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ennett\Documents\Snowmobile Stuff\"/>
    </mc:Choice>
  </mc:AlternateContent>
  <bookViews>
    <workbookView xWindow="0" yWindow="0" windowWidth="23040" windowHeight="9408"/>
  </bookViews>
  <sheets>
    <sheet name="MSRP_spreadsheet" sheetId="1" r:id="rId1"/>
    <sheet name="Supporting_Calculations" sheetId="2" r:id="rId2"/>
    <sheet name="Reciepts - Documentation" sheetId="3" r:id="rId3"/>
  </sheets>
  <definedNames>
    <definedName name="_xlnm.Print_Titles" localSheetId="0">MSRP_spreadsheet!$1:$1</definedName>
  </definedNames>
  <calcPr calcId="152511"/>
</workbook>
</file>

<file path=xl/calcChain.xml><?xml version="1.0" encoding="utf-8"?>
<calcChain xmlns="http://schemas.openxmlformats.org/spreadsheetml/2006/main">
  <c r="G6" i="1" l="1"/>
  <c r="D137" i="2" l="1"/>
  <c r="C120" i="1"/>
  <c r="D120" i="1"/>
  <c r="E120" i="1"/>
  <c r="F120" i="1"/>
  <c r="G120" i="1"/>
  <c r="C121" i="1"/>
  <c r="D121" i="1"/>
  <c r="E121" i="1"/>
  <c r="F121" i="1"/>
  <c r="G121" i="1"/>
  <c r="D122" i="1"/>
  <c r="F122" i="1"/>
  <c r="C123" i="1"/>
  <c r="D123" i="1"/>
  <c r="E123" i="1"/>
  <c r="F123" i="1"/>
  <c r="G123" i="1"/>
  <c r="C124" i="1"/>
  <c r="D124" i="1"/>
  <c r="E124" i="1"/>
  <c r="F124" i="1"/>
  <c r="G124" i="1"/>
  <c r="C125" i="1"/>
  <c r="D125" i="1"/>
  <c r="E125" i="1"/>
  <c r="F125" i="1"/>
  <c r="G125" i="1"/>
  <c r="C126" i="1"/>
  <c r="D126" i="1"/>
  <c r="E126" i="1"/>
  <c r="F126" i="1"/>
  <c r="G126" i="1"/>
  <c r="C127" i="1"/>
  <c r="D127" i="1"/>
  <c r="E127" i="1"/>
  <c r="F127" i="1"/>
  <c r="G127" i="1"/>
  <c r="C128" i="1"/>
  <c r="D128" i="1"/>
  <c r="E128" i="1"/>
  <c r="F128" i="1"/>
  <c r="G128" i="1"/>
  <c r="C129" i="1"/>
  <c r="D129" i="1"/>
  <c r="F129" i="1"/>
  <c r="C130" i="1"/>
  <c r="D130" i="1"/>
  <c r="F130" i="1"/>
  <c r="C131" i="1"/>
  <c r="D131" i="1"/>
  <c r="F131" i="1"/>
  <c r="C132" i="1"/>
  <c r="D132" i="1"/>
  <c r="E132" i="1"/>
  <c r="F132" i="1"/>
  <c r="G132" i="1"/>
  <c r="D133" i="1"/>
  <c r="F133" i="1"/>
  <c r="C134" i="1"/>
  <c r="D134" i="1"/>
  <c r="E134" i="1"/>
  <c r="F134" i="1"/>
  <c r="G134" i="1"/>
  <c r="C135" i="1"/>
  <c r="D135" i="1"/>
  <c r="E135" i="1"/>
  <c r="F135" i="1"/>
  <c r="C136" i="1"/>
  <c r="D136" i="1"/>
  <c r="F136" i="1"/>
  <c r="C137" i="1"/>
  <c r="D137" i="1"/>
  <c r="E137" i="1"/>
  <c r="F137" i="1"/>
  <c r="C138" i="1"/>
  <c r="D138" i="1"/>
  <c r="E138" i="1"/>
  <c r="F138" i="1"/>
  <c r="G138" i="1"/>
  <c r="C139" i="1"/>
  <c r="D139" i="1"/>
  <c r="E139" i="1"/>
  <c r="F139" i="1"/>
  <c r="G139" i="1"/>
  <c r="C140" i="1"/>
  <c r="D140" i="1"/>
  <c r="E140" i="1"/>
  <c r="F140" i="1"/>
  <c r="G140" i="1"/>
  <c r="C141" i="1"/>
  <c r="D141" i="1"/>
  <c r="E141" i="1"/>
  <c r="F141" i="1"/>
  <c r="G141" i="1"/>
  <c r="C142" i="1"/>
  <c r="D142" i="1"/>
  <c r="E142" i="1"/>
  <c r="F142" i="1"/>
  <c r="G142" i="1"/>
  <c r="C143" i="1"/>
  <c r="D143" i="1"/>
  <c r="E143" i="1"/>
  <c r="F143" i="1"/>
  <c r="G143" i="1"/>
  <c r="C144" i="1"/>
  <c r="D144" i="1"/>
  <c r="E144" i="1"/>
  <c r="F144" i="1"/>
  <c r="G144" i="1"/>
  <c r="C145" i="1"/>
  <c r="D145" i="1"/>
  <c r="E145" i="1"/>
  <c r="F145" i="1"/>
  <c r="G145" i="1"/>
  <c r="C146" i="1"/>
  <c r="D146" i="1"/>
  <c r="E146" i="1"/>
  <c r="F146" i="1"/>
  <c r="G146" i="1"/>
  <c r="C147" i="1"/>
  <c r="D147" i="1"/>
  <c r="E147" i="1"/>
  <c r="F147" i="1"/>
  <c r="G147" i="1"/>
  <c r="C148" i="1"/>
  <c r="D148" i="1"/>
  <c r="E148" i="1"/>
  <c r="F148" i="1"/>
  <c r="G148" i="1"/>
  <c r="F135" i="2"/>
  <c r="G135" i="1" s="1"/>
  <c r="F134" i="2"/>
  <c r="F132" i="2"/>
  <c r="F133" i="2"/>
  <c r="F137" i="2"/>
  <c r="G137" i="1" s="1"/>
  <c r="F136" i="2"/>
  <c r="F131" i="2"/>
  <c r="F129" i="2"/>
  <c r="F122" i="2"/>
  <c r="G20" i="1"/>
  <c r="G21" i="1"/>
  <c r="G22" i="1"/>
  <c r="G23" i="1"/>
  <c r="G24" i="1"/>
  <c r="G25" i="1"/>
  <c r="G26" i="1"/>
  <c r="G27" i="1"/>
  <c r="G28" i="1"/>
  <c r="G29" i="1"/>
  <c r="G30" i="1"/>
  <c r="G31" i="1"/>
  <c r="G113" i="1"/>
  <c r="G115" i="1"/>
  <c r="G116" i="1"/>
  <c r="C111" i="1"/>
  <c r="D111" i="1"/>
  <c r="E111" i="1"/>
  <c r="F111" i="1"/>
  <c r="G111" i="1"/>
  <c r="C112" i="1"/>
  <c r="D112" i="1"/>
  <c r="E112" i="1"/>
  <c r="F112" i="1"/>
  <c r="G112" i="1"/>
  <c r="C113" i="1"/>
  <c r="D113" i="1"/>
  <c r="E113" i="1"/>
  <c r="F113" i="1"/>
  <c r="C114" i="1"/>
  <c r="D114" i="1"/>
  <c r="E114" i="1"/>
  <c r="F114" i="1"/>
  <c r="C115" i="1"/>
  <c r="D115" i="1"/>
  <c r="E115" i="1"/>
  <c r="F115" i="1"/>
  <c r="C116" i="1"/>
  <c r="D116" i="1"/>
  <c r="E116" i="1"/>
  <c r="F116" i="1"/>
  <c r="D117" i="1"/>
  <c r="E117" i="1"/>
  <c r="F117" i="1"/>
  <c r="C118" i="1"/>
  <c r="D118" i="1"/>
  <c r="E118" i="1"/>
  <c r="F118" i="1"/>
  <c r="C119" i="1"/>
  <c r="D119" i="1"/>
  <c r="E119" i="1"/>
  <c r="F119" i="1"/>
  <c r="C94" i="1"/>
  <c r="D94" i="1"/>
  <c r="E94" i="1"/>
  <c r="F94" i="1"/>
  <c r="G94" i="1"/>
  <c r="C95" i="1"/>
  <c r="D95" i="1"/>
  <c r="E95" i="1"/>
  <c r="F95" i="1"/>
  <c r="G95" i="1"/>
  <c r="C96" i="1"/>
  <c r="D96" i="1"/>
  <c r="E96" i="1"/>
  <c r="F96" i="1"/>
  <c r="G96" i="1"/>
  <c r="D97" i="1"/>
  <c r="F97" i="1"/>
  <c r="C98" i="1"/>
  <c r="D98" i="1"/>
  <c r="E98" i="1"/>
  <c r="F98" i="1"/>
  <c r="G98" i="1"/>
  <c r="C99" i="1"/>
  <c r="D99" i="1"/>
  <c r="E99" i="1"/>
  <c r="F99" i="1"/>
  <c r="G99" i="1"/>
  <c r="C100" i="1"/>
  <c r="D100" i="1"/>
  <c r="E100" i="1"/>
  <c r="F100" i="1"/>
  <c r="G100" i="1"/>
  <c r="C101" i="1"/>
  <c r="D101" i="1"/>
  <c r="E101" i="1"/>
  <c r="F101" i="1"/>
  <c r="C102" i="1"/>
  <c r="D102" i="1"/>
  <c r="E102" i="1"/>
  <c r="F102" i="1"/>
  <c r="G102" i="1"/>
  <c r="C103" i="1"/>
  <c r="D103" i="1"/>
  <c r="E103" i="1"/>
  <c r="F103" i="1"/>
  <c r="G103" i="1"/>
  <c r="C104" i="1"/>
  <c r="D104" i="1"/>
  <c r="E104" i="1"/>
  <c r="F104" i="1"/>
  <c r="G104" i="1"/>
  <c r="C105" i="1"/>
  <c r="D105" i="1"/>
  <c r="E105" i="1"/>
  <c r="F105" i="1"/>
  <c r="G105" i="1"/>
  <c r="C106" i="1"/>
  <c r="D106" i="1"/>
  <c r="E106" i="1"/>
  <c r="F106" i="1"/>
  <c r="G106" i="1"/>
  <c r="C107" i="1"/>
  <c r="D107" i="1"/>
  <c r="E107" i="1"/>
  <c r="F107" i="1"/>
  <c r="G107" i="1"/>
  <c r="C108" i="1"/>
  <c r="D108" i="1"/>
  <c r="E108" i="1"/>
  <c r="F108" i="1"/>
  <c r="G108" i="1"/>
  <c r="C109" i="1"/>
  <c r="D109" i="1"/>
  <c r="E109" i="1"/>
  <c r="F109" i="1"/>
  <c r="G109" i="1"/>
  <c r="C110" i="1"/>
  <c r="D110" i="1"/>
  <c r="E110" i="1"/>
  <c r="F110" i="1"/>
  <c r="G110" i="1"/>
  <c r="F116" i="2"/>
  <c r="F117" i="2"/>
  <c r="F118" i="2"/>
  <c r="G118" i="1" s="1"/>
  <c r="F119" i="2"/>
  <c r="G119" i="1" s="1"/>
  <c r="F121" i="2"/>
  <c r="F114" i="2"/>
  <c r="G114" i="1" s="1"/>
  <c r="F101" i="2"/>
  <c r="G101" i="1" s="1"/>
  <c r="F97" i="2"/>
  <c r="F84" i="2"/>
  <c r="G84" i="1" s="1"/>
  <c r="F89" i="2"/>
  <c r="G89" i="1" s="1"/>
  <c r="F87" i="2"/>
  <c r="F92" i="2"/>
  <c r="G92" i="1" s="1"/>
  <c r="F91" i="2"/>
  <c r="G91" i="1" s="1"/>
  <c r="F88" i="2"/>
  <c r="G88" i="1" s="1"/>
  <c r="C81" i="1"/>
  <c r="D81" i="1"/>
  <c r="E81" i="1"/>
  <c r="F81" i="1"/>
  <c r="G81" i="1"/>
  <c r="C82" i="1"/>
  <c r="D82" i="1"/>
  <c r="E82" i="1"/>
  <c r="F82" i="1"/>
  <c r="G82" i="1"/>
  <c r="C83" i="1"/>
  <c r="D83" i="1"/>
  <c r="E83" i="1"/>
  <c r="F83" i="1"/>
  <c r="G83" i="1"/>
  <c r="C84" i="1"/>
  <c r="D84" i="1"/>
  <c r="E84" i="1"/>
  <c r="F84" i="1"/>
  <c r="C85" i="1"/>
  <c r="D85" i="1"/>
  <c r="E85" i="1"/>
  <c r="F85" i="1"/>
  <c r="G85" i="1"/>
  <c r="C86" i="1"/>
  <c r="D86" i="1"/>
  <c r="E86" i="1"/>
  <c r="F86" i="1"/>
  <c r="G86" i="1"/>
  <c r="C87" i="1"/>
  <c r="D87" i="1"/>
  <c r="E87" i="1"/>
  <c r="F87" i="1"/>
  <c r="G87" i="1"/>
  <c r="C88" i="1"/>
  <c r="D88" i="1"/>
  <c r="E88" i="1"/>
  <c r="F88" i="1"/>
  <c r="C89" i="1"/>
  <c r="D89" i="1"/>
  <c r="E89" i="1"/>
  <c r="F89" i="1"/>
  <c r="C90" i="1"/>
  <c r="D90" i="1"/>
  <c r="E90" i="1"/>
  <c r="F90" i="1"/>
  <c r="G90" i="1"/>
  <c r="C91" i="1"/>
  <c r="D91" i="1"/>
  <c r="E91" i="1"/>
  <c r="F91" i="1"/>
  <c r="C92" i="1"/>
  <c r="D92" i="1"/>
  <c r="E92" i="1"/>
  <c r="F92" i="1"/>
  <c r="C93" i="1"/>
  <c r="D93" i="1"/>
  <c r="E93" i="1"/>
  <c r="F93" i="1"/>
  <c r="G93" i="1"/>
  <c r="C64" i="1"/>
  <c r="D64" i="1"/>
  <c r="E64" i="1"/>
  <c r="F64" i="1"/>
  <c r="G64" i="1"/>
  <c r="C65" i="1"/>
  <c r="D65" i="1"/>
  <c r="E65" i="1"/>
  <c r="F65" i="1"/>
  <c r="G65" i="1"/>
  <c r="C66" i="1"/>
  <c r="D66" i="1"/>
  <c r="E66" i="1"/>
  <c r="F66" i="1"/>
  <c r="G66" i="1"/>
  <c r="C67" i="1"/>
  <c r="D67" i="1"/>
  <c r="E67" i="1"/>
  <c r="F67" i="1"/>
  <c r="G67" i="1"/>
  <c r="C68" i="1"/>
  <c r="D68" i="1"/>
  <c r="E68" i="1"/>
  <c r="F68" i="1"/>
  <c r="G68" i="1"/>
  <c r="C69" i="1"/>
  <c r="D69" i="1"/>
  <c r="E69" i="1"/>
  <c r="F69" i="1"/>
  <c r="G69" i="1"/>
  <c r="C70" i="1"/>
  <c r="D70" i="1"/>
  <c r="E70" i="1"/>
  <c r="F70" i="1"/>
  <c r="G70" i="1"/>
  <c r="C71" i="1"/>
  <c r="D71" i="1"/>
  <c r="E71" i="1"/>
  <c r="F71" i="1"/>
  <c r="G71" i="1"/>
  <c r="C72" i="1"/>
  <c r="D72" i="1"/>
  <c r="E72" i="1"/>
  <c r="F72" i="1"/>
  <c r="G72" i="1"/>
  <c r="C73" i="1"/>
  <c r="D73" i="1"/>
  <c r="E73" i="1"/>
  <c r="F73" i="1"/>
  <c r="G73" i="1"/>
  <c r="C74" i="1"/>
  <c r="D74" i="1"/>
  <c r="E74" i="1"/>
  <c r="F74" i="1"/>
  <c r="G74" i="1"/>
  <c r="C75" i="1"/>
  <c r="D75" i="1"/>
  <c r="E75" i="1"/>
  <c r="F75" i="1"/>
  <c r="G75" i="1"/>
  <c r="C76" i="1"/>
  <c r="D76" i="1"/>
  <c r="E76" i="1"/>
  <c r="F76" i="1"/>
  <c r="G76" i="1"/>
  <c r="C77" i="1"/>
  <c r="D77" i="1"/>
  <c r="E77" i="1"/>
  <c r="F77" i="1"/>
  <c r="G77" i="1"/>
  <c r="C78" i="1"/>
  <c r="D78" i="1"/>
  <c r="E78" i="1"/>
  <c r="F78" i="1"/>
  <c r="G78" i="1"/>
  <c r="C79" i="1"/>
  <c r="D79" i="1"/>
  <c r="E79" i="1"/>
  <c r="F79" i="1"/>
  <c r="G79" i="1"/>
  <c r="C80" i="1"/>
  <c r="D80" i="1"/>
  <c r="E80" i="1"/>
  <c r="F80" i="1"/>
  <c r="G80" i="1"/>
  <c r="C30" i="1"/>
  <c r="D30" i="1"/>
  <c r="E30" i="1"/>
  <c r="F30" i="1"/>
  <c r="C31" i="1"/>
  <c r="D31" i="1"/>
  <c r="E31" i="1"/>
  <c r="F31" i="1"/>
  <c r="C32" i="1"/>
  <c r="D32" i="1"/>
  <c r="E32" i="1"/>
  <c r="F32" i="1"/>
  <c r="G32" i="1"/>
  <c r="C33" i="1"/>
  <c r="D33" i="1"/>
  <c r="E33" i="1"/>
  <c r="F33" i="1"/>
  <c r="G33" i="1"/>
  <c r="C34" i="1"/>
  <c r="D34" i="1"/>
  <c r="E34" i="1"/>
  <c r="F34" i="1"/>
  <c r="G34" i="1"/>
  <c r="C35" i="1"/>
  <c r="D35" i="1"/>
  <c r="E35" i="1"/>
  <c r="F35" i="1"/>
  <c r="G35" i="1"/>
  <c r="C36" i="1"/>
  <c r="D36" i="1"/>
  <c r="E36" i="1"/>
  <c r="F36" i="1"/>
  <c r="G36" i="1"/>
  <c r="C37" i="1"/>
  <c r="D37" i="1"/>
  <c r="E37" i="1"/>
  <c r="F37" i="1"/>
  <c r="G37" i="1"/>
  <c r="C38" i="1"/>
  <c r="D38" i="1"/>
  <c r="E38" i="1"/>
  <c r="F38" i="1"/>
  <c r="G38" i="1"/>
  <c r="C39" i="1"/>
  <c r="D39" i="1"/>
  <c r="E39" i="1"/>
  <c r="F39" i="1"/>
  <c r="G39" i="1"/>
  <c r="C40" i="1"/>
  <c r="D40" i="1"/>
  <c r="E40" i="1"/>
  <c r="F40" i="1"/>
  <c r="G40" i="1"/>
  <c r="C41" i="1"/>
  <c r="D41" i="1"/>
  <c r="E41" i="1"/>
  <c r="F41" i="1"/>
  <c r="G41" i="1"/>
  <c r="C42" i="1"/>
  <c r="D42" i="1"/>
  <c r="E42" i="1"/>
  <c r="F42" i="1"/>
  <c r="G42" i="1"/>
  <c r="C43" i="1"/>
  <c r="D43" i="1"/>
  <c r="E43" i="1"/>
  <c r="F43" i="1"/>
  <c r="G43" i="1"/>
  <c r="C44" i="1"/>
  <c r="D44" i="1"/>
  <c r="E44" i="1"/>
  <c r="F44" i="1"/>
  <c r="G44" i="1"/>
  <c r="C45" i="1"/>
  <c r="D45" i="1"/>
  <c r="E45" i="1"/>
  <c r="F45" i="1"/>
  <c r="G45" i="1"/>
  <c r="C46" i="1"/>
  <c r="D46" i="1"/>
  <c r="E46" i="1"/>
  <c r="F46" i="1"/>
  <c r="G46" i="1"/>
  <c r="C47" i="1"/>
  <c r="D47" i="1"/>
  <c r="E47" i="1"/>
  <c r="F47" i="1"/>
  <c r="G47" i="1"/>
  <c r="C48" i="1"/>
  <c r="D48" i="1"/>
  <c r="E48" i="1"/>
  <c r="F48" i="1"/>
  <c r="G48" i="1"/>
  <c r="C49" i="1"/>
  <c r="D49" i="1"/>
  <c r="E49" i="1"/>
  <c r="F49" i="1"/>
  <c r="G49" i="1"/>
  <c r="C50" i="1"/>
  <c r="D50" i="1"/>
  <c r="E50" i="1"/>
  <c r="F50" i="1"/>
  <c r="G50" i="1"/>
  <c r="C51" i="1"/>
  <c r="D51" i="1"/>
  <c r="E51" i="1"/>
  <c r="F51" i="1"/>
  <c r="G51" i="1"/>
  <c r="C52" i="1"/>
  <c r="D52" i="1"/>
  <c r="E52" i="1"/>
  <c r="F52" i="1"/>
  <c r="G52" i="1"/>
  <c r="C53" i="1"/>
  <c r="D53" i="1"/>
  <c r="E53" i="1"/>
  <c r="F53" i="1"/>
  <c r="G53" i="1"/>
  <c r="C54" i="1"/>
  <c r="D54" i="1"/>
  <c r="E54" i="1"/>
  <c r="F54" i="1"/>
  <c r="G54" i="1"/>
  <c r="C55" i="1"/>
  <c r="D55" i="1"/>
  <c r="E55" i="1"/>
  <c r="F55" i="1"/>
  <c r="G55" i="1"/>
  <c r="C56" i="1"/>
  <c r="D56" i="1"/>
  <c r="E56" i="1"/>
  <c r="F56" i="1"/>
  <c r="G56" i="1"/>
  <c r="C57" i="1"/>
  <c r="D57" i="1"/>
  <c r="E57" i="1"/>
  <c r="F57" i="1"/>
  <c r="G57" i="1"/>
  <c r="C58" i="1"/>
  <c r="D58" i="1"/>
  <c r="E58" i="1"/>
  <c r="F58" i="1"/>
  <c r="G58" i="1"/>
  <c r="C59" i="1"/>
  <c r="D59" i="1"/>
  <c r="E59" i="1"/>
  <c r="F59" i="1"/>
  <c r="G59" i="1"/>
  <c r="C60" i="1"/>
  <c r="D60" i="1"/>
  <c r="E60" i="1"/>
  <c r="F60" i="1"/>
  <c r="G60" i="1"/>
  <c r="C61" i="1"/>
  <c r="D61" i="1"/>
  <c r="E61" i="1"/>
  <c r="F61" i="1"/>
  <c r="G61" i="1"/>
  <c r="C62" i="1"/>
  <c r="D62" i="1"/>
  <c r="E62" i="1"/>
  <c r="F62" i="1"/>
  <c r="G62" i="1"/>
  <c r="C63" i="1"/>
  <c r="D63" i="1"/>
  <c r="E63" i="1"/>
  <c r="F63" i="1"/>
  <c r="G63" i="1"/>
  <c r="C15" i="1"/>
  <c r="D15" i="1"/>
  <c r="E15" i="1"/>
  <c r="F15" i="1"/>
  <c r="G15" i="1"/>
  <c r="C16" i="1"/>
  <c r="D16" i="1"/>
  <c r="E16" i="1"/>
  <c r="F16" i="1"/>
  <c r="G16" i="1"/>
  <c r="C17" i="1"/>
  <c r="D17" i="1"/>
  <c r="E17" i="1"/>
  <c r="F17" i="1"/>
  <c r="G17" i="1"/>
  <c r="C18" i="1"/>
  <c r="D18" i="1"/>
  <c r="E18" i="1"/>
  <c r="F18" i="1"/>
  <c r="G18" i="1"/>
  <c r="C19" i="1"/>
  <c r="D19" i="1"/>
  <c r="E19" i="1"/>
  <c r="F19" i="1"/>
  <c r="G19" i="1"/>
  <c r="C20" i="1"/>
  <c r="D20" i="1"/>
  <c r="E20" i="1"/>
  <c r="F20" i="1"/>
  <c r="C21" i="1"/>
  <c r="D21" i="1"/>
  <c r="E21" i="1"/>
  <c r="F21" i="1"/>
  <c r="C22" i="1"/>
  <c r="D22" i="1"/>
  <c r="E22" i="1"/>
  <c r="F22" i="1"/>
  <c r="C23" i="1"/>
  <c r="D23" i="1"/>
  <c r="E23" i="1"/>
  <c r="F23" i="1"/>
  <c r="C24" i="1"/>
  <c r="D24" i="1"/>
  <c r="E24" i="1"/>
  <c r="F24" i="1"/>
  <c r="D25" i="1"/>
  <c r="E25" i="1"/>
  <c r="F25" i="1"/>
  <c r="C26" i="1"/>
  <c r="D26" i="1"/>
  <c r="E26" i="1"/>
  <c r="F26" i="1"/>
  <c r="C27" i="1"/>
  <c r="D27" i="1"/>
  <c r="E27" i="1"/>
  <c r="F27" i="1"/>
  <c r="C28" i="1"/>
  <c r="D28" i="1"/>
  <c r="E28" i="1"/>
  <c r="F28" i="1"/>
  <c r="C29" i="1"/>
  <c r="D29" i="1"/>
  <c r="E29" i="1"/>
  <c r="F29" i="1"/>
  <c r="G5" i="1"/>
  <c r="G7" i="1"/>
  <c r="G8" i="1"/>
  <c r="G9" i="1"/>
  <c r="G10" i="1"/>
  <c r="G11" i="1"/>
  <c r="G12" i="1"/>
  <c r="G13" i="1"/>
  <c r="G14" i="1"/>
  <c r="F23" i="2"/>
  <c r="F4" i="2"/>
  <c r="G4" i="1" s="1"/>
  <c r="C9" i="1"/>
  <c r="D9" i="1"/>
  <c r="E9" i="1"/>
  <c r="F9" i="1"/>
  <c r="C10" i="1"/>
  <c r="D10" i="1"/>
  <c r="E10" i="1"/>
  <c r="F10" i="1"/>
  <c r="C11" i="1"/>
  <c r="D11" i="1"/>
  <c r="E11" i="1"/>
  <c r="F11" i="1"/>
  <c r="C12" i="1"/>
  <c r="D12" i="1"/>
  <c r="E12" i="1"/>
  <c r="F12" i="1"/>
  <c r="C13" i="1"/>
  <c r="D13" i="1"/>
  <c r="E13" i="1"/>
  <c r="F13" i="1"/>
  <c r="C14" i="1"/>
  <c r="D14" i="1"/>
  <c r="E14" i="1"/>
  <c r="F14" i="1"/>
  <c r="D8" i="1"/>
  <c r="E8" i="1"/>
  <c r="F8" i="1"/>
  <c r="C4" i="1"/>
  <c r="D4" i="1"/>
  <c r="E4" i="1"/>
  <c r="F4" i="1"/>
  <c r="C5" i="1"/>
  <c r="D5" i="1"/>
  <c r="E5" i="1"/>
  <c r="F5" i="1"/>
  <c r="C6" i="1"/>
  <c r="D6" i="1"/>
  <c r="E6" i="1"/>
  <c r="F6" i="1"/>
  <c r="C7" i="1"/>
  <c r="D7" i="1"/>
  <c r="E7" i="1"/>
  <c r="F7" i="1"/>
  <c r="C8" i="1"/>
  <c r="F3" i="1"/>
  <c r="E3" i="1"/>
  <c r="D3" i="1"/>
  <c r="C3" i="1"/>
  <c r="G3" i="1"/>
  <c r="B1" i="2"/>
  <c r="C2" i="2"/>
  <c r="D2" i="2"/>
  <c r="E2" i="2"/>
  <c r="F2" i="2"/>
  <c r="B2" i="2"/>
  <c r="A1" i="2"/>
  <c r="G149" i="1"/>
  <c r="G150" i="1"/>
  <c r="A15" i="2"/>
  <c r="A4" i="2"/>
  <c r="A6" i="2"/>
  <c r="A7" i="2"/>
  <c r="A8" i="2"/>
  <c r="A9" i="2"/>
  <c r="A10" i="2"/>
  <c r="A11" i="2"/>
  <c r="A12" i="2"/>
  <c r="A13" i="2"/>
  <c r="A14" i="2"/>
  <c r="A17" i="2"/>
  <c r="A18" i="2"/>
  <c r="A19" i="2"/>
  <c r="A20" i="2"/>
  <c r="A21" i="2"/>
  <c r="A22" i="2"/>
  <c r="A23" i="2"/>
  <c r="A24" i="2"/>
  <c r="A25" i="2"/>
  <c r="A26" i="2"/>
  <c r="A28" i="2"/>
  <c r="A29" i="2"/>
  <c r="A30" i="2"/>
  <c r="A31" i="2"/>
  <c r="A32" i="2"/>
  <c r="A33" i="2"/>
  <c r="A34" i="2"/>
  <c r="A35" i="2"/>
  <c r="A36" i="2"/>
  <c r="A37" i="2"/>
  <c r="A38" i="2"/>
  <c r="A40" i="2"/>
  <c r="A41" i="2"/>
  <c r="A42" i="2"/>
  <c r="A43" i="2"/>
  <c r="A44" i="2"/>
  <c r="A45" i="2"/>
  <c r="A46" i="2"/>
  <c r="A47" i="2"/>
  <c r="A48" i="2"/>
  <c r="A49" i="2"/>
  <c r="A51" i="2"/>
  <c r="A52" i="2"/>
  <c r="A53" i="2"/>
  <c r="A54" i="2"/>
  <c r="A55" i="2"/>
  <c r="A56" i="2"/>
  <c r="A57" i="2"/>
  <c r="A58" i="2"/>
  <c r="A59" i="2"/>
  <c r="A60" i="2"/>
  <c r="A61" i="2"/>
  <c r="A63" i="2"/>
  <c r="A64" i="2"/>
  <c r="A65" i="2"/>
  <c r="A66" i="2"/>
  <c r="A67" i="2"/>
  <c r="A68" i="2"/>
  <c r="A69" i="2"/>
  <c r="A70" i="2"/>
  <c r="A72" i="2"/>
  <c r="A73" i="2"/>
  <c r="A74" i="2"/>
  <c r="A75" i="2"/>
  <c r="A76" i="2"/>
  <c r="A77" i="2"/>
  <c r="A78" i="2"/>
  <c r="A79" i="2"/>
  <c r="A81" i="2"/>
  <c r="A82" i="2"/>
  <c r="A83" i="2"/>
  <c r="A84" i="2"/>
  <c r="A85" i="2"/>
  <c r="A86" i="2"/>
  <c r="A87" i="2"/>
  <c r="A88" i="2"/>
  <c r="A89" i="2"/>
  <c r="A90" i="2"/>
  <c r="A91" i="2"/>
  <c r="A92" i="2"/>
  <c r="A93" i="2"/>
  <c r="A95" i="2"/>
  <c r="A96" i="2"/>
  <c r="A97" i="2"/>
  <c r="A98" i="2"/>
  <c r="A99" i="2"/>
  <c r="A100" i="2"/>
  <c r="A101" i="2"/>
  <c r="A102" i="2"/>
  <c r="A104" i="2"/>
  <c r="A105" i="2"/>
  <c r="A106" i="2"/>
  <c r="A107" i="2"/>
  <c r="A108" i="2"/>
  <c r="A109" i="2"/>
  <c r="A111" i="2"/>
  <c r="A112" i="2"/>
  <c r="A113" i="2"/>
  <c r="A114" i="2"/>
  <c r="A115" i="2"/>
  <c r="A116" i="2"/>
  <c r="A117" i="2"/>
  <c r="A118" i="2"/>
  <c r="A119" i="2"/>
  <c r="A120" i="2"/>
  <c r="A121" i="2"/>
  <c r="A122" i="2"/>
  <c r="A123" i="2"/>
  <c r="A124" i="2"/>
  <c r="A125" i="2"/>
  <c r="A126" i="2"/>
  <c r="A128" i="2"/>
  <c r="A129" i="2"/>
  <c r="A130" i="2"/>
  <c r="A131" i="2"/>
  <c r="A132" i="2"/>
  <c r="A133" i="2"/>
  <c r="A134" i="2"/>
  <c r="A135" i="2"/>
  <c r="A136" i="2"/>
  <c r="A137" i="2"/>
  <c r="A138" i="2"/>
  <c r="A139" i="2"/>
  <c r="A140" i="2"/>
  <c r="A141" i="2"/>
  <c r="A142" i="2"/>
  <c r="A143" i="2"/>
  <c r="A144" i="2"/>
  <c r="A145" i="2"/>
  <c r="F152" i="1" l="1"/>
  <c r="D152" i="1"/>
  <c r="E152" i="1"/>
  <c r="G152" i="1"/>
  <c r="C154" i="1" s="1"/>
  <c r="C152" i="1"/>
</calcChain>
</file>

<file path=xl/sharedStrings.xml><?xml version="1.0" encoding="utf-8"?>
<sst xmlns="http://schemas.openxmlformats.org/spreadsheetml/2006/main" count="193" uniqueCount="158">
  <si>
    <t>Exhaust System</t>
  </si>
  <si>
    <t>Front Suspension</t>
  </si>
  <si>
    <t>Rear Suspension</t>
  </si>
  <si>
    <t>muffler</t>
  </si>
  <si>
    <t>Drivetrain</t>
  </si>
  <si>
    <t>track</t>
  </si>
  <si>
    <t>studs</t>
  </si>
  <si>
    <t>Air Management/Intake System</t>
  </si>
  <si>
    <t>Cooling System</t>
  </si>
  <si>
    <t>air pump plumbing</t>
  </si>
  <si>
    <t>jackshaft</t>
  </si>
  <si>
    <t>chaincase/gear box</t>
  </si>
  <si>
    <t>drive clutch</t>
  </si>
  <si>
    <t>driven clutch</t>
  </si>
  <si>
    <t>drive belt</t>
  </si>
  <si>
    <t>3-way exhaust catalyst</t>
  </si>
  <si>
    <t>diesel particulate filter</t>
  </si>
  <si>
    <t>oxidation catalyst</t>
  </si>
  <si>
    <t>secondary air pump</t>
  </si>
  <si>
    <t>skis</t>
  </si>
  <si>
    <t>shocks</t>
  </si>
  <si>
    <t>springs</t>
  </si>
  <si>
    <t>trailing arms/A-arms</t>
  </si>
  <si>
    <t>wheels</t>
  </si>
  <si>
    <t>hyfax/sliders</t>
  </si>
  <si>
    <t>mount points</t>
  </si>
  <si>
    <t>Noise/Vibration/Harshness</t>
  </si>
  <si>
    <t>radiator</t>
  </si>
  <si>
    <t>internal parts coating</t>
  </si>
  <si>
    <t>Chassis</t>
  </si>
  <si>
    <t>seat</t>
  </si>
  <si>
    <t>hood</t>
  </si>
  <si>
    <t>windshield</t>
  </si>
  <si>
    <t>skirting</t>
  </si>
  <si>
    <t>hood lining</t>
  </si>
  <si>
    <t>tunnel lining</t>
  </si>
  <si>
    <t>electric motor</t>
  </si>
  <si>
    <t>pistons/rings/connecting rods</t>
  </si>
  <si>
    <t>Fuel Management</t>
  </si>
  <si>
    <t>supercharger</t>
  </si>
  <si>
    <t>air box/air filter</t>
  </si>
  <si>
    <t>pipes/tubes</t>
  </si>
  <si>
    <t>heat management</t>
  </si>
  <si>
    <t>fan</t>
  </si>
  <si>
    <t>heat exchanger</t>
  </si>
  <si>
    <t>thermostat</t>
  </si>
  <si>
    <t>fuel tank</t>
  </si>
  <si>
    <t>battery(s)</t>
  </si>
  <si>
    <t>battery box</t>
  </si>
  <si>
    <t>hand guards</t>
  </si>
  <si>
    <t>throttle</t>
  </si>
  <si>
    <t>brake system</t>
  </si>
  <si>
    <t>Engine/Motor</t>
  </si>
  <si>
    <t>Electrical</t>
  </si>
  <si>
    <t>switches</t>
  </si>
  <si>
    <t>connectors</t>
  </si>
  <si>
    <t>fuses</t>
  </si>
  <si>
    <t>wire/cable</t>
  </si>
  <si>
    <t>lighting</t>
  </si>
  <si>
    <t>turbocharger</t>
  </si>
  <si>
    <t>spark-ignition/compression-ignition</t>
  </si>
  <si>
    <t>Description/Details</t>
  </si>
  <si>
    <t>tow hitch/rack</t>
  </si>
  <si>
    <t>12 VDC outlet</t>
  </si>
  <si>
    <t>handle bar hooks</t>
  </si>
  <si>
    <t>mirrors</t>
  </si>
  <si>
    <t>tachometer</t>
  </si>
  <si>
    <t>electric start</t>
  </si>
  <si>
    <t>boost bottle</t>
  </si>
  <si>
    <t>driveshaft/drive sprockets</t>
  </si>
  <si>
    <t>fiberglass packing</t>
  </si>
  <si>
    <t>handlebars/hooks/risers</t>
  </si>
  <si>
    <t>heated grips</t>
  </si>
  <si>
    <t>fuel line</t>
  </si>
  <si>
    <t>fuel filter</t>
  </si>
  <si>
    <t>fuel pressure regulator</t>
  </si>
  <si>
    <t>fuel pump</t>
  </si>
  <si>
    <t>carburetor</t>
  </si>
  <si>
    <t>throttle body</t>
  </si>
  <si>
    <t>fuel injector (PFI, SDI, DI)</t>
  </si>
  <si>
    <t>rotary valve</t>
  </si>
  <si>
    <t>reed valve</t>
  </si>
  <si>
    <t>intercooler</t>
  </si>
  <si>
    <t>steering components</t>
  </si>
  <si>
    <t>clutch adaptor</t>
  </si>
  <si>
    <t>cvt guarding/cover</t>
  </si>
  <si>
    <t>coolant pump</t>
  </si>
  <si>
    <t>fabrication</t>
  </si>
  <si>
    <t>reverse</t>
  </si>
  <si>
    <t>bulkhead modification</t>
  </si>
  <si>
    <t>tunnel modification</t>
  </si>
  <si>
    <t>motor mount</t>
  </si>
  <si>
    <t>motor charger</t>
  </si>
  <si>
    <t>contactor</t>
  </si>
  <si>
    <t>motor controller</t>
  </si>
  <si>
    <t>injector controller</t>
  </si>
  <si>
    <t>boost controller</t>
  </si>
  <si>
    <t>exhaust gas temperature (EGT) sensor</t>
  </si>
  <si>
    <t>general sensor(s)</t>
  </si>
  <si>
    <t>Component</t>
  </si>
  <si>
    <t>Mfg. quote + 50%</t>
  </si>
  <si>
    <t>Whls. + 50%</t>
  </si>
  <si>
    <t>auxiliary energy sources</t>
  </si>
  <si>
    <t>Per Item MSRP</t>
  </si>
  <si>
    <t>Factory options utilized on competition sled</t>
  </si>
  <si>
    <t>engine calibration software</t>
  </si>
  <si>
    <t>engine calibration hardware</t>
  </si>
  <si>
    <t>6. Diesel, hybrid electric, and full electric base sled MSRP: reduce chassis cost by 40% i.e., complete base snowmobile with factory engine is $8,000, base MSRP would equal $8,000 x 0.6 = $4800</t>
  </si>
  <si>
    <t>head</t>
  </si>
  <si>
    <t>cylinder</t>
  </si>
  <si>
    <t>turbocharger/supercharger plumbing</t>
  </si>
  <si>
    <t>Total</t>
  </si>
  <si>
    <t>Subtotals:</t>
  </si>
  <si>
    <t>other</t>
  </si>
  <si>
    <t>Sled MSRP or Highest Value of modified components</t>
  </si>
  <si>
    <t>pulley</t>
  </si>
  <si>
    <t>belts</t>
  </si>
  <si>
    <t xml:space="preserve"> </t>
  </si>
  <si>
    <t>Retail cost of added component</t>
  </si>
  <si>
    <t>Retail of most expensive part +50% for substituted component</t>
  </si>
  <si>
    <r>
      <t xml:space="preserve">4. </t>
    </r>
    <r>
      <rPr>
        <b/>
        <sz val="8"/>
        <rFont val="Arial"/>
        <family val="2"/>
      </rPr>
      <t>Component MSRP based on Retail Price for components that are added to sled.</t>
    </r>
  </si>
  <si>
    <r>
      <t xml:space="preserve">5. </t>
    </r>
    <r>
      <rPr>
        <b/>
        <sz val="8"/>
        <rFont val="Arial"/>
        <family val="2"/>
      </rPr>
      <t>For substituted components, MSRP based on (higher retail price + 50%) - mfg MSRP:</t>
    </r>
    <r>
      <rPr>
        <sz val="8"/>
        <rFont val="Arial"/>
        <family val="2"/>
      </rPr>
      <t xml:space="preserve"> Example, if mfg skis are $400 and aftermarket skis are $325, cost of substitution is ($400*1.5) - $400=$200 to reflect increased customer value.</t>
    </r>
  </si>
  <si>
    <r>
      <t xml:space="preserve">2. </t>
    </r>
    <r>
      <rPr>
        <b/>
        <sz val="8"/>
        <rFont val="Arial"/>
        <family val="2"/>
      </rPr>
      <t>Component MSRP based on Manufacturing Quote + 50%:</t>
    </r>
    <r>
      <rPr>
        <sz val="8"/>
        <rFont val="Arial"/>
        <family val="2"/>
      </rPr>
      <t xml:space="preserve">  </t>
    </r>
    <r>
      <rPr>
        <sz val="8"/>
        <color indexed="10"/>
        <rFont val="Arial"/>
        <family val="2"/>
      </rPr>
      <t xml:space="preserve">Example, </t>
    </r>
    <r>
      <rPr>
        <sz val="8"/>
        <rFont val="Arial"/>
        <family val="2"/>
      </rPr>
      <t>Quote for 5,000 units = $500,000, per item MSRP would equal $500,000 / 5,000 x 1.5 = $150.00/ea</t>
    </r>
  </si>
  <si>
    <r>
      <t xml:space="preserve">3. </t>
    </r>
    <r>
      <rPr>
        <b/>
        <sz val="8"/>
        <rFont val="Arial"/>
        <family val="2"/>
      </rPr>
      <t>Component MSRP based on Wholesale Price + 50%:</t>
    </r>
    <r>
      <rPr>
        <sz val="8"/>
        <rFont val="Arial"/>
        <family val="2"/>
      </rPr>
      <t xml:space="preserve">  </t>
    </r>
    <r>
      <rPr>
        <sz val="8"/>
        <color indexed="10"/>
        <rFont val="Arial"/>
        <family val="2"/>
      </rPr>
      <t>Example,</t>
    </r>
    <r>
      <rPr>
        <sz val="8"/>
        <rFont val="Arial"/>
        <family val="2"/>
      </rPr>
      <t xml:space="preserve">  quote for wholesale is $245, per item MSRP would equal $245 x 1.5 = $367.50</t>
    </r>
  </si>
  <si>
    <r>
      <t xml:space="preserve">1.  </t>
    </r>
    <r>
      <rPr>
        <sz val="8"/>
        <color indexed="10"/>
        <rFont val="Arial"/>
        <family val="2"/>
      </rPr>
      <t>If a item, modification or component you made or added does not appear in the component columb,</t>
    </r>
    <r>
      <rPr>
        <sz val="8"/>
        <rFont val="Arial"/>
        <family val="2"/>
      </rPr>
      <t xml:space="preserve"> add additional rows under appropriate heading to include non-listed components/modifications.  </t>
    </r>
    <r>
      <rPr>
        <sz val="8"/>
        <color indexed="10"/>
        <rFont val="Arial"/>
        <family val="2"/>
      </rPr>
      <t>Describe the item, modification or component in short direct terms.</t>
    </r>
  </si>
  <si>
    <r>
      <t xml:space="preserve">Notes:  </t>
    </r>
    <r>
      <rPr>
        <b/>
        <i/>
        <sz val="10"/>
        <color indexed="10"/>
        <rFont val="Arial"/>
        <family val="2"/>
      </rPr>
      <t xml:space="preserve">The following discussion is designed to assist you in determining the MSRP of your snowmobile as entered at the competition.  The change in MSRP value will reflect the impact of your modification or addition in pursuit of the goals of the competition </t>
    </r>
    <r>
      <rPr>
        <b/>
        <i/>
        <sz val="12"/>
        <color indexed="10"/>
        <rFont val="Arial"/>
        <family val="2"/>
      </rPr>
      <t>and/or</t>
    </r>
    <r>
      <rPr>
        <b/>
        <i/>
        <sz val="10"/>
        <color indexed="10"/>
        <rFont val="Arial"/>
        <family val="2"/>
      </rPr>
      <t xml:space="preserve"> to reflect the increased value of the modification or addition as perceived by the purchaser.</t>
    </r>
  </si>
  <si>
    <t>stock</t>
  </si>
  <si>
    <t>none</t>
  </si>
  <si>
    <t>2014 Polaris Switchback Assault</t>
  </si>
  <si>
    <t>Included with Sevcon Display</t>
  </si>
  <si>
    <t>Parker Custom GVM 1425</t>
  </si>
  <si>
    <t>Stock</t>
  </si>
  <si>
    <t>Machined from 13 tooth coupler</t>
  </si>
  <si>
    <t>Hoses and Fittings</t>
  </si>
  <si>
    <t>Gates Poly Carbon</t>
  </si>
  <si>
    <t xml:space="preserve">Gates 8mx 30 tooth </t>
  </si>
  <si>
    <t>Gates 8mx 90 tooth 26</t>
  </si>
  <si>
    <t>Gates Idler Pulley</t>
  </si>
  <si>
    <t>Fabricated from stock</t>
  </si>
  <si>
    <t>-</t>
  </si>
  <si>
    <t>Machining for adaptor</t>
  </si>
  <si>
    <t>Custom Aluminum</t>
  </si>
  <si>
    <t>Included with individual calculations</t>
  </si>
  <si>
    <t>Required LED's</t>
  </si>
  <si>
    <t>Brammo 3kw charger</t>
  </si>
  <si>
    <t>Included with Motor Controller Programming</t>
  </si>
  <si>
    <t>Low Voltage Fuses (HV fuses included with HV Batteries)</t>
  </si>
  <si>
    <t xml:space="preserve">Various 12v </t>
  </si>
  <si>
    <t>Batteries include price of built in fuses, Internal BMS Modules and BMS Head unit.</t>
  </si>
  <si>
    <t>6 Brammo 1590 Li Ion Batteries, 12 volt battery</t>
  </si>
  <si>
    <t>Sevcon Gen4 Size 6 with Clear View Display</t>
  </si>
  <si>
    <t>Matheson Cable: 1/0, $3/foot, purchased 20 foot</t>
  </si>
  <si>
    <t>Swiftech MCP655-B</t>
  </si>
  <si>
    <t>Machined Aluminum Motor Sleeve</t>
  </si>
  <si>
    <t>Curtis PB-6 Type PotBox</t>
  </si>
  <si>
    <t>Anderson HVD, Gigavac Maitenance Switches</t>
  </si>
  <si>
    <t>Gigavac Contactors/Minitactors</t>
  </si>
  <si>
    <t>2015 model year base sled (reflects engine choice)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</si>
</sst>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12">
    <font>
      <sz val="10"/>
      <name val="Arial"/>
    </font>
    <font>
      <sz val="10"/>
      <name val="Arial"/>
    </font>
    <font>
      <b/>
      <sz val="10"/>
      <name val="Arial"/>
      <family val="2"/>
    </font>
    <font>
      <sz val="10"/>
      <name val="Arial"/>
      <family val="2"/>
    </font>
    <font>
      <sz val="8"/>
      <name val="Arial"/>
      <family val="2"/>
    </font>
    <font>
      <b/>
      <i/>
      <sz val="10"/>
      <name val="Arial"/>
      <family val="2"/>
    </font>
    <font>
      <b/>
      <sz val="8"/>
      <name val="Arial"/>
      <family val="2"/>
    </font>
    <font>
      <sz val="10"/>
      <name val="ArialMT"/>
    </font>
    <font>
      <sz val="8"/>
      <color indexed="10"/>
      <name val="Arial"/>
      <family val="2"/>
    </font>
    <font>
      <b/>
      <i/>
      <sz val="10"/>
      <color indexed="10"/>
      <name val="Arial"/>
      <family val="2"/>
    </font>
    <font>
      <b/>
      <i/>
      <sz val="12"/>
      <color indexed="10"/>
      <name val="Arial"/>
      <family val="2"/>
    </font>
    <font>
      <sz val="10"/>
      <color rgb="FFFF0000"/>
      <name val="Arial"/>
      <family val="2"/>
    </font>
  </fonts>
  <fills count="3">
    <fill>
      <patternFill patternType="none"/>
    </fill>
    <fill>
      <patternFill patternType="gray125"/>
    </fill>
    <fill>
      <patternFill patternType="solid">
        <fgColor indexed="2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1">
    <xf numFmtId="0" fontId="0" fillId="0" borderId="0" xfId="0"/>
    <xf numFmtId="0" fontId="2" fillId="0" borderId="1" xfId="0" applyFont="1" applyBorder="1"/>
    <xf numFmtId="0" fontId="0" fillId="0" borderId="1" xfId="0" applyBorder="1"/>
    <xf numFmtId="0" fontId="5" fillId="0" borderId="0" xfId="0" applyFont="1" applyAlignment="1">
      <alignment horizontal="center"/>
    </xf>
    <xf numFmtId="0" fontId="0" fillId="0" borderId="2" xfId="0" applyBorder="1"/>
    <xf numFmtId="0" fontId="2" fillId="2" borderId="3" xfId="0" applyFont="1" applyFill="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0" fillId="0" borderId="1" xfId="1" applyNumberFormat="1" applyFont="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vertical="center"/>
    </xf>
    <xf numFmtId="0" fontId="2" fillId="0" borderId="0" xfId="0" applyFont="1" applyAlignment="1">
      <alignment horizontal="center"/>
    </xf>
    <xf numFmtId="0" fontId="3" fillId="0" borderId="2" xfId="0" applyFont="1" applyFill="1" applyBorder="1" applyAlignment="1">
      <alignment horizontal="center" wrapText="1"/>
    </xf>
    <xf numFmtId="0" fontId="7" fillId="0" borderId="0" xfId="0" applyFont="1"/>
    <xf numFmtId="0" fontId="2" fillId="0" borderId="3" xfId="0" applyFont="1" applyFill="1" applyBorder="1" applyAlignment="1">
      <alignment horizontal="center"/>
    </xf>
    <xf numFmtId="0" fontId="2" fillId="2" borderId="4" xfId="0" applyFont="1" applyFill="1" applyBorder="1" applyAlignment="1">
      <alignment horizontal="center"/>
    </xf>
    <xf numFmtId="0" fontId="0" fillId="0" borderId="0" xfId="0" applyNumberFormat="1"/>
    <xf numFmtId="0" fontId="3" fillId="0" borderId="5" xfId="0" applyFont="1" applyFill="1" applyBorder="1" applyAlignment="1">
      <alignment horizontal="center" vertical="center" wrapText="1"/>
    </xf>
    <xf numFmtId="44" fontId="3" fillId="0" borderId="2" xfId="2" applyFont="1" applyFill="1" applyBorder="1" applyAlignment="1">
      <alignment horizontal="center" wrapText="1"/>
    </xf>
    <xf numFmtId="44" fontId="3" fillId="0" borderId="1" xfId="2" applyFont="1" applyBorder="1" applyAlignment="1">
      <alignment horizontal="center" vertical="center"/>
    </xf>
    <xf numFmtId="44" fontId="2" fillId="0" borderId="0" xfId="2" applyFont="1" applyAlignment="1">
      <alignment horizontal="center"/>
    </xf>
    <xf numFmtId="44" fontId="0" fillId="0" borderId="0" xfId="2" applyFont="1"/>
    <xf numFmtId="44" fontId="0" fillId="0" borderId="1" xfId="2" applyFont="1" applyBorder="1"/>
    <xf numFmtId="44" fontId="2" fillId="0" borderId="1" xfId="2" applyFont="1" applyBorder="1" applyAlignment="1">
      <alignment horizontal="center"/>
    </xf>
    <xf numFmtId="0" fontId="0" fillId="0" borderId="1" xfId="0" applyBorder="1" applyAlignment="1">
      <alignment horizontal="center" vertical="center" wrapText="1"/>
    </xf>
    <xf numFmtId="0" fontId="11" fillId="0" borderId="0" xfId="0" applyNumberFormat="1" applyFont="1" applyAlignment="1">
      <alignment wrapText="1"/>
    </xf>
    <xf numFmtId="0" fontId="0" fillId="0" borderId="0" xfId="0" applyNumberFormat="1" applyAlignment="1">
      <alignment wrapText="1"/>
    </xf>
    <xf numFmtId="0" fontId="4" fillId="0" borderId="6" xfId="0" applyFont="1" applyBorder="1" applyAlignment="1">
      <alignment wrapText="1"/>
    </xf>
    <xf numFmtId="0" fontId="0" fillId="0" borderId="0" xfId="0" applyAlignment="1">
      <alignment wrapText="1"/>
    </xf>
    <xf numFmtId="0" fontId="0" fillId="0" borderId="7" xfId="0" applyBorder="1" applyAlignment="1">
      <alignment wrapText="1"/>
    </xf>
    <xf numFmtId="0" fontId="4" fillId="0" borderId="8" xfId="0" applyFont="1" applyBorder="1" applyAlignment="1"/>
    <xf numFmtId="0" fontId="0" fillId="0" borderId="9" xfId="0" applyBorder="1" applyAlignment="1"/>
    <xf numFmtId="0" fontId="0" fillId="0" borderId="10" xfId="0" applyBorder="1" applyAlignment="1"/>
    <xf numFmtId="44" fontId="2" fillId="2" borderId="11" xfId="2" applyFont="1" applyFill="1" applyBorder="1" applyAlignment="1">
      <alignment horizontal="center"/>
    </xf>
    <xf numFmtId="44" fontId="2" fillId="2" borderId="12" xfId="2" applyFont="1" applyFill="1" applyBorder="1" applyAlignment="1">
      <alignment horizontal="center"/>
    </xf>
    <xf numFmtId="44" fontId="2" fillId="2" borderId="13" xfId="2" applyFont="1" applyFill="1" applyBorder="1" applyAlignment="1">
      <alignment horizontal="center"/>
    </xf>
    <xf numFmtId="0" fontId="4" fillId="0" borderId="14" xfId="0" applyFont="1" applyBorder="1" applyAlignment="1">
      <alignment wrapText="1"/>
    </xf>
    <xf numFmtId="0" fontId="0" fillId="0" borderId="15" xfId="0" applyBorder="1" applyAlignment="1">
      <alignment wrapText="1"/>
    </xf>
    <xf numFmtId="0" fontId="0" fillId="0" borderId="16" xfId="0" applyBorder="1" applyAlignment="1">
      <alignment wrapText="1"/>
    </xf>
    <xf numFmtId="0" fontId="4" fillId="0" borderId="6" xfId="0" applyFont="1" applyBorder="1" applyAlignment="1"/>
    <xf numFmtId="0" fontId="0" fillId="0" borderId="0" xfId="0" applyAlignment="1"/>
    <xf numFmtId="0" fontId="0" fillId="0" borderId="7" xfId="0" applyBorder="1" applyAlignment="1"/>
    <xf numFmtId="0" fontId="5" fillId="0" borderId="9" xfId="0" applyFont="1" applyBorder="1" applyAlignment="1">
      <alignment horizontal="left" wrapText="1"/>
    </xf>
    <xf numFmtId="0" fontId="0" fillId="0" borderId="9" xfId="0" applyBorder="1" applyAlignment="1">
      <alignment horizontal="left" wrapText="1"/>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17" fontId="3" fillId="0" borderId="1" xfId="0" applyNumberFormat="1" applyFont="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18</xdr:col>
      <xdr:colOff>190500</xdr:colOff>
      <xdr:row>39</xdr:row>
      <xdr:rowOff>6350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0" y="495300"/>
          <a:ext cx="9944100" cy="6115050"/>
        </a:xfrm>
        <a:prstGeom prst="rect">
          <a:avLst/>
        </a:prstGeom>
      </xdr:spPr>
    </xdr:pic>
    <xdr:clientData/>
  </xdr:twoCellAnchor>
  <xdr:twoCellAnchor editAs="oneCell">
    <xdr:from>
      <xdr:col>2</xdr:col>
      <xdr:colOff>0</xdr:colOff>
      <xdr:row>40</xdr:row>
      <xdr:rowOff>0</xdr:rowOff>
    </xdr:from>
    <xdr:to>
      <xdr:col>17</xdr:col>
      <xdr:colOff>590550</xdr:colOff>
      <xdr:row>61</xdr:row>
      <xdr:rowOff>76200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9200" y="6769100"/>
          <a:ext cx="9734550" cy="3543300"/>
        </a:xfrm>
        <a:prstGeom prst="rect">
          <a:avLst/>
        </a:prstGeom>
      </xdr:spPr>
    </xdr:pic>
    <xdr:clientData/>
  </xdr:twoCellAnchor>
  <xdr:twoCellAnchor editAs="oneCell">
    <xdr:from>
      <xdr:col>2</xdr:col>
      <xdr:colOff>0</xdr:colOff>
      <xdr:row>63</xdr:row>
      <xdr:rowOff>0</xdr:rowOff>
    </xdr:from>
    <xdr:to>
      <xdr:col>12</xdr:col>
      <xdr:colOff>419100</xdr:colOff>
      <xdr:row>79</xdr:row>
      <xdr:rowOff>6350</xdr:rowOff>
    </xdr:to>
    <xdr:pic>
      <xdr:nvPicPr>
        <xdr:cNvPr id="4" name="Picture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19200" y="10566400"/>
          <a:ext cx="6515100" cy="2647950"/>
        </a:xfrm>
        <a:prstGeom prst="rect">
          <a:avLst/>
        </a:prstGeom>
      </xdr:spPr>
    </xdr:pic>
    <xdr:clientData/>
  </xdr:twoCellAnchor>
  <xdr:twoCellAnchor editAs="oneCell">
    <xdr:from>
      <xdr:col>2</xdr:col>
      <xdr:colOff>0</xdr:colOff>
      <xdr:row>80</xdr:row>
      <xdr:rowOff>0</xdr:rowOff>
    </xdr:from>
    <xdr:to>
      <xdr:col>17</xdr:col>
      <xdr:colOff>9525</xdr:colOff>
      <xdr:row>97</xdr:row>
      <xdr:rowOff>146050</xdr:rowOff>
    </xdr:to>
    <xdr:pic>
      <xdr:nvPicPr>
        <xdr:cNvPr id="5" name="Picture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19200" y="13373100"/>
          <a:ext cx="9153525" cy="2952750"/>
        </a:xfrm>
        <a:prstGeom prst="rect">
          <a:avLst/>
        </a:prstGeom>
      </xdr:spPr>
    </xdr:pic>
    <xdr:clientData/>
  </xdr:twoCellAnchor>
  <xdr:twoCellAnchor editAs="oneCell">
    <xdr:from>
      <xdr:col>2</xdr:col>
      <xdr:colOff>0</xdr:colOff>
      <xdr:row>99</xdr:row>
      <xdr:rowOff>0</xdr:rowOff>
    </xdr:from>
    <xdr:to>
      <xdr:col>13</xdr:col>
      <xdr:colOff>66675</xdr:colOff>
      <xdr:row>131</xdr:row>
      <xdr:rowOff>31750</xdr:rowOff>
    </xdr:to>
    <xdr:pic>
      <xdr:nvPicPr>
        <xdr:cNvPr id="6" name="Picture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19200" y="16510000"/>
          <a:ext cx="6772275" cy="5314950"/>
        </a:xfrm>
        <a:prstGeom prst="rect">
          <a:avLst/>
        </a:prstGeom>
      </xdr:spPr>
    </xdr:pic>
    <xdr:clientData/>
  </xdr:twoCellAnchor>
  <xdr:twoCellAnchor editAs="oneCell">
    <xdr:from>
      <xdr:col>2</xdr:col>
      <xdr:colOff>0</xdr:colOff>
      <xdr:row>132</xdr:row>
      <xdr:rowOff>0</xdr:rowOff>
    </xdr:from>
    <xdr:to>
      <xdr:col>16</xdr:col>
      <xdr:colOff>352425</xdr:colOff>
      <xdr:row>165</xdr:row>
      <xdr:rowOff>114300</xdr:rowOff>
    </xdr:to>
    <xdr:pic>
      <xdr:nvPicPr>
        <xdr:cNvPr id="7" name="Picture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219200" y="21958300"/>
          <a:ext cx="8886825" cy="5562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tabSelected="1" zoomScaleNormal="100" workbookViewId="0">
      <pane xSplit="1" ySplit="2" topLeftCell="B148" activePane="bottomRight" state="frozen"/>
      <selection pane="topRight" activeCell="B1" sqref="B1"/>
      <selection pane="bottomLeft" activeCell="A3" sqref="A3"/>
      <selection pane="bottomRight" activeCell="K154" sqref="K154"/>
    </sheetView>
  </sheetViews>
  <sheetFormatPr defaultRowHeight="13.2"/>
  <cols>
    <col min="1" max="1" width="46.88671875" customWidth="1"/>
    <col min="2" max="2" width="33.88671875" customWidth="1"/>
    <col min="3" max="7" width="16.6640625" style="24" customWidth="1"/>
  </cols>
  <sheetData>
    <row r="1" spans="1:7" ht="13.8" thickBot="1">
      <c r="A1" s="18" t="s">
        <v>99</v>
      </c>
      <c r="B1" s="5" t="s">
        <v>61</v>
      </c>
      <c r="C1" s="36" t="s">
        <v>103</v>
      </c>
      <c r="D1" s="37"/>
      <c r="E1" s="37"/>
      <c r="F1" s="37"/>
      <c r="G1" s="38"/>
    </row>
    <row r="2" spans="1:7" ht="66.599999999999994" thickTop="1">
      <c r="A2" s="2"/>
      <c r="B2" s="4"/>
      <c r="C2" s="21" t="s">
        <v>100</v>
      </c>
      <c r="D2" s="21" t="s">
        <v>101</v>
      </c>
      <c r="E2" s="21" t="s">
        <v>118</v>
      </c>
      <c r="F2" s="21" t="s">
        <v>119</v>
      </c>
      <c r="G2" s="21" t="s">
        <v>114</v>
      </c>
    </row>
    <row r="3" spans="1:7">
      <c r="A3" s="2"/>
      <c r="B3" s="6"/>
      <c r="C3" s="22">
        <f>Supporting_Calculations!B3</f>
        <v>0</v>
      </c>
      <c r="D3" s="22">
        <f>Supporting_Calculations!C3</f>
        <v>0</v>
      </c>
      <c r="E3" s="22">
        <f>Supporting_Calculations!D3</f>
        <v>0</v>
      </c>
      <c r="F3" s="22">
        <f>Supporting_Calculations!E3</f>
        <v>0</v>
      </c>
      <c r="G3" s="22">
        <f>Supporting_Calculations!F3</f>
        <v>0</v>
      </c>
    </row>
    <row r="4" spans="1:7">
      <c r="A4" s="1" t="s">
        <v>157</v>
      </c>
      <c r="B4" s="7" t="s">
        <v>128</v>
      </c>
      <c r="C4" s="22">
        <f>Supporting_Calculations!B4</f>
        <v>0</v>
      </c>
      <c r="D4" s="22">
        <f>Supporting_Calculations!C4</f>
        <v>0</v>
      </c>
      <c r="E4" s="22">
        <f>Supporting_Calculations!D4</f>
        <v>11399</v>
      </c>
      <c r="F4" s="22">
        <f>Supporting_Calculations!E4</f>
        <v>0</v>
      </c>
      <c r="G4" s="22">
        <f>Supporting_Calculations!F4</f>
        <v>5699.5</v>
      </c>
    </row>
    <row r="5" spans="1:7">
      <c r="A5" s="8"/>
      <c r="B5" s="7"/>
      <c r="C5" s="22">
        <f>Supporting_Calculations!B5</f>
        <v>0</v>
      </c>
      <c r="D5" s="22">
        <f>Supporting_Calculations!C5</f>
        <v>0</v>
      </c>
      <c r="E5" s="22">
        <f>Supporting_Calculations!D5</f>
        <v>0</v>
      </c>
      <c r="F5" s="22">
        <f>Supporting_Calculations!E5</f>
        <v>0</v>
      </c>
      <c r="G5" s="22">
        <f>Supporting_Calculations!F5</f>
        <v>0</v>
      </c>
    </row>
    <row r="6" spans="1:7">
      <c r="A6" s="9" t="s">
        <v>104</v>
      </c>
      <c r="B6" s="7"/>
      <c r="C6" s="22">
        <f>Supporting_Calculations!B6</f>
        <v>0</v>
      </c>
      <c r="D6" s="22">
        <f>Supporting_Calculations!C6</f>
        <v>0</v>
      </c>
      <c r="E6" s="22">
        <f>Supporting_Calculations!D6</f>
        <v>0</v>
      </c>
      <c r="F6" s="22">
        <f>Supporting_Calculations!E6</f>
        <v>0</v>
      </c>
      <c r="G6" s="22">
        <f>Supporting_Calculations!F6</f>
        <v>0</v>
      </c>
    </row>
    <row r="7" spans="1:7">
      <c r="A7" s="8" t="s">
        <v>62</v>
      </c>
      <c r="B7" s="7"/>
      <c r="C7" s="22">
        <f>Supporting_Calculations!B7</f>
        <v>0</v>
      </c>
      <c r="D7" s="22">
        <f>Supporting_Calculations!C7</f>
        <v>0</v>
      </c>
      <c r="E7" s="22">
        <f>Supporting_Calculations!D7</f>
        <v>0</v>
      </c>
      <c r="F7" s="22">
        <f>Supporting_Calculations!E7</f>
        <v>0</v>
      </c>
      <c r="G7" s="22">
        <f>Supporting_Calculations!F7</f>
        <v>0</v>
      </c>
    </row>
    <row r="8" spans="1:7">
      <c r="A8" s="8" t="s">
        <v>63</v>
      </c>
      <c r="B8" s="7"/>
      <c r="C8" s="22">
        <f>Supporting_Calculations!B8</f>
        <v>0</v>
      </c>
      <c r="D8" s="22">
        <f>Supporting_Calculations!C8</f>
        <v>0</v>
      </c>
      <c r="E8" s="22">
        <f>Supporting_Calculations!D8</f>
        <v>0</v>
      </c>
      <c r="F8" s="22">
        <f>Supporting_Calculations!E8</f>
        <v>0</v>
      </c>
      <c r="G8" s="22">
        <f>Supporting_Calculations!F8</f>
        <v>0</v>
      </c>
    </row>
    <row r="9" spans="1:7">
      <c r="A9" s="8" t="s">
        <v>64</v>
      </c>
      <c r="B9" s="7"/>
      <c r="C9" s="22">
        <f>Supporting_Calculations!B9</f>
        <v>0</v>
      </c>
      <c r="D9" s="22">
        <f>Supporting_Calculations!C9</f>
        <v>0</v>
      </c>
      <c r="E9" s="22">
        <f>Supporting_Calculations!D9</f>
        <v>0</v>
      </c>
      <c r="F9" s="22">
        <f>Supporting_Calculations!E9</f>
        <v>0</v>
      </c>
      <c r="G9" s="22">
        <f>Supporting_Calculations!F9</f>
        <v>0</v>
      </c>
    </row>
    <row r="10" spans="1:7">
      <c r="A10" s="8" t="s">
        <v>65</v>
      </c>
      <c r="B10" s="7"/>
      <c r="C10" s="22">
        <f>Supporting_Calculations!B10</f>
        <v>0</v>
      </c>
      <c r="D10" s="22">
        <f>Supporting_Calculations!C10</f>
        <v>0</v>
      </c>
      <c r="E10" s="22">
        <f>Supporting_Calculations!D10</f>
        <v>0</v>
      </c>
      <c r="F10" s="22">
        <f>Supporting_Calculations!E10</f>
        <v>0</v>
      </c>
      <c r="G10" s="22">
        <f>Supporting_Calculations!F10</f>
        <v>0</v>
      </c>
    </row>
    <row r="11" spans="1:7">
      <c r="A11" s="8" t="s">
        <v>66</v>
      </c>
      <c r="B11" s="7" t="s">
        <v>129</v>
      </c>
      <c r="C11" s="22">
        <f>Supporting_Calculations!B11</f>
        <v>0</v>
      </c>
      <c r="D11" s="22">
        <f>Supporting_Calculations!C11</f>
        <v>0</v>
      </c>
      <c r="E11" s="22">
        <f>Supporting_Calculations!D11</f>
        <v>0</v>
      </c>
      <c r="F11" s="22">
        <f>Supporting_Calculations!E11</f>
        <v>0</v>
      </c>
      <c r="G11" s="22">
        <f>Supporting_Calculations!F11</f>
        <v>0</v>
      </c>
    </row>
    <row r="12" spans="1:7">
      <c r="A12" s="8" t="s">
        <v>67</v>
      </c>
      <c r="B12" s="7"/>
      <c r="C12" s="22">
        <f>Supporting_Calculations!B12</f>
        <v>0</v>
      </c>
      <c r="D12" s="22">
        <f>Supporting_Calculations!C12</f>
        <v>0</v>
      </c>
      <c r="E12" s="22">
        <f>Supporting_Calculations!D12</f>
        <v>0</v>
      </c>
      <c r="F12" s="22">
        <f>Supporting_Calculations!E12</f>
        <v>0</v>
      </c>
      <c r="G12" s="22">
        <f>Supporting_Calculations!F12</f>
        <v>0</v>
      </c>
    </row>
    <row r="13" spans="1:7" ht="26.4">
      <c r="A13" s="8" t="s">
        <v>88</v>
      </c>
      <c r="B13" s="7" t="s">
        <v>145</v>
      </c>
      <c r="C13" s="22">
        <f>Supporting_Calculations!B13</f>
        <v>0</v>
      </c>
      <c r="D13" s="22">
        <f>Supporting_Calculations!C13</f>
        <v>0</v>
      </c>
      <c r="E13" s="22">
        <f>Supporting_Calculations!D13</f>
        <v>0</v>
      </c>
      <c r="F13" s="22">
        <f>Supporting_Calculations!E13</f>
        <v>0</v>
      </c>
      <c r="G13" s="22">
        <f>Supporting_Calculations!F13</f>
        <v>0</v>
      </c>
    </row>
    <row r="14" spans="1:7">
      <c r="A14" s="10" t="s">
        <v>20</v>
      </c>
      <c r="B14" s="7"/>
      <c r="C14" s="22">
        <f>Supporting_Calculations!B14</f>
        <v>0</v>
      </c>
      <c r="D14" s="22">
        <f>Supporting_Calculations!C14</f>
        <v>0</v>
      </c>
      <c r="E14" s="22">
        <f>Supporting_Calculations!D14</f>
        <v>0</v>
      </c>
      <c r="F14" s="22">
        <f>Supporting_Calculations!E14</f>
        <v>0</v>
      </c>
      <c r="G14" s="22">
        <f>Supporting_Calculations!F14</f>
        <v>0</v>
      </c>
    </row>
    <row r="15" spans="1:7">
      <c r="A15" s="10" t="s">
        <v>113</v>
      </c>
      <c r="B15" s="7"/>
      <c r="C15" s="22">
        <f>Supporting_Calculations!B15</f>
        <v>0</v>
      </c>
      <c r="D15" s="22">
        <f>Supporting_Calculations!C15</f>
        <v>0</v>
      </c>
      <c r="E15" s="22">
        <f>Supporting_Calculations!D15</f>
        <v>0</v>
      </c>
      <c r="F15" s="22">
        <f>Supporting_Calculations!E15</f>
        <v>0</v>
      </c>
      <c r="G15" s="22">
        <f>Supporting_Calculations!F15</f>
        <v>0</v>
      </c>
    </row>
    <row r="16" spans="1:7">
      <c r="A16" s="8"/>
      <c r="B16" s="7"/>
      <c r="C16" s="22">
        <f>Supporting_Calculations!B16</f>
        <v>0</v>
      </c>
      <c r="D16" s="22">
        <f>Supporting_Calculations!C16</f>
        <v>0</v>
      </c>
      <c r="E16" s="22">
        <f>Supporting_Calculations!D16</f>
        <v>0</v>
      </c>
      <c r="F16" s="22">
        <f>Supporting_Calculations!E16</f>
        <v>0</v>
      </c>
      <c r="G16" s="22">
        <f>Supporting_Calculations!F16</f>
        <v>0</v>
      </c>
    </row>
    <row r="17" spans="1:7">
      <c r="A17" s="9" t="s">
        <v>52</v>
      </c>
      <c r="B17" s="7"/>
      <c r="C17" s="22">
        <f>Supporting_Calculations!B17</f>
        <v>0</v>
      </c>
      <c r="D17" s="22">
        <f>Supporting_Calculations!C17</f>
        <v>0</v>
      </c>
      <c r="E17" s="22">
        <f>Supporting_Calculations!D17</f>
        <v>0</v>
      </c>
      <c r="F17" s="22">
        <f>Supporting_Calculations!E17</f>
        <v>0</v>
      </c>
      <c r="G17" s="22">
        <f>Supporting_Calculations!F17</f>
        <v>0</v>
      </c>
    </row>
    <row r="18" spans="1:7">
      <c r="A18" s="8" t="s">
        <v>60</v>
      </c>
      <c r="B18" s="7"/>
      <c r="C18" s="22">
        <f>Supporting_Calculations!B18</f>
        <v>0</v>
      </c>
      <c r="D18" s="22">
        <f>Supporting_Calculations!C18</f>
        <v>0</v>
      </c>
      <c r="E18" s="22">
        <f>Supporting_Calculations!D18</f>
        <v>0</v>
      </c>
      <c r="F18" s="22">
        <f>Supporting_Calculations!E18</f>
        <v>0</v>
      </c>
      <c r="G18" s="22">
        <f>Supporting_Calculations!F18</f>
        <v>0</v>
      </c>
    </row>
    <row r="19" spans="1:7">
      <c r="A19" s="10" t="s">
        <v>28</v>
      </c>
      <c r="B19" s="7"/>
      <c r="C19" s="22">
        <f>Supporting_Calculations!B19</f>
        <v>0</v>
      </c>
      <c r="D19" s="22">
        <f>Supporting_Calculations!C19</f>
        <v>0</v>
      </c>
      <c r="E19" s="22">
        <f>Supporting_Calculations!D19</f>
        <v>0</v>
      </c>
      <c r="F19" s="22">
        <f>Supporting_Calculations!E19</f>
        <v>0</v>
      </c>
      <c r="G19" s="22">
        <f>Supporting_Calculations!F19</f>
        <v>0</v>
      </c>
    </row>
    <row r="20" spans="1:7">
      <c r="A20" s="10" t="s">
        <v>108</v>
      </c>
      <c r="B20" s="7"/>
      <c r="C20" s="22">
        <f>Supporting_Calculations!B20</f>
        <v>0</v>
      </c>
      <c r="D20" s="22">
        <f>Supporting_Calculations!C20</f>
        <v>0</v>
      </c>
      <c r="E20" s="22">
        <f>Supporting_Calculations!D20</f>
        <v>0</v>
      </c>
      <c r="F20" s="22">
        <f>Supporting_Calculations!E20</f>
        <v>0</v>
      </c>
      <c r="G20" s="22">
        <f>Supporting_Calculations!F20</f>
        <v>0</v>
      </c>
    </row>
    <row r="21" spans="1:7">
      <c r="A21" s="10" t="s">
        <v>109</v>
      </c>
      <c r="B21" s="7"/>
      <c r="C21" s="22">
        <f>Supporting_Calculations!B21</f>
        <v>0</v>
      </c>
      <c r="D21" s="22">
        <f>Supporting_Calculations!C21</f>
        <v>0</v>
      </c>
      <c r="E21" s="22">
        <f>Supporting_Calculations!D21</f>
        <v>0</v>
      </c>
      <c r="F21" s="22">
        <f>Supporting_Calculations!E21</f>
        <v>0</v>
      </c>
      <c r="G21" s="22">
        <f>Supporting_Calculations!F21</f>
        <v>0</v>
      </c>
    </row>
    <row r="22" spans="1:7">
      <c r="A22" s="10" t="s">
        <v>37</v>
      </c>
      <c r="B22" s="7"/>
      <c r="C22" s="22">
        <f>Supporting_Calculations!B22</f>
        <v>0</v>
      </c>
      <c r="D22" s="22">
        <f>Supporting_Calculations!C22</f>
        <v>0</v>
      </c>
      <c r="E22" s="22">
        <f>Supporting_Calculations!D22</f>
        <v>0</v>
      </c>
      <c r="F22" s="22">
        <f>Supporting_Calculations!E22</f>
        <v>0</v>
      </c>
      <c r="G22" s="22">
        <f>Supporting_Calculations!F22</f>
        <v>0</v>
      </c>
    </row>
    <row r="23" spans="1:7">
      <c r="A23" s="10" t="s">
        <v>36</v>
      </c>
      <c r="B23" s="7" t="s">
        <v>130</v>
      </c>
      <c r="C23" s="22">
        <f>Supporting_Calculations!B23</f>
        <v>0</v>
      </c>
      <c r="D23" s="22">
        <f>Supporting_Calculations!C23</f>
        <v>0</v>
      </c>
      <c r="E23" s="22">
        <f>Supporting_Calculations!D23</f>
        <v>1425</v>
      </c>
      <c r="F23" s="22">
        <f>Supporting_Calculations!E23</f>
        <v>0</v>
      </c>
      <c r="G23" s="22">
        <f>Supporting_Calculations!F23</f>
        <v>712.5</v>
      </c>
    </row>
    <row r="24" spans="1:7">
      <c r="A24" s="10" t="s">
        <v>102</v>
      </c>
      <c r="B24" s="7"/>
      <c r="C24" s="22">
        <f>Supporting_Calculations!B24</f>
        <v>0</v>
      </c>
      <c r="D24" s="22">
        <f>Supporting_Calculations!C24</f>
        <v>0</v>
      </c>
      <c r="E24" s="22">
        <f>Supporting_Calculations!D24</f>
        <v>0</v>
      </c>
      <c r="F24" s="22">
        <f>Supporting_Calculations!E24</f>
        <v>0</v>
      </c>
      <c r="G24" s="22">
        <f>Supporting_Calculations!F24</f>
        <v>0</v>
      </c>
    </row>
    <row r="25" spans="1:7">
      <c r="A25" s="8" t="s">
        <v>87</v>
      </c>
      <c r="B25" s="7"/>
      <c r="C25" s="22">
        <v>0</v>
      </c>
      <c r="D25" s="22">
        <f>Supporting_Calculations!C25</f>
        <v>0</v>
      </c>
      <c r="E25" s="22">
        <f>Supporting_Calculations!D25</f>
        <v>0</v>
      </c>
      <c r="F25" s="22">
        <f>Supporting_Calculations!E25</f>
        <v>0</v>
      </c>
      <c r="G25" s="22">
        <f>Supporting_Calculations!F25</f>
        <v>0</v>
      </c>
    </row>
    <row r="26" spans="1:7">
      <c r="A26" s="8" t="s">
        <v>113</v>
      </c>
      <c r="B26" s="7"/>
      <c r="C26" s="22">
        <f>Supporting_Calculations!B26</f>
        <v>0</v>
      </c>
      <c r="D26" s="22">
        <f>Supporting_Calculations!C26</f>
        <v>0</v>
      </c>
      <c r="E26" s="22">
        <f>Supporting_Calculations!D26</f>
        <v>0</v>
      </c>
      <c r="F26" s="22">
        <f>Supporting_Calculations!E26</f>
        <v>0</v>
      </c>
      <c r="G26" s="22">
        <f>Supporting_Calculations!F26</f>
        <v>0</v>
      </c>
    </row>
    <row r="27" spans="1:7">
      <c r="A27" s="10"/>
      <c r="B27" s="7"/>
      <c r="C27" s="22">
        <f>Supporting_Calculations!B27</f>
        <v>0</v>
      </c>
      <c r="D27" s="22">
        <f>Supporting_Calculations!C27</f>
        <v>0</v>
      </c>
      <c r="E27" s="22">
        <f>Supporting_Calculations!D27</f>
        <v>0</v>
      </c>
      <c r="F27" s="22">
        <f>Supporting_Calculations!E27</f>
        <v>0</v>
      </c>
      <c r="G27" s="22">
        <f>Supporting_Calculations!F27</f>
        <v>0</v>
      </c>
    </row>
    <row r="28" spans="1:7">
      <c r="A28" s="9" t="s">
        <v>7</v>
      </c>
      <c r="B28" s="7"/>
      <c r="C28" s="22">
        <f>Supporting_Calculations!B28</f>
        <v>0</v>
      </c>
      <c r="D28" s="22">
        <f>Supporting_Calculations!C28</f>
        <v>0</v>
      </c>
      <c r="E28" s="22">
        <f>Supporting_Calculations!D28</f>
        <v>0</v>
      </c>
      <c r="F28" s="22">
        <f>Supporting_Calculations!E28</f>
        <v>0</v>
      </c>
      <c r="G28" s="22">
        <f>Supporting_Calculations!F28</f>
        <v>0</v>
      </c>
    </row>
    <row r="29" spans="1:7">
      <c r="A29" s="10" t="s">
        <v>59</v>
      </c>
      <c r="B29" s="7"/>
      <c r="C29" s="22">
        <f>Supporting_Calculations!B29</f>
        <v>0</v>
      </c>
      <c r="D29" s="22">
        <f>Supporting_Calculations!C29</f>
        <v>0</v>
      </c>
      <c r="E29" s="22">
        <f>Supporting_Calculations!D29</f>
        <v>0</v>
      </c>
      <c r="F29" s="22">
        <f>Supporting_Calculations!E29</f>
        <v>0</v>
      </c>
      <c r="G29" s="22">
        <f>Supporting_Calculations!F29</f>
        <v>0</v>
      </c>
    </row>
    <row r="30" spans="1:7">
      <c r="A30" s="10" t="s">
        <v>39</v>
      </c>
      <c r="B30" s="7"/>
      <c r="C30" s="22">
        <f>Supporting_Calculations!B30</f>
        <v>0</v>
      </c>
      <c r="D30" s="22">
        <f>Supporting_Calculations!C30</f>
        <v>0</v>
      </c>
      <c r="E30" s="22">
        <f>Supporting_Calculations!D30</f>
        <v>0</v>
      </c>
      <c r="F30" s="22">
        <f>Supporting_Calculations!E30</f>
        <v>0</v>
      </c>
      <c r="G30" s="22">
        <f>Supporting_Calculations!F30</f>
        <v>0</v>
      </c>
    </row>
    <row r="31" spans="1:7">
      <c r="A31" s="10" t="s">
        <v>110</v>
      </c>
      <c r="B31" s="7"/>
      <c r="C31" s="22">
        <f>Supporting_Calculations!B31</f>
        <v>0</v>
      </c>
      <c r="D31" s="22">
        <f>Supporting_Calculations!C31</f>
        <v>0</v>
      </c>
      <c r="E31" s="22">
        <f>Supporting_Calculations!D31</f>
        <v>0</v>
      </c>
      <c r="F31" s="22">
        <f>Supporting_Calculations!E31</f>
        <v>0</v>
      </c>
      <c r="G31" s="22">
        <f>Supporting_Calculations!F31</f>
        <v>0</v>
      </c>
    </row>
    <row r="32" spans="1:7">
      <c r="A32" s="10" t="s">
        <v>40</v>
      </c>
      <c r="B32" s="7"/>
      <c r="C32" s="22">
        <f>Supporting_Calculations!B32</f>
        <v>0</v>
      </c>
      <c r="D32" s="22">
        <f>Supporting_Calculations!C32</f>
        <v>0</v>
      </c>
      <c r="E32" s="22">
        <f>Supporting_Calculations!D32</f>
        <v>0</v>
      </c>
      <c r="F32" s="22">
        <f>Supporting_Calculations!E32</f>
        <v>0</v>
      </c>
      <c r="G32" s="22">
        <f>Supporting_Calculations!F32</f>
        <v>0</v>
      </c>
    </row>
    <row r="33" spans="1:7">
      <c r="A33" s="10" t="s">
        <v>82</v>
      </c>
      <c r="B33" s="7"/>
      <c r="C33" s="22">
        <f>Supporting_Calculations!B33</f>
        <v>0</v>
      </c>
      <c r="D33" s="22">
        <f>Supporting_Calculations!C33</f>
        <v>0</v>
      </c>
      <c r="E33" s="22">
        <f>Supporting_Calculations!D33</f>
        <v>0</v>
      </c>
      <c r="F33" s="22">
        <f>Supporting_Calculations!E33</f>
        <v>0</v>
      </c>
      <c r="G33" s="22">
        <f>Supporting_Calculations!F33</f>
        <v>0</v>
      </c>
    </row>
    <row r="34" spans="1:7">
      <c r="A34" s="10" t="s">
        <v>81</v>
      </c>
      <c r="B34" s="7"/>
      <c r="C34" s="22">
        <f>Supporting_Calculations!B34</f>
        <v>0</v>
      </c>
      <c r="D34" s="22">
        <f>Supporting_Calculations!C34</f>
        <v>0</v>
      </c>
      <c r="E34" s="22">
        <f>Supporting_Calculations!D34</f>
        <v>0</v>
      </c>
      <c r="F34" s="22">
        <f>Supporting_Calculations!E34</f>
        <v>0</v>
      </c>
      <c r="G34" s="22">
        <f>Supporting_Calculations!F34</f>
        <v>0</v>
      </c>
    </row>
    <row r="35" spans="1:7">
      <c r="A35" s="10" t="s">
        <v>80</v>
      </c>
      <c r="B35" s="7"/>
      <c r="C35" s="22">
        <f>Supporting_Calculations!B35</f>
        <v>0</v>
      </c>
      <c r="D35" s="22">
        <f>Supporting_Calculations!C35</f>
        <v>0</v>
      </c>
      <c r="E35" s="22">
        <f>Supporting_Calculations!D35</f>
        <v>0</v>
      </c>
      <c r="F35" s="22">
        <f>Supporting_Calculations!E35</f>
        <v>0</v>
      </c>
      <c r="G35" s="22">
        <f>Supporting_Calculations!F35</f>
        <v>0</v>
      </c>
    </row>
    <row r="36" spans="1:7">
      <c r="A36" s="8" t="s">
        <v>68</v>
      </c>
      <c r="B36" s="7"/>
      <c r="C36" s="22">
        <f>Supporting_Calculations!B36</f>
        <v>0</v>
      </c>
      <c r="D36" s="22">
        <f>Supporting_Calculations!C36</f>
        <v>0</v>
      </c>
      <c r="E36" s="22">
        <f>Supporting_Calculations!D36</f>
        <v>0</v>
      </c>
      <c r="F36" s="22">
        <f>Supporting_Calculations!E36</f>
        <v>0</v>
      </c>
      <c r="G36" s="22">
        <f>Supporting_Calculations!F36</f>
        <v>0</v>
      </c>
    </row>
    <row r="37" spans="1:7">
      <c r="A37" s="8" t="s">
        <v>87</v>
      </c>
      <c r="B37" s="7"/>
      <c r="C37" s="22">
        <f>Supporting_Calculations!B37</f>
        <v>0</v>
      </c>
      <c r="D37" s="22">
        <f>Supporting_Calculations!C37</f>
        <v>0</v>
      </c>
      <c r="E37" s="22">
        <f>Supporting_Calculations!D37</f>
        <v>0</v>
      </c>
      <c r="F37" s="22">
        <f>Supporting_Calculations!E37</f>
        <v>0</v>
      </c>
      <c r="G37" s="22">
        <f>Supporting_Calculations!F37</f>
        <v>0</v>
      </c>
    </row>
    <row r="38" spans="1:7">
      <c r="A38" s="8" t="s">
        <v>113</v>
      </c>
      <c r="B38" s="7"/>
      <c r="C38" s="22">
        <f>Supporting_Calculations!B38</f>
        <v>0</v>
      </c>
      <c r="D38" s="22">
        <f>Supporting_Calculations!C38</f>
        <v>0</v>
      </c>
      <c r="E38" s="22">
        <f>Supporting_Calculations!D38</f>
        <v>0</v>
      </c>
      <c r="F38" s="22">
        <f>Supporting_Calculations!E38</f>
        <v>0</v>
      </c>
      <c r="G38" s="22">
        <f>Supporting_Calculations!F38</f>
        <v>0</v>
      </c>
    </row>
    <row r="39" spans="1:7">
      <c r="A39" s="10"/>
      <c r="B39" s="7"/>
      <c r="C39" s="22">
        <f>Supporting_Calculations!B39</f>
        <v>0</v>
      </c>
      <c r="D39" s="22">
        <f>Supporting_Calculations!C39</f>
        <v>0</v>
      </c>
      <c r="E39" s="22">
        <f>Supporting_Calculations!D39</f>
        <v>0</v>
      </c>
      <c r="F39" s="22">
        <f>Supporting_Calculations!E39</f>
        <v>0</v>
      </c>
      <c r="G39" s="22">
        <f>Supporting_Calculations!F39</f>
        <v>0</v>
      </c>
    </row>
    <row r="40" spans="1:7">
      <c r="A40" s="9" t="s">
        <v>38</v>
      </c>
      <c r="B40" s="7"/>
      <c r="C40" s="22">
        <f>Supporting_Calculations!B40</f>
        <v>0</v>
      </c>
      <c r="D40" s="22">
        <f>Supporting_Calculations!C40</f>
        <v>0</v>
      </c>
      <c r="E40" s="22">
        <f>Supporting_Calculations!D40</f>
        <v>0</v>
      </c>
      <c r="F40" s="22">
        <f>Supporting_Calculations!E40</f>
        <v>0</v>
      </c>
      <c r="G40" s="22">
        <f>Supporting_Calculations!F40</f>
        <v>0</v>
      </c>
    </row>
    <row r="41" spans="1:7">
      <c r="A41" s="10" t="s">
        <v>79</v>
      </c>
      <c r="B41" s="7"/>
      <c r="C41" s="22">
        <f>Supporting_Calculations!B41</f>
        <v>0</v>
      </c>
      <c r="D41" s="22">
        <f>Supporting_Calculations!C41</f>
        <v>0</v>
      </c>
      <c r="E41" s="22">
        <f>Supporting_Calculations!D41</f>
        <v>0</v>
      </c>
      <c r="F41" s="22">
        <f>Supporting_Calculations!E41</f>
        <v>0</v>
      </c>
      <c r="G41" s="22">
        <f>Supporting_Calculations!F41</f>
        <v>0</v>
      </c>
    </row>
    <row r="42" spans="1:7">
      <c r="A42" s="10" t="s">
        <v>78</v>
      </c>
      <c r="B42" s="7"/>
      <c r="C42" s="22">
        <f>Supporting_Calculations!B42</f>
        <v>0</v>
      </c>
      <c r="D42" s="22">
        <f>Supporting_Calculations!C42</f>
        <v>0</v>
      </c>
      <c r="E42" s="22">
        <f>Supporting_Calculations!D42</f>
        <v>0</v>
      </c>
      <c r="F42" s="22">
        <f>Supporting_Calculations!E42</f>
        <v>0</v>
      </c>
      <c r="G42" s="22">
        <f>Supporting_Calculations!F42</f>
        <v>0</v>
      </c>
    </row>
    <row r="43" spans="1:7">
      <c r="A43" s="10" t="s">
        <v>77</v>
      </c>
      <c r="B43" s="7"/>
      <c r="C43" s="22">
        <f>Supporting_Calculations!B43</f>
        <v>0</v>
      </c>
      <c r="D43" s="22">
        <f>Supporting_Calculations!C43</f>
        <v>0</v>
      </c>
      <c r="E43" s="22">
        <f>Supporting_Calculations!D43</f>
        <v>0</v>
      </c>
      <c r="F43" s="22">
        <f>Supporting_Calculations!E43</f>
        <v>0</v>
      </c>
      <c r="G43" s="22">
        <f>Supporting_Calculations!F43</f>
        <v>0</v>
      </c>
    </row>
    <row r="44" spans="1:7">
      <c r="A44" s="10" t="s">
        <v>76</v>
      </c>
      <c r="B44" s="7"/>
      <c r="C44" s="22">
        <f>Supporting_Calculations!B44</f>
        <v>0</v>
      </c>
      <c r="D44" s="22">
        <f>Supporting_Calculations!C44</f>
        <v>0</v>
      </c>
      <c r="E44" s="22">
        <f>Supporting_Calculations!D44</f>
        <v>0</v>
      </c>
      <c r="F44" s="22">
        <f>Supporting_Calculations!E44</f>
        <v>0</v>
      </c>
      <c r="G44" s="22">
        <f>Supporting_Calculations!F44</f>
        <v>0</v>
      </c>
    </row>
    <row r="45" spans="1:7">
      <c r="A45" s="10" t="s">
        <v>75</v>
      </c>
      <c r="B45" s="7"/>
      <c r="C45" s="22">
        <f>Supporting_Calculations!B45</f>
        <v>0</v>
      </c>
      <c r="D45" s="22">
        <f>Supporting_Calculations!C45</f>
        <v>0</v>
      </c>
      <c r="E45" s="22">
        <f>Supporting_Calculations!D45</f>
        <v>0</v>
      </c>
      <c r="F45" s="22">
        <f>Supporting_Calculations!E45</f>
        <v>0</v>
      </c>
      <c r="G45" s="22">
        <f>Supporting_Calculations!F45</f>
        <v>0</v>
      </c>
    </row>
    <row r="46" spans="1:7">
      <c r="A46" s="10" t="s">
        <v>74</v>
      </c>
      <c r="B46" s="7"/>
      <c r="C46" s="22">
        <f>Supporting_Calculations!B46</f>
        <v>0</v>
      </c>
      <c r="D46" s="22">
        <f>Supporting_Calculations!C46</f>
        <v>0</v>
      </c>
      <c r="E46" s="22">
        <f>Supporting_Calculations!D46</f>
        <v>0</v>
      </c>
      <c r="F46" s="22">
        <f>Supporting_Calculations!E46</f>
        <v>0</v>
      </c>
      <c r="G46" s="22">
        <f>Supporting_Calculations!F46</f>
        <v>0</v>
      </c>
    </row>
    <row r="47" spans="1:7">
      <c r="A47" s="10" t="s">
        <v>73</v>
      </c>
      <c r="B47" s="7"/>
      <c r="C47" s="22">
        <f>Supporting_Calculations!B47</f>
        <v>0</v>
      </c>
      <c r="D47" s="22">
        <f>Supporting_Calculations!C47</f>
        <v>0</v>
      </c>
      <c r="E47" s="22">
        <f>Supporting_Calculations!D47</f>
        <v>0</v>
      </c>
      <c r="F47" s="22">
        <f>Supporting_Calculations!E47</f>
        <v>0</v>
      </c>
      <c r="G47" s="22">
        <f>Supporting_Calculations!F47</f>
        <v>0</v>
      </c>
    </row>
    <row r="48" spans="1:7">
      <c r="A48" s="10" t="s">
        <v>87</v>
      </c>
      <c r="B48" s="7"/>
      <c r="C48" s="22">
        <f>Supporting_Calculations!B48</f>
        <v>0</v>
      </c>
      <c r="D48" s="22">
        <f>Supporting_Calculations!C48</f>
        <v>0</v>
      </c>
      <c r="E48" s="22">
        <f>Supporting_Calculations!D48</f>
        <v>0</v>
      </c>
      <c r="F48" s="22">
        <f>Supporting_Calculations!E48</f>
        <v>0</v>
      </c>
      <c r="G48" s="22">
        <f>Supporting_Calculations!F48</f>
        <v>0</v>
      </c>
    </row>
    <row r="49" spans="1:7">
      <c r="A49" s="10" t="s">
        <v>113</v>
      </c>
      <c r="B49" s="7"/>
      <c r="C49" s="22">
        <f>Supporting_Calculations!B49</f>
        <v>0</v>
      </c>
      <c r="D49" s="22">
        <f>Supporting_Calculations!C49</f>
        <v>0</v>
      </c>
      <c r="E49" s="22">
        <f>Supporting_Calculations!D49</f>
        <v>0</v>
      </c>
      <c r="F49" s="22">
        <f>Supporting_Calculations!E49</f>
        <v>0</v>
      </c>
      <c r="G49" s="22">
        <f>Supporting_Calculations!F49</f>
        <v>0</v>
      </c>
    </row>
    <row r="50" spans="1:7">
      <c r="A50" s="8"/>
      <c r="B50" s="7"/>
      <c r="C50" s="22">
        <f>Supporting_Calculations!B50</f>
        <v>0</v>
      </c>
      <c r="D50" s="22">
        <f>Supporting_Calculations!C50</f>
        <v>0</v>
      </c>
      <c r="E50" s="22">
        <f>Supporting_Calculations!D50</f>
        <v>0</v>
      </c>
      <c r="F50" s="22">
        <f>Supporting_Calculations!E50</f>
        <v>0</v>
      </c>
      <c r="G50" s="22">
        <f>Supporting_Calculations!F50</f>
        <v>0</v>
      </c>
    </row>
    <row r="51" spans="1:7">
      <c r="A51" s="9" t="s">
        <v>0</v>
      </c>
      <c r="B51" s="7"/>
      <c r="C51" s="22">
        <f>Supporting_Calculations!B51</f>
        <v>0</v>
      </c>
      <c r="D51" s="22">
        <f>Supporting_Calculations!C51</f>
        <v>0</v>
      </c>
      <c r="E51" s="22">
        <f>Supporting_Calculations!D51</f>
        <v>0</v>
      </c>
      <c r="F51" s="22">
        <f>Supporting_Calculations!E51</f>
        <v>0</v>
      </c>
      <c r="G51" s="22">
        <f>Supporting_Calculations!F51</f>
        <v>0</v>
      </c>
    </row>
    <row r="52" spans="1:7">
      <c r="A52" s="8" t="s">
        <v>3</v>
      </c>
      <c r="B52" s="7"/>
      <c r="C52" s="22">
        <f>Supporting_Calculations!B52</f>
        <v>0</v>
      </c>
      <c r="D52" s="22">
        <f>Supporting_Calculations!C52</f>
        <v>0</v>
      </c>
      <c r="E52" s="22">
        <f>Supporting_Calculations!D52</f>
        <v>0</v>
      </c>
      <c r="F52" s="22">
        <f>Supporting_Calculations!E52</f>
        <v>0</v>
      </c>
      <c r="G52" s="22">
        <f>Supporting_Calculations!F52</f>
        <v>0</v>
      </c>
    </row>
    <row r="53" spans="1:7">
      <c r="A53" s="8" t="s">
        <v>41</v>
      </c>
      <c r="B53" s="7"/>
      <c r="C53" s="22">
        <f>Supporting_Calculations!B53</f>
        <v>0</v>
      </c>
      <c r="D53" s="22">
        <f>Supporting_Calculations!C53</f>
        <v>0</v>
      </c>
      <c r="E53" s="22">
        <f>Supporting_Calculations!D53</f>
        <v>0</v>
      </c>
      <c r="F53" s="22">
        <f>Supporting_Calculations!E53</f>
        <v>0</v>
      </c>
      <c r="G53" s="22">
        <f>Supporting_Calculations!F53</f>
        <v>0</v>
      </c>
    </row>
    <row r="54" spans="1:7">
      <c r="A54" s="8" t="s">
        <v>15</v>
      </c>
      <c r="B54" s="7"/>
      <c r="C54" s="22">
        <f>Supporting_Calculations!B54</f>
        <v>0</v>
      </c>
      <c r="D54" s="22">
        <f>Supporting_Calculations!C54</f>
        <v>0</v>
      </c>
      <c r="E54" s="22">
        <f>Supporting_Calculations!D54</f>
        <v>0</v>
      </c>
      <c r="F54" s="22">
        <f>Supporting_Calculations!E54</f>
        <v>0</v>
      </c>
      <c r="G54" s="22">
        <f>Supporting_Calculations!F54</f>
        <v>0</v>
      </c>
    </row>
    <row r="55" spans="1:7">
      <c r="A55" s="8" t="s">
        <v>16</v>
      </c>
      <c r="B55" s="7"/>
      <c r="C55" s="22">
        <f>Supporting_Calculations!B55</f>
        <v>0</v>
      </c>
      <c r="D55" s="22">
        <f>Supporting_Calculations!C55</f>
        <v>0</v>
      </c>
      <c r="E55" s="22">
        <f>Supporting_Calculations!D55</f>
        <v>0</v>
      </c>
      <c r="F55" s="22">
        <f>Supporting_Calculations!E55</f>
        <v>0</v>
      </c>
      <c r="G55" s="22">
        <f>Supporting_Calculations!F55</f>
        <v>0</v>
      </c>
    </row>
    <row r="56" spans="1:7">
      <c r="A56" s="8" t="s">
        <v>17</v>
      </c>
      <c r="B56" s="7"/>
      <c r="C56" s="22">
        <f>Supporting_Calculations!B56</f>
        <v>0</v>
      </c>
      <c r="D56" s="22">
        <f>Supporting_Calculations!C56</f>
        <v>0</v>
      </c>
      <c r="E56" s="22">
        <f>Supporting_Calculations!D56</f>
        <v>0</v>
      </c>
      <c r="F56" s="22">
        <f>Supporting_Calculations!E56</f>
        <v>0</v>
      </c>
      <c r="G56" s="22">
        <f>Supporting_Calculations!F56</f>
        <v>0</v>
      </c>
    </row>
    <row r="57" spans="1:7">
      <c r="A57" s="8" t="s">
        <v>18</v>
      </c>
      <c r="B57" s="7"/>
      <c r="C57" s="22">
        <f>Supporting_Calculations!B57</f>
        <v>0</v>
      </c>
      <c r="D57" s="22">
        <f>Supporting_Calculations!C57</f>
        <v>0</v>
      </c>
      <c r="E57" s="22">
        <f>Supporting_Calculations!D57</f>
        <v>0</v>
      </c>
      <c r="F57" s="22">
        <f>Supporting_Calculations!E57</f>
        <v>0</v>
      </c>
      <c r="G57" s="22">
        <f>Supporting_Calculations!F57</f>
        <v>0</v>
      </c>
    </row>
    <row r="58" spans="1:7">
      <c r="A58" s="8" t="s">
        <v>9</v>
      </c>
      <c r="B58" s="7"/>
      <c r="C58" s="22">
        <f>Supporting_Calculations!B58</f>
        <v>0</v>
      </c>
      <c r="D58" s="22">
        <f>Supporting_Calculations!C58</f>
        <v>0</v>
      </c>
      <c r="E58" s="22">
        <f>Supporting_Calculations!D58</f>
        <v>0</v>
      </c>
      <c r="F58" s="22">
        <f>Supporting_Calculations!E58</f>
        <v>0</v>
      </c>
      <c r="G58" s="22">
        <f>Supporting_Calculations!F58</f>
        <v>0</v>
      </c>
    </row>
    <row r="59" spans="1:7">
      <c r="A59" s="8" t="s">
        <v>42</v>
      </c>
      <c r="B59" s="7"/>
      <c r="C59" s="22">
        <f>Supporting_Calculations!B59</f>
        <v>0</v>
      </c>
      <c r="D59" s="22">
        <f>Supporting_Calculations!C59</f>
        <v>0</v>
      </c>
      <c r="E59" s="22">
        <f>Supporting_Calculations!D59</f>
        <v>0</v>
      </c>
      <c r="F59" s="22">
        <f>Supporting_Calculations!E59</f>
        <v>0</v>
      </c>
      <c r="G59" s="22">
        <f>Supporting_Calculations!F59</f>
        <v>0</v>
      </c>
    </row>
    <row r="60" spans="1:7">
      <c r="A60" s="8" t="s">
        <v>87</v>
      </c>
      <c r="B60" s="7"/>
      <c r="C60" s="22">
        <f>Supporting_Calculations!B60</f>
        <v>0</v>
      </c>
      <c r="D60" s="22">
        <f>Supporting_Calculations!C60</f>
        <v>0</v>
      </c>
      <c r="E60" s="22">
        <f>Supporting_Calculations!D60</f>
        <v>0</v>
      </c>
      <c r="F60" s="22">
        <f>Supporting_Calculations!E60</f>
        <v>0</v>
      </c>
      <c r="G60" s="22">
        <f>Supporting_Calculations!F60</f>
        <v>0</v>
      </c>
    </row>
    <row r="61" spans="1:7">
      <c r="A61" s="8" t="s">
        <v>113</v>
      </c>
      <c r="B61" s="7"/>
      <c r="C61" s="22">
        <f>Supporting_Calculations!B61</f>
        <v>0</v>
      </c>
      <c r="D61" s="22">
        <f>Supporting_Calculations!C61</f>
        <v>0</v>
      </c>
      <c r="E61" s="22">
        <f>Supporting_Calculations!D61</f>
        <v>0</v>
      </c>
      <c r="F61" s="22">
        <f>Supporting_Calculations!E61</f>
        <v>0</v>
      </c>
      <c r="G61" s="22">
        <f>Supporting_Calculations!F61</f>
        <v>0</v>
      </c>
    </row>
    <row r="62" spans="1:7">
      <c r="A62" s="8"/>
      <c r="B62" s="7"/>
      <c r="C62" s="22">
        <f>Supporting_Calculations!B62</f>
        <v>0</v>
      </c>
      <c r="D62" s="22">
        <f>Supporting_Calculations!C62</f>
        <v>0</v>
      </c>
      <c r="E62" s="22">
        <f>Supporting_Calculations!D62</f>
        <v>0</v>
      </c>
      <c r="F62" s="22">
        <f>Supporting_Calculations!E62</f>
        <v>0</v>
      </c>
      <c r="G62" s="22">
        <f>Supporting_Calculations!F62</f>
        <v>0</v>
      </c>
    </row>
    <row r="63" spans="1:7">
      <c r="A63" s="9" t="s">
        <v>1</v>
      </c>
      <c r="B63" s="7"/>
      <c r="C63" s="22">
        <f>Supporting_Calculations!B63</f>
        <v>0</v>
      </c>
      <c r="D63" s="22">
        <f>Supporting_Calculations!C63</f>
        <v>0</v>
      </c>
      <c r="E63" s="22">
        <f>Supporting_Calculations!D63</f>
        <v>0</v>
      </c>
      <c r="F63" s="22">
        <f>Supporting_Calculations!E63</f>
        <v>0</v>
      </c>
      <c r="G63" s="22">
        <f>Supporting_Calculations!F63</f>
        <v>0</v>
      </c>
    </row>
    <row r="64" spans="1:7">
      <c r="A64" s="10" t="s">
        <v>19</v>
      </c>
      <c r="B64" s="7"/>
      <c r="C64" s="22">
        <f>Supporting_Calculations!B64</f>
        <v>0</v>
      </c>
      <c r="D64" s="22">
        <f>Supporting_Calculations!C64</f>
        <v>0</v>
      </c>
      <c r="E64" s="22">
        <f>Supporting_Calculations!D64</f>
        <v>0</v>
      </c>
      <c r="F64" s="22">
        <f>Supporting_Calculations!E64</f>
        <v>0</v>
      </c>
      <c r="G64" s="22">
        <f>Supporting_Calculations!F64</f>
        <v>0</v>
      </c>
    </row>
    <row r="65" spans="1:7">
      <c r="A65" s="10" t="s">
        <v>20</v>
      </c>
      <c r="B65" s="7"/>
      <c r="C65" s="22">
        <f>Supporting_Calculations!B65</f>
        <v>0</v>
      </c>
      <c r="D65" s="22">
        <f>Supporting_Calculations!C65</f>
        <v>0</v>
      </c>
      <c r="E65" s="22">
        <f>Supporting_Calculations!D65</f>
        <v>0</v>
      </c>
      <c r="F65" s="22">
        <f>Supporting_Calculations!E65</f>
        <v>0</v>
      </c>
      <c r="G65" s="22">
        <f>Supporting_Calculations!F65</f>
        <v>0</v>
      </c>
    </row>
    <row r="66" spans="1:7">
      <c r="A66" s="10" t="s">
        <v>21</v>
      </c>
      <c r="B66" s="7"/>
      <c r="C66" s="22">
        <f>Supporting_Calculations!B66</f>
        <v>0</v>
      </c>
      <c r="D66" s="22">
        <f>Supporting_Calculations!C66</f>
        <v>0</v>
      </c>
      <c r="E66" s="22">
        <f>Supporting_Calculations!D66</f>
        <v>0</v>
      </c>
      <c r="F66" s="22">
        <f>Supporting_Calculations!E66</f>
        <v>0</v>
      </c>
      <c r="G66" s="22">
        <f>Supporting_Calculations!F66</f>
        <v>0</v>
      </c>
    </row>
    <row r="67" spans="1:7">
      <c r="A67" s="10" t="s">
        <v>22</v>
      </c>
      <c r="B67" s="7"/>
      <c r="C67" s="22">
        <f>Supporting_Calculations!B67</f>
        <v>0</v>
      </c>
      <c r="D67" s="22">
        <f>Supporting_Calculations!C67</f>
        <v>0</v>
      </c>
      <c r="E67" s="22">
        <f>Supporting_Calculations!D67</f>
        <v>0</v>
      </c>
      <c r="F67" s="22">
        <f>Supporting_Calculations!E67</f>
        <v>0</v>
      </c>
      <c r="G67" s="22">
        <f>Supporting_Calculations!F67</f>
        <v>0</v>
      </c>
    </row>
    <row r="68" spans="1:7">
      <c r="A68" s="10" t="s">
        <v>83</v>
      </c>
      <c r="B68" s="7"/>
      <c r="C68" s="22">
        <f>Supporting_Calculations!B68</f>
        <v>0</v>
      </c>
      <c r="D68" s="22">
        <f>Supporting_Calculations!C68</f>
        <v>0</v>
      </c>
      <c r="E68" s="22">
        <f>Supporting_Calculations!D68</f>
        <v>0</v>
      </c>
      <c r="F68" s="22">
        <f>Supporting_Calculations!E68</f>
        <v>0</v>
      </c>
      <c r="G68" s="22">
        <f>Supporting_Calculations!F68</f>
        <v>0</v>
      </c>
    </row>
    <row r="69" spans="1:7">
      <c r="A69" s="10" t="s">
        <v>87</v>
      </c>
      <c r="B69" s="7"/>
      <c r="C69" s="22">
        <f>Supporting_Calculations!B69</f>
        <v>0</v>
      </c>
      <c r="D69" s="22">
        <f>Supporting_Calculations!C69</f>
        <v>0</v>
      </c>
      <c r="E69" s="22">
        <f>Supporting_Calculations!D69</f>
        <v>0</v>
      </c>
      <c r="F69" s="22">
        <f>Supporting_Calculations!E69</f>
        <v>0</v>
      </c>
      <c r="G69" s="22">
        <f>Supporting_Calculations!F69</f>
        <v>0</v>
      </c>
    </row>
    <row r="70" spans="1:7">
      <c r="A70" s="10" t="s">
        <v>113</v>
      </c>
      <c r="B70" s="7"/>
      <c r="C70" s="22">
        <f>Supporting_Calculations!B70</f>
        <v>0</v>
      </c>
      <c r="D70" s="22">
        <f>Supporting_Calculations!C70</f>
        <v>0</v>
      </c>
      <c r="E70" s="22">
        <f>Supporting_Calculations!D70</f>
        <v>0</v>
      </c>
      <c r="F70" s="22">
        <f>Supporting_Calculations!E70</f>
        <v>0</v>
      </c>
      <c r="G70" s="22">
        <f>Supporting_Calculations!F70</f>
        <v>0</v>
      </c>
    </row>
    <row r="71" spans="1:7">
      <c r="A71" s="8"/>
      <c r="B71" s="7"/>
      <c r="C71" s="22">
        <f>Supporting_Calculations!B71</f>
        <v>0</v>
      </c>
      <c r="D71" s="22">
        <f>Supporting_Calculations!C71</f>
        <v>0</v>
      </c>
      <c r="E71" s="22">
        <f>Supporting_Calculations!D71</f>
        <v>0</v>
      </c>
      <c r="F71" s="22">
        <f>Supporting_Calculations!E71</f>
        <v>0</v>
      </c>
      <c r="G71" s="22">
        <f>Supporting_Calculations!F71</f>
        <v>0</v>
      </c>
    </row>
    <row r="72" spans="1:7">
      <c r="A72" s="9" t="s">
        <v>2</v>
      </c>
      <c r="B72" s="7"/>
      <c r="C72" s="22">
        <f>Supporting_Calculations!B72</f>
        <v>0</v>
      </c>
      <c r="D72" s="22">
        <f>Supporting_Calculations!C72</f>
        <v>0</v>
      </c>
      <c r="E72" s="22">
        <f>Supporting_Calculations!D72</f>
        <v>0</v>
      </c>
      <c r="F72" s="22">
        <f>Supporting_Calculations!E72</f>
        <v>0</v>
      </c>
      <c r="G72" s="22">
        <f>Supporting_Calculations!F72</f>
        <v>0</v>
      </c>
    </row>
    <row r="73" spans="1:7">
      <c r="A73" s="8" t="s">
        <v>23</v>
      </c>
      <c r="B73" s="7"/>
      <c r="C73" s="22">
        <f>Supporting_Calculations!B73</f>
        <v>0</v>
      </c>
      <c r="D73" s="22">
        <f>Supporting_Calculations!C73</f>
        <v>0</v>
      </c>
      <c r="E73" s="22">
        <f>Supporting_Calculations!D73</f>
        <v>0</v>
      </c>
      <c r="F73" s="22">
        <f>Supporting_Calculations!E73</f>
        <v>0</v>
      </c>
      <c r="G73" s="22">
        <f>Supporting_Calculations!F73</f>
        <v>0</v>
      </c>
    </row>
    <row r="74" spans="1:7">
      <c r="A74" s="10" t="s">
        <v>20</v>
      </c>
      <c r="B74" s="7"/>
      <c r="C74" s="22">
        <f>Supporting_Calculations!B74</f>
        <v>0</v>
      </c>
      <c r="D74" s="22">
        <f>Supporting_Calculations!C74</f>
        <v>0</v>
      </c>
      <c r="E74" s="22">
        <f>Supporting_Calculations!D74</f>
        <v>0</v>
      </c>
      <c r="F74" s="22">
        <f>Supporting_Calculations!E74</f>
        <v>0</v>
      </c>
      <c r="G74" s="22">
        <f>Supporting_Calculations!F74</f>
        <v>0</v>
      </c>
    </row>
    <row r="75" spans="1:7">
      <c r="A75" s="8" t="s">
        <v>21</v>
      </c>
      <c r="B75" s="7"/>
      <c r="C75" s="22">
        <f>Supporting_Calculations!B75</f>
        <v>0</v>
      </c>
      <c r="D75" s="22">
        <f>Supporting_Calculations!C75</f>
        <v>0</v>
      </c>
      <c r="E75" s="22">
        <f>Supporting_Calculations!D75</f>
        <v>0</v>
      </c>
      <c r="F75" s="22">
        <f>Supporting_Calculations!E75</f>
        <v>0</v>
      </c>
      <c r="G75" s="22">
        <f>Supporting_Calculations!F75</f>
        <v>0</v>
      </c>
    </row>
    <row r="76" spans="1:7">
      <c r="A76" s="8" t="s">
        <v>24</v>
      </c>
      <c r="B76" s="7"/>
      <c r="C76" s="22">
        <f>Supporting_Calculations!B76</f>
        <v>0</v>
      </c>
      <c r="D76" s="22">
        <f>Supporting_Calculations!C76</f>
        <v>0</v>
      </c>
      <c r="E76" s="22">
        <f>Supporting_Calculations!D76</f>
        <v>0</v>
      </c>
      <c r="F76" s="22">
        <f>Supporting_Calculations!E76</f>
        <v>0</v>
      </c>
      <c r="G76" s="22">
        <f>Supporting_Calculations!F76</f>
        <v>0</v>
      </c>
    </row>
    <row r="77" spans="1:7">
      <c r="A77" s="8" t="s">
        <v>25</v>
      </c>
      <c r="B77" s="7"/>
      <c r="C77" s="22">
        <f>Supporting_Calculations!B77</f>
        <v>0</v>
      </c>
      <c r="D77" s="22">
        <f>Supporting_Calculations!C77</f>
        <v>0</v>
      </c>
      <c r="E77" s="22">
        <f>Supporting_Calculations!D77</f>
        <v>0</v>
      </c>
      <c r="F77" s="22">
        <f>Supporting_Calculations!E77</f>
        <v>0</v>
      </c>
      <c r="G77" s="22">
        <f>Supporting_Calculations!F77</f>
        <v>0</v>
      </c>
    </row>
    <row r="78" spans="1:7">
      <c r="A78" s="8" t="s">
        <v>87</v>
      </c>
      <c r="B78" s="7"/>
      <c r="C78" s="22">
        <f>Supporting_Calculations!B78</f>
        <v>0</v>
      </c>
      <c r="D78" s="22">
        <f>Supporting_Calculations!C78</f>
        <v>0</v>
      </c>
      <c r="E78" s="22">
        <f>Supporting_Calculations!D78</f>
        <v>0</v>
      </c>
      <c r="F78" s="22">
        <f>Supporting_Calculations!E78</f>
        <v>0</v>
      </c>
      <c r="G78" s="22">
        <f>Supporting_Calculations!F78</f>
        <v>0</v>
      </c>
    </row>
    <row r="79" spans="1:7">
      <c r="A79" s="8" t="s">
        <v>113</v>
      </c>
      <c r="B79" s="7"/>
      <c r="C79" s="22">
        <f>Supporting_Calculations!B79</f>
        <v>0</v>
      </c>
      <c r="D79" s="22">
        <f>Supporting_Calculations!C79</f>
        <v>0</v>
      </c>
      <c r="E79" s="22">
        <f>Supporting_Calculations!D79</f>
        <v>0</v>
      </c>
      <c r="F79" s="22">
        <f>Supporting_Calculations!E79</f>
        <v>0</v>
      </c>
      <c r="G79" s="22">
        <f>Supporting_Calculations!F79</f>
        <v>0</v>
      </c>
    </row>
    <row r="80" spans="1:7">
      <c r="A80" s="8"/>
      <c r="B80" s="7"/>
      <c r="C80" s="22">
        <f>Supporting_Calculations!B80</f>
        <v>0</v>
      </c>
      <c r="D80" s="22">
        <f>Supporting_Calculations!C80</f>
        <v>0</v>
      </c>
      <c r="E80" s="22">
        <f>Supporting_Calculations!D80</f>
        <v>0</v>
      </c>
      <c r="F80" s="22">
        <f>Supporting_Calculations!E80</f>
        <v>0</v>
      </c>
      <c r="G80" s="22">
        <f>Supporting_Calculations!F80</f>
        <v>0</v>
      </c>
    </row>
    <row r="81" spans="1:7">
      <c r="A81" s="9" t="s">
        <v>4</v>
      </c>
      <c r="B81" s="7"/>
      <c r="C81" s="22">
        <f>Supporting_Calculations!B81</f>
        <v>0</v>
      </c>
      <c r="D81" s="22">
        <f>Supporting_Calculations!C81</f>
        <v>0</v>
      </c>
      <c r="E81" s="22">
        <f>Supporting_Calculations!D81</f>
        <v>0</v>
      </c>
      <c r="F81" s="22">
        <f>Supporting_Calculations!E81</f>
        <v>0</v>
      </c>
      <c r="G81" s="22">
        <f>Supporting_Calculations!F81</f>
        <v>0</v>
      </c>
    </row>
    <row r="82" spans="1:7">
      <c r="A82" s="8" t="s">
        <v>5</v>
      </c>
      <c r="B82" s="7" t="s">
        <v>131</v>
      </c>
      <c r="C82" s="22">
        <f>Supporting_Calculations!B82</f>
        <v>0</v>
      </c>
      <c r="D82" s="22">
        <f>Supporting_Calculations!C82</f>
        <v>0</v>
      </c>
      <c r="E82" s="22">
        <f>Supporting_Calculations!D82</f>
        <v>0</v>
      </c>
      <c r="F82" s="22">
        <f>Supporting_Calculations!E82</f>
        <v>0</v>
      </c>
      <c r="G82" s="22">
        <f>Supporting_Calculations!F82</f>
        <v>0</v>
      </c>
    </row>
    <row r="83" spans="1:7">
      <c r="A83" s="8" t="s">
        <v>6</v>
      </c>
      <c r="B83" s="7" t="s">
        <v>139</v>
      </c>
      <c r="C83" s="22">
        <f>Supporting_Calculations!B83</f>
        <v>0</v>
      </c>
      <c r="D83" s="22">
        <f>Supporting_Calculations!C83</f>
        <v>0</v>
      </c>
      <c r="E83" s="22">
        <f>Supporting_Calculations!D83</f>
        <v>0</v>
      </c>
      <c r="F83" s="22">
        <f>Supporting_Calculations!E83</f>
        <v>0</v>
      </c>
      <c r="G83" s="22">
        <f>Supporting_Calculations!F83</f>
        <v>0</v>
      </c>
    </row>
    <row r="84" spans="1:7">
      <c r="A84" s="8" t="s">
        <v>69</v>
      </c>
      <c r="B84" s="7" t="s">
        <v>137</v>
      </c>
      <c r="C84" s="22">
        <f>Supporting_Calculations!B84</f>
        <v>0</v>
      </c>
      <c r="D84" s="22">
        <f>Supporting_Calculations!C84</f>
        <v>0</v>
      </c>
      <c r="E84" s="22">
        <f>Supporting_Calculations!D84</f>
        <v>40</v>
      </c>
      <c r="F84" s="22">
        <f>Supporting_Calculations!E84</f>
        <v>0</v>
      </c>
      <c r="G84" s="22">
        <f>Supporting_Calculations!F84</f>
        <v>20</v>
      </c>
    </row>
    <row r="85" spans="1:7">
      <c r="A85" s="8" t="s">
        <v>10</v>
      </c>
      <c r="B85" s="7" t="s">
        <v>131</v>
      </c>
      <c r="C85" s="22">
        <f>Supporting_Calculations!B85</f>
        <v>0</v>
      </c>
      <c r="D85" s="22">
        <f>Supporting_Calculations!C85</f>
        <v>0</v>
      </c>
      <c r="E85" s="22">
        <f>Supporting_Calculations!D85</f>
        <v>0</v>
      </c>
      <c r="F85" s="22">
        <f>Supporting_Calculations!E85</f>
        <v>0</v>
      </c>
      <c r="G85" s="22">
        <f>Supporting_Calculations!F85</f>
        <v>0</v>
      </c>
    </row>
    <row r="86" spans="1:7">
      <c r="A86" s="8" t="s">
        <v>11</v>
      </c>
      <c r="B86" s="7" t="s">
        <v>131</v>
      </c>
      <c r="C86" s="22">
        <f>Supporting_Calculations!B86</f>
        <v>0</v>
      </c>
      <c r="D86" s="22">
        <f>Supporting_Calculations!C86</f>
        <v>0</v>
      </c>
      <c r="E86" s="22">
        <f>Supporting_Calculations!D86</f>
        <v>0</v>
      </c>
      <c r="F86" s="22">
        <f>Supporting_Calculations!E86</f>
        <v>0</v>
      </c>
      <c r="G86" s="22">
        <f>Supporting_Calculations!F86</f>
        <v>0</v>
      </c>
    </row>
    <row r="87" spans="1:7">
      <c r="A87" s="8" t="s">
        <v>12</v>
      </c>
      <c r="B87" s="27" t="s">
        <v>135</v>
      </c>
      <c r="C87" s="22">
        <f>Supporting_Calculations!B87</f>
        <v>0</v>
      </c>
      <c r="D87" s="22">
        <f>Supporting_Calculations!C87</f>
        <v>0</v>
      </c>
      <c r="E87" s="22">
        <f>Supporting_Calculations!D87</f>
        <v>88</v>
      </c>
      <c r="F87" s="22">
        <f>Supporting_Calculations!E87</f>
        <v>0</v>
      </c>
      <c r="G87" s="22">
        <f>Supporting_Calculations!F87</f>
        <v>44</v>
      </c>
    </row>
    <row r="88" spans="1:7">
      <c r="A88" s="8" t="s">
        <v>13</v>
      </c>
      <c r="B88" s="27" t="s">
        <v>136</v>
      </c>
      <c r="C88" s="22">
        <f>Supporting_Calculations!B88</f>
        <v>0</v>
      </c>
      <c r="D88" s="22">
        <f>Supporting_Calculations!C88</f>
        <v>0</v>
      </c>
      <c r="E88" s="22">
        <f>Supporting_Calculations!D88</f>
        <v>293</v>
      </c>
      <c r="F88" s="22">
        <f>Supporting_Calculations!E88</f>
        <v>0</v>
      </c>
      <c r="G88" s="22">
        <f>Supporting_Calculations!F88</f>
        <v>146.5</v>
      </c>
    </row>
    <row r="89" spans="1:7">
      <c r="A89" s="8" t="s">
        <v>14</v>
      </c>
      <c r="B89" s="7" t="s">
        <v>134</v>
      </c>
      <c r="C89" s="22">
        <f>Supporting_Calculations!B89</f>
        <v>0</v>
      </c>
      <c r="D89" s="22">
        <f>Supporting_Calculations!C89</f>
        <v>0</v>
      </c>
      <c r="E89" s="22">
        <f>Supporting_Calculations!D89</f>
        <v>177</v>
      </c>
      <c r="F89" s="22">
        <f>Supporting_Calculations!E89</f>
        <v>0</v>
      </c>
      <c r="G89" s="22">
        <f>Supporting_Calculations!F89</f>
        <v>88.5</v>
      </c>
    </row>
    <row r="90" spans="1:7">
      <c r="A90" s="8" t="s">
        <v>85</v>
      </c>
      <c r="B90" s="7" t="s">
        <v>131</v>
      </c>
      <c r="C90" s="22">
        <f>Supporting_Calculations!B90</f>
        <v>0</v>
      </c>
      <c r="D90" s="22">
        <f>Supporting_Calculations!C90</f>
        <v>0</v>
      </c>
      <c r="E90" s="22">
        <f>Supporting_Calculations!D90</f>
        <v>0</v>
      </c>
      <c r="F90" s="22">
        <f>Supporting_Calculations!E90</f>
        <v>0</v>
      </c>
      <c r="G90" s="22">
        <f>Supporting_Calculations!F90</f>
        <v>0</v>
      </c>
    </row>
    <row r="91" spans="1:7">
      <c r="A91" s="11" t="s">
        <v>84</v>
      </c>
      <c r="B91" s="7" t="s">
        <v>132</v>
      </c>
      <c r="C91" s="22">
        <f>Supporting_Calculations!B91</f>
        <v>20</v>
      </c>
      <c r="D91" s="22">
        <f>Supporting_Calculations!C91</f>
        <v>0</v>
      </c>
      <c r="E91" s="22">
        <f>Supporting_Calculations!D91</f>
        <v>0</v>
      </c>
      <c r="F91" s="22">
        <f>Supporting_Calculations!E91</f>
        <v>0</v>
      </c>
      <c r="G91" s="22">
        <f>Supporting_Calculations!F91</f>
        <v>20</v>
      </c>
    </row>
    <row r="92" spans="1:7">
      <c r="A92" s="8" t="s">
        <v>87</v>
      </c>
      <c r="B92" s="7" t="s">
        <v>140</v>
      </c>
      <c r="C92" s="22">
        <f>Supporting_Calculations!B92</f>
        <v>80</v>
      </c>
      <c r="D92" s="22">
        <f>Supporting_Calculations!C92</f>
        <v>0</v>
      </c>
      <c r="E92" s="22">
        <f>Supporting_Calculations!D92</f>
        <v>0</v>
      </c>
      <c r="F92" s="22">
        <f>Supporting_Calculations!E92</f>
        <v>0</v>
      </c>
      <c r="G92" s="22">
        <f>Supporting_Calculations!F92</f>
        <v>80</v>
      </c>
    </row>
    <row r="93" spans="1:7">
      <c r="A93" s="8" t="s">
        <v>113</v>
      </c>
      <c r="B93" s="7"/>
      <c r="C93" s="22">
        <f>Supporting_Calculations!B93</f>
        <v>0</v>
      </c>
      <c r="D93" s="22">
        <f>Supporting_Calculations!C93</f>
        <v>0</v>
      </c>
      <c r="E93" s="22">
        <f>Supporting_Calculations!D93</f>
        <v>0</v>
      </c>
      <c r="F93" s="22">
        <f>Supporting_Calculations!E93</f>
        <v>0</v>
      </c>
      <c r="G93" s="22">
        <f>Supporting_Calculations!F93</f>
        <v>0</v>
      </c>
    </row>
    <row r="94" spans="1:7">
      <c r="A94" s="8"/>
      <c r="B94" s="7"/>
      <c r="C94" s="22">
        <f>Supporting_Calculations!B94</f>
        <v>0</v>
      </c>
      <c r="D94" s="22">
        <f>Supporting_Calculations!C94</f>
        <v>0</v>
      </c>
      <c r="E94" s="22">
        <f>Supporting_Calculations!D94</f>
        <v>0</v>
      </c>
      <c r="F94" s="22">
        <f>Supporting_Calculations!E94</f>
        <v>0</v>
      </c>
      <c r="G94" s="22">
        <f>Supporting_Calculations!F94</f>
        <v>0</v>
      </c>
    </row>
    <row r="95" spans="1:7">
      <c r="A95" s="9" t="s">
        <v>8</v>
      </c>
      <c r="B95" s="7"/>
      <c r="C95" s="22">
        <f>Supporting_Calculations!B95</f>
        <v>0</v>
      </c>
      <c r="D95" s="22">
        <f>Supporting_Calculations!C95</f>
        <v>0</v>
      </c>
      <c r="E95" s="22">
        <f>Supporting_Calculations!D95</f>
        <v>0</v>
      </c>
      <c r="F95" s="22">
        <f>Supporting_Calculations!E95</f>
        <v>0</v>
      </c>
      <c r="G95" s="22">
        <f>Supporting_Calculations!F95</f>
        <v>0</v>
      </c>
    </row>
    <row r="96" spans="1:7">
      <c r="A96" s="8" t="s">
        <v>27</v>
      </c>
      <c r="B96" s="7"/>
      <c r="C96" s="22">
        <f>Supporting_Calculations!B96</f>
        <v>0</v>
      </c>
      <c r="D96" s="22">
        <f>Supporting_Calculations!C96</f>
        <v>0</v>
      </c>
      <c r="E96" s="22">
        <f>Supporting_Calculations!D96</f>
        <v>0</v>
      </c>
      <c r="F96" s="22">
        <f>Supporting_Calculations!E96</f>
        <v>0</v>
      </c>
      <c r="G96" s="22">
        <f>Supporting_Calculations!F96</f>
        <v>0</v>
      </c>
    </row>
    <row r="97" spans="1:7">
      <c r="A97" s="8" t="s">
        <v>86</v>
      </c>
      <c r="B97" s="7" t="s">
        <v>152</v>
      </c>
      <c r="C97" s="22"/>
      <c r="D97" s="22">
        <f>Supporting_Calculations!C97</f>
        <v>0</v>
      </c>
      <c r="E97" s="22">
        <v>105</v>
      </c>
      <c r="F97" s="22">
        <f>Supporting_Calculations!E97</f>
        <v>0</v>
      </c>
      <c r="G97" s="22">
        <v>105</v>
      </c>
    </row>
    <row r="98" spans="1:7">
      <c r="A98" s="8" t="s">
        <v>43</v>
      </c>
      <c r="B98" s="7"/>
      <c r="C98" s="22">
        <f>Supporting_Calculations!B98</f>
        <v>0</v>
      </c>
      <c r="D98" s="22">
        <f>Supporting_Calculations!C98</f>
        <v>0</v>
      </c>
      <c r="E98" s="22">
        <f>Supporting_Calculations!D98</f>
        <v>0</v>
      </c>
      <c r="F98" s="22">
        <f>Supporting_Calculations!E98</f>
        <v>0</v>
      </c>
      <c r="G98" s="22">
        <f>Supporting_Calculations!F98</f>
        <v>0</v>
      </c>
    </row>
    <row r="99" spans="1:7">
      <c r="A99" s="8" t="s">
        <v>44</v>
      </c>
      <c r="B99" s="7" t="s">
        <v>131</v>
      </c>
      <c r="C99" s="22">
        <f>Supporting_Calculations!B99</f>
        <v>0</v>
      </c>
      <c r="D99" s="22">
        <f>Supporting_Calculations!C99</f>
        <v>0</v>
      </c>
      <c r="E99" s="22">
        <f>Supporting_Calculations!D99</f>
        <v>0</v>
      </c>
      <c r="F99" s="22">
        <f>Supporting_Calculations!E99</f>
        <v>0</v>
      </c>
      <c r="G99" s="22">
        <f>Supporting_Calculations!F99</f>
        <v>0</v>
      </c>
    </row>
    <row r="100" spans="1:7">
      <c r="A100" s="8" t="s">
        <v>45</v>
      </c>
      <c r="B100" s="7"/>
      <c r="C100" s="22">
        <f>Supporting_Calculations!B100</f>
        <v>0</v>
      </c>
      <c r="D100" s="22">
        <f>Supporting_Calculations!C100</f>
        <v>0</v>
      </c>
      <c r="E100" s="22">
        <f>Supporting_Calculations!D100</f>
        <v>0</v>
      </c>
      <c r="F100" s="22">
        <f>Supporting_Calculations!E100</f>
        <v>0</v>
      </c>
      <c r="G100" s="22">
        <f>Supporting_Calculations!F100</f>
        <v>0</v>
      </c>
    </row>
    <row r="101" spans="1:7">
      <c r="A101" s="8" t="s">
        <v>87</v>
      </c>
      <c r="B101" s="7" t="s">
        <v>133</v>
      </c>
      <c r="C101" s="22">
        <f>Supporting_Calculations!B101</f>
        <v>100</v>
      </c>
      <c r="D101" s="22">
        <f>Supporting_Calculations!C101</f>
        <v>0</v>
      </c>
      <c r="E101" s="22">
        <f>Supporting_Calculations!D101</f>
        <v>0</v>
      </c>
      <c r="F101" s="22">
        <f>Supporting_Calculations!E101</f>
        <v>0</v>
      </c>
      <c r="G101" s="22">
        <f>Supporting_Calculations!F101</f>
        <v>75</v>
      </c>
    </row>
    <row r="102" spans="1:7">
      <c r="A102" s="8" t="s">
        <v>113</v>
      </c>
      <c r="B102" s="7"/>
      <c r="C102" s="22">
        <f>Supporting_Calculations!B102</f>
        <v>0</v>
      </c>
      <c r="D102" s="22">
        <f>Supporting_Calculations!C102</f>
        <v>0</v>
      </c>
      <c r="E102" s="22">
        <f>Supporting_Calculations!D102</f>
        <v>0</v>
      </c>
      <c r="F102" s="22">
        <f>Supporting_Calculations!E102</f>
        <v>0</v>
      </c>
      <c r="G102" s="22">
        <f>Supporting_Calculations!F102</f>
        <v>0</v>
      </c>
    </row>
    <row r="103" spans="1:7">
      <c r="A103" s="8"/>
      <c r="B103" s="7"/>
      <c r="C103" s="22">
        <f>Supporting_Calculations!B103</f>
        <v>0</v>
      </c>
      <c r="D103" s="22">
        <f>Supporting_Calculations!C103</f>
        <v>0</v>
      </c>
      <c r="E103" s="22">
        <f>Supporting_Calculations!D103</f>
        <v>0</v>
      </c>
      <c r="F103" s="22">
        <f>Supporting_Calculations!E103</f>
        <v>0</v>
      </c>
      <c r="G103" s="22">
        <f>Supporting_Calculations!F103</f>
        <v>0</v>
      </c>
    </row>
    <row r="104" spans="1:7">
      <c r="A104" s="9" t="s">
        <v>26</v>
      </c>
      <c r="B104" s="7"/>
      <c r="C104" s="22">
        <f>Supporting_Calculations!B104</f>
        <v>0</v>
      </c>
      <c r="D104" s="22">
        <f>Supporting_Calculations!C104</f>
        <v>0</v>
      </c>
      <c r="E104" s="22">
        <f>Supporting_Calculations!D104</f>
        <v>0</v>
      </c>
      <c r="F104" s="22">
        <f>Supporting_Calculations!E104</f>
        <v>0</v>
      </c>
      <c r="G104" s="22">
        <f>Supporting_Calculations!F104</f>
        <v>0</v>
      </c>
    </row>
    <row r="105" spans="1:7">
      <c r="A105" s="8" t="s">
        <v>33</v>
      </c>
      <c r="B105" s="7"/>
      <c r="C105" s="22">
        <f>Supporting_Calculations!B105</f>
        <v>0</v>
      </c>
      <c r="D105" s="22">
        <f>Supporting_Calculations!C105</f>
        <v>0</v>
      </c>
      <c r="E105" s="22">
        <f>Supporting_Calculations!D105</f>
        <v>0</v>
      </c>
      <c r="F105" s="22">
        <f>Supporting_Calculations!E105</f>
        <v>0</v>
      </c>
      <c r="G105" s="22">
        <f>Supporting_Calculations!F105</f>
        <v>0</v>
      </c>
    </row>
    <row r="106" spans="1:7">
      <c r="A106" s="8" t="s">
        <v>34</v>
      </c>
      <c r="B106" s="7"/>
      <c r="C106" s="22">
        <f>Supporting_Calculations!B106</f>
        <v>0</v>
      </c>
      <c r="D106" s="22">
        <f>Supporting_Calculations!C106</f>
        <v>0</v>
      </c>
      <c r="E106" s="22">
        <f>Supporting_Calculations!D106</f>
        <v>0</v>
      </c>
      <c r="F106" s="22">
        <f>Supporting_Calculations!E106</f>
        <v>0</v>
      </c>
      <c r="G106" s="22">
        <f>Supporting_Calculations!F106</f>
        <v>0</v>
      </c>
    </row>
    <row r="107" spans="1:7">
      <c r="A107" s="8" t="s">
        <v>35</v>
      </c>
      <c r="B107" s="7"/>
      <c r="C107" s="22">
        <f>Supporting_Calculations!B107</f>
        <v>0</v>
      </c>
      <c r="D107" s="22">
        <f>Supporting_Calculations!C107</f>
        <v>0</v>
      </c>
      <c r="E107" s="22">
        <f>Supporting_Calculations!D107</f>
        <v>0</v>
      </c>
      <c r="F107" s="22">
        <f>Supporting_Calculations!E107</f>
        <v>0</v>
      </c>
      <c r="G107" s="22">
        <f>Supporting_Calculations!F107</f>
        <v>0</v>
      </c>
    </row>
    <row r="108" spans="1:7">
      <c r="A108" s="8" t="s">
        <v>70</v>
      </c>
      <c r="B108" s="7"/>
      <c r="C108" s="22">
        <f>Supporting_Calculations!B108</f>
        <v>0</v>
      </c>
      <c r="D108" s="22">
        <f>Supporting_Calculations!C108</f>
        <v>0</v>
      </c>
      <c r="E108" s="22">
        <f>Supporting_Calculations!D108</f>
        <v>0</v>
      </c>
      <c r="F108" s="22">
        <f>Supporting_Calculations!E108</f>
        <v>0</v>
      </c>
      <c r="G108" s="22">
        <f>Supporting_Calculations!F108</f>
        <v>0</v>
      </c>
    </row>
    <row r="109" spans="1:7">
      <c r="A109" s="8" t="s">
        <v>113</v>
      </c>
      <c r="B109" s="7"/>
      <c r="C109" s="22">
        <f>Supporting_Calculations!B109</f>
        <v>0</v>
      </c>
      <c r="D109" s="22">
        <f>Supporting_Calculations!C109</f>
        <v>0</v>
      </c>
      <c r="E109" s="22">
        <f>Supporting_Calculations!D109</f>
        <v>0</v>
      </c>
      <c r="F109" s="22">
        <f>Supporting_Calculations!E109</f>
        <v>0</v>
      </c>
      <c r="G109" s="22">
        <f>Supporting_Calculations!F109</f>
        <v>0</v>
      </c>
    </row>
    <row r="110" spans="1:7">
      <c r="A110" s="8"/>
      <c r="B110" s="7"/>
      <c r="C110" s="22">
        <f>Supporting_Calculations!B110</f>
        <v>0</v>
      </c>
      <c r="D110" s="22">
        <f>Supporting_Calculations!C110</f>
        <v>0</v>
      </c>
      <c r="E110" s="22">
        <f>Supporting_Calculations!D110</f>
        <v>0</v>
      </c>
      <c r="F110" s="22">
        <f>Supporting_Calculations!E110</f>
        <v>0</v>
      </c>
      <c r="G110" s="22">
        <f>Supporting_Calculations!F110</f>
        <v>0</v>
      </c>
    </row>
    <row r="111" spans="1:7">
      <c r="A111" s="9" t="s">
        <v>29</v>
      </c>
      <c r="B111" s="7"/>
      <c r="C111" s="22">
        <f>Supporting_Calculations!B111</f>
        <v>0</v>
      </c>
      <c r="D111" s="22">
        <f>Supporting_Calculations!C111</f>
        <v>0</v>
      </c>
      <c r="E111" s="22">
        <f>Supporting_Calculations!D111</f>
        <v>0</v>
      </c>
      <c r="F111" s="22">
        <f>Supporting_Calculations!E111</f>
        <v>0</v>
      </c>
      <c r="G111" s="22">
        <f>Supporting_Calculations!F111</f>
        <v>0</v>
      </c>
    </row>
    <row r="112" spans="1:7">
      <c r="A112" s="8" t="s">
        <v>89</v>
      </c>
      <c r="B112" s="7" t="s">
        <v>126</v>
      </c>
      <c r="C112" s="22">
        <f>Supporting_Calculations!B112</f>
        <v>0</v>
      </c>
      <c r="D112" s="22">
        <f>Supporting_Calculations!C112</f>
        <v>0</v>
      </c>
      <c r="E112" s="22">
        <f>Supporting_Calculations!D112</f>
        <v>0</v>
      </c>
      <c r="F112" s="22">
        <f>Supporting_Calculations!E112</f>
        <v>0</v>
      </c>
      <c r="G112" s="22">
        <f>Supporting_Calculations!F112</f>
        <v>0</v>
      </c>
    </row>
    <row r="113" spans="1:7">
      <c r="A113" s="8" t="s">
        <v>90</v>
      </c>
      <c r="B113" s="7" t="s">
        <v>126</v>
      </c>
      <c r="C113" s="22">
        <f>Supporting_Calculations!B113</f>
        <v>0</v>
      </c>
      <c r="D113" s="22">
        <f>Supporting_Calculations!C113</f>
        <v>0</v>
      </c>
      <c r="E113" s="22">
        <f>Supporting_Calculations!D113</f>
        <v>0</v>
      </c>
      <c r="F113" s="22">
        <f>Supporting_Calculations!E113</f>
        <v>0</v>
      </c>
      <c r="G113" s="22">
        <f>Supporting_Calculations!F113</f>
        <v>0</v>
      </c>
    </row>
    <row r="114" spans="1:7">
      <c r="A114" s="8" t="s">
        <v>30</v>
      </c>
      <c r="B114" s="7" t="s">
        <v>138</v>
      </c>
      <c r="C114" s="22">
        <f>Supporting_Calculations!B114</f>
        <v>50</v>
      </c>
      <c r="D114" s="22">
        <f>Supporting_Calculations!C114</f>
        <v>0</v>
      </c>
      <c r="E114" s="22">
        <f>Supporting_Calculations!D114</f>
        <v>0</v>
      </c>
      <c r="F114" s="22">
        <f>Supporting_Calculations!E114</f>
        <v>0</v>
      </c>
      <c r="G114" s="22">
        <f>Supporting_Calculations!F114</f>
        <v>75</v>
      </c>
    </row>
    <row r="115" spans="1:7">
      <c r="A115" s="8" t="s">
        <v>31</v>
      </c>
      <c r="B115" s="7" t="s">
        <v>126</v>
      </c>
      <c r="C115" s="22">
        <f>Supporting_Calculations!B115</f>
        <v>0</v>
      </c>
      <c r="D115" s="22">
        <f>Supporting_Calculations!C115</f>
        <v>0</v>
      </c>
      <c r="E115" s="22">
        <f>Supporting_Calculations!D115</f>
        <v>0</v>
      </c>
      <c r="F115" s="22">
        <f>Supporting_Calculations!E115</f>
        <v>0</v>
      </c>
      <c r="G115" s="22">
        <f>Supporting_Calculations!F115</f>
        <v>0</v>
      </c>
    </row>
    <row r="116" spans="1:7">
      <c r="A116" s="8" t="s">
        <v>32</v>
      </c>
      <c r="B116" s="7" t="s">
        <v>126</v>
      </c>
      <c r="C116" s="22">
        <f>Supporting_Calculations!B116</f>
        <v>0</v>
      </c>
      <c r="D116" s="22">
        <f>Supporting_Calculations!C116</f>
        <v>0</v>
      </c>
      <c r="E116" s="22">
        <f>Supporting_Calculations!D116</f>
        <v>0</v>
      </c>
      <c r="F116" s="22">
        <f>Supporting_Calculations!E116</f>
        <v>0</v>
      </c>
      <c r="G116" s="22">
        <f>Supporting_Calculations!F116</f>
        <v>0</v>
      </c>
    </row>
    <row r="117" spans="1:7">
      <c r="A117" s="8" t="s">
        <v>91</v>
      </c>
      <c r="B117" s="7" t="s">
        <v>153</v>
      </c>
      <c r="C117" s="22">
        <v>500</v>
      </c>
      <c r="D117" s="22">
        <f>Supporting_Calculations!C117</f>
        <v>0</v>
      </c>
      <c r="E117" s="22">
        <f>Supporting_Calculations!D117</f>
        <v>0</v>
      </c>
      <c r="F117" s="22">
        <f>Supporting_Calculations!E117</f>
        <v>0</v>
      </c>
      <c r="G117" s="22">
        <v>750</v>
      </c>
    </row>
    <row r="118" spans="1:7">
      <c r="A118" s="8" t="s">
        <v>46</v>
      </c>
      <c r="B118" s="7" t="s">
        <v>127</v>
      </c>
      <c r="C118" s="22">
        <f>Supporting_Calculations!B118</f>
        <v>0</v>
      </c>
      <c r="D118" s="22">
        <f>Supporting_Calculations!C118</f>
        <v>0</v>
      </c>
      <c r="E118" s="22">
        <f>Supporting_Calculations!D118</f>
        <v>0</v>
      </c>
      <c r="F118" s="22">
        <f>Supporting_Calculations!E118</f>
        <v>0</v>
      </c>
      <c r="G118" s="22">
        <f>Supporting_Calculations!F118</f>
        <v>0</v>
      </c>
    </row>
    <row r="119" spans="1:7">
      <c r="A119" s="8" t="s">
        <v>48</v>
      </c>
      <c r="B119" s="7" t="s">
        <v>141</v>
      </c>
      <c r="C119" s="22">
        <f>Supporting_Calculations!B119</f>
        <v>400</v>
      </c>
      <c r="D119" s="22">
        <f>Supporting_Calculations!C119</f>
        <v>0</v>
      </c>
      <c r="E119" s="22">
        <f>Supporting_Calculations!D119</f>
        <v>0</v>
      </c>
      <c r="F119" s="22">
        <f>Supporting_Calculations!E119</f>
        <v>0</v>
      </c>
      <c r="G119" s="22">
        <f>Supporting_Calculations!F119</f>
        <v>600</v>
      </c>
    </row>
    <row r="120" spans="1:7">
      <c r="A120" s="8" t="s">
        <v>71</v>
      </c>
      <c r="B120" s="7" t="s">
        <v>126</v>
      </c>
      <c r="C120" s="22">
        <f>Supporting_Calculations!B120</f>
        <v>0</v>
      </c>
      <c r="D120" s="22">
        <f>Supporting_Calculations!C120</f>
        <v>0</v>
      </c>
      <c r="E120" s="22">
        <f>Supporting_Calculations!D120</f>
        <v>0</v>
      </c>
      <c r="F120" s="22">
        <f>Supporting_Calculations!E120</f>
        <v>0</v>
      </c>
      <c r="G120" s="22">
        <f>Supporting_Calculations!F120</f>
        <v>0</v>
      </c>
    </row>
    <row r="121" spans="1:7">
      <c r="A121" s="8" t="s">
        <v>49</v>
      </c>
      <c r="B121" s="7" t="s">
        <v>126</v>
      </c>
      <c r="C121" s="22">
        <f>Supporting_Calculations!B121</f>
        <v>0</v>
      </c>
      <c r="D121" s="22">
        <f>Supporting_Calculations!C121</f>
        <v>0</v>
      </c>
      <c r="E121" s="22">
        <f>Supporting_Calculations!D121</f>
        <v>0</v>
      </c>
      <c r="F121" s="22">
        <f>Supporting_Calculations!E121</f>
        <v>0</v>
      </c>
      <c r="G121" s="22">
        <f>Supporting_Calculations!F121</f>
        <v>0</v>
      </c>
    </row>
    <row r="122" spans="1:7">
      <c r="A122" s="8" t="s">
        <v>50</v>
      </c>
      <c r="B122" s="7" t="s">
        <v>154</v>
      </c>
      <c r="C122" s="22"/>
      <c r="D122" s="22">
        <f>Supporting_Calculations!C122</f>
        <v>0</v>
      </c>
      <c r="E122" s="22">
        <v>110</v>
      </c>
      <c r="F122" s="22">
        <f>Supporting_Calculations!E122</f>
        <v>0</v>
      </c>
      <c r="G122" s="22">
        <v>55</v>
      </c>
    </row>
    <row r="123" spans="1:7">
      <c r="A123" s="8" t="s">
        <v>51</v>
      </c>
      <c r="B123" s="7" t="s">
        <v>126</v>
      </c>
      <c r="C123" s="22">
        <f>Supporting_Calculations!B123</f>
        <v>0</v>
      </c>
      <c r="D123" s="22">
        <f>Supporting_Calculations!C123</f>
        <v>0</v>
      </c>
      <c r="E123" s="22">
        <f>Supporting_Calculations!D123</f>
        <v>0</v>
      </c>
      <c r="F123" s="22">
        <f>Supporting_Calculations!E123</f>
        <v>0</v>
      </c>
      <c r="G123" s="22">
        <f>Supporting_Calculations!F123</f>
        <v>0</v>
      </c>
    </row>
    <row r="124" spans="1:7">
      <c r="A124" s="8" t="s">
        <v>72</v>
      </c>
      <c r="B124" s="7" t="s">
        <v>126</v>
      </c>
      <c r="C124" s="22">
        <f>Supporting_Calculations!B124</f>
        <v>0</v>
      </c>
      <c r="D124" s="22">
        <f>Supporting_Calculations!C124</f>
        <v>0</v>
      </c>
      <c r="E124" s="22">
        <f>Supporting_Calculations!D124</f>
        <v>0</v>
      </c>
      <c r="F124" s="22">
        <f>Supporting_Calculations!E124</f>
        <v>0</v>
      </c>
      <c r="G124" s="22">
        <f>Supporting_Calculations!F124</f>
        <v>0</v>
      </c>
    </row>
    <row r="125" spans="1:7">
      <c r="A125" s="8" t="s">
        <v>87</v>
      </c>
      <c r="B125" s="7" t="s">
        <v>142</v>
      </c>
      <c r="C125" s="22">
        <f>Supporting_Calculations!B125</f>
        <v>0</v>
      </c>
      <c r="D125" s="22">
        <f>Supporting_Calculations!C125</f>
        <v>0</v>
      </c>
      <c r="E125" s="22">
        <f>Supporting_Calculations!D125</f>
        <v>0</v>
      </c>
      <c r="F125" s="22">
        <f>Supporting_Calculations!E125</f>
        <v>0</v>
      </c>
      <c r="G125" s="22">
        <f>Supporting_Calculations!F125</f>
        <v>0</v>
      </c>
    </row>
    <row r="126" spans="1:7">
      <c r="A126" s="8" t="s">
        <v>113</v>
      </c>
      <c r="B126" s="7"/>
      <c r="C126" s="22">
        <f>Supporting_Calculations!B126</f>
        <v>0</v>
      </c>
      <c r="D126" s="22">
        <f>Supporting_Calculations!C126</f>
        <v>0</v>
      </c>
      <c r="E126" s="22">
        <f>Supporting_Calculations!D126</f>
        <v>0</v>
      </c>
      <c r="F126" s="22">
        <f>Supporting_Calculations!E126</f>
        <v>0</v>
      </c>
      <c r="G126" s="22">
        <f>Supporting_Calculations!F126</f>
        <v>0</v>
      </c>
    </row>
    <row r="127" spans="1:7">
      <c r="A127" s="8"/>
      <c r="B127" s="7"/>
      <c r="C127" s="22">
        <f>Supporting_Calculations!B127</f>
        <v>0</v>
      </c>
      <c r="D127" s="22">
        <f>Supporting_Calculations!C127</f>
        <v>0</v>
      </c>
      <c r="E127" s="22">
        <f>Supporting_Calculations!D127</f>
        <v>0</v>
      </c>
      <c r="F127" s="22">
        <f>Supporting_Calculations!E127</f>
        <v>0</v>
      </c>
      <c r="G127" s="22">
        <f>Supporting_Calculations!F127</f>
        <v>0</v>
      </c>
    </row>
    <row r="128" spans="1:7">
      <c r="A128" s="9" t="s">
        <v>53</v>
      </c>
      <c r="B128" s="7"/>
      <c r="C128" s="22">
        <f>Supporting_Calculations!B128</f>
        <v>0</v>
      </c>
      <c r="D128" s="22">
        <f>Supporting_Calculations!C128</f>
        <v>0</v>
      </c>
      <c r="E128" s="22">
        <f>Supporting_Calculations!D128</f>
        <v>0</v>
      </c>
      <c r="F128" s="22">
        <f>Supporting_Calculations!E128</f>
        <v>0</v>
      </c>
      <c r="G128" s="22">
        <f>Supporting_Calculations!F128</f>
        <v>0</v>
      </c>
    </row>
    <row r="129" spans="1:7" ht="26.4">
      <c r="A129" s="8" t="s">
        <v>47</v>
      </c>
      <c r="B129" s="7" t="s">
        <v>149</v>
      </c>
      <c r="C129" s="22">
        <f>Supporting_Calculations!B129</f>
        <v>0</v>
      </c>
      <c r="D129" s="22">
        <f>Supporting_Calculations!C129</f>
        <v>0</v>
      </c>
      <c r="E129" s="22">
        <v>13500</v>
      </c>
      <c r="F129" s="22">
        <f>Supporting_Calculations!E129</f>
        <v>0</v>
      </c>
      <c r="G129" s="22">
        <v>6750</v>
      </c>
    </row>
    <row r="130" spans="1:7">
      <c r="A130" s="8" t="s">
        <v>54</v>
      </c>
      <c r="B130" s="7" t="s">
        <v>147</v>
      </c>
      <c r="C130" s="22">
        <f>Supporting_Calculations!B130</f>
        <v>0</v>
      </c>
      <c r="D130" s="22">
        <f>Supporting_Calculations!C130</f>
        <v>0</v>
      </c>
      <c r="E130" s="22">
        <v>100</v>
      </c>
      <c r="F130" s="22">
        <f>Supporting_Calculations!E130</f>
        <v>0</v>
      </c>
      <c r="G130" s="22">
        <v>50</v>
      </c>
    </row>
    <row r="131" spans="1:7" ht="26.4">
      <c r="A131" s="8" t="s">
        <v>55</v>
      </c>
      <c r="B131" s="7" t="s">
        <v>155</v>
      </c>
      <c r="C131" s="22">
        <f>Supporting_Calculations!B131</f>
        <v>0</v>
      </c>
      <c r="D131" s="22">
        <f>Supporting_Calculations!C131</f>
        <v>0</v>
      </c>
      <c r="E131" s="22">
        <v>500</v>
      </c>
      <c r="F131" s="22">
        <f>Supporting_Calculations!E131</f>
        <v>0</v>
      </c>
      <c r="G131" s="22">
        <v>250</v>
      </c>
    </row>
    <row r="132" spans="1:7" ht="26.4">
      <c r="A132" s="8" t="s">
        <v>56</v>
      </c>
      <c r="B132" s="7" t="s">
        <v>146</v>
      </c>
      <c r="C132" s="22">
        <f>Supporting_Calculations!B132</f>
        <v>0</v>
      </c>
      <c r="D132" s="22">
        <f>Supporting_Calculations!C132</f>
        <v>0</v>
      </c>
      <c r="E132" s="22">
        <f>Supporting_Calculations!D132</f>
        <v>40</v>
      </c>
      <c r="F132" s="22">
        <f>Supporting_Calculations!E132</f>
        <v>0</v>
      </c>
      <c r="G132" s="22">
        <f>Supporting_Calculations!F132</f>
        <v>20</v>
      </c>
    </row>
    <row r="133" spans="1:7">
      <c r="A133" s="8" t="s">
        <v>57</v>
      </c>
      <c r="B133" s="50">
        <v>36557</v>
      </c>
      <c r="C133" s="22"/>
      <c r="D133" s="22">
        <f>Supporting_Calculations!C133</f>
        <v>0</v>
      </c>
      <c r="E133" s="22">
        <v>600</v>
      </c>
      <c r="F133" s="22">
        <f>Supporting_Calculations!E133</f>
        <v>0</v>
      </c>
      <c r="G133" s="22">
        <v>300</v>
      </c>
    </row>
    <row r="134" spans="1:7">
      <c r="A134" s="8" t="s">
        <v>58</v>
      </c>
      <c r="B134" s="7" t="s">
        <v>143</v>
      </c>
      <c r="C134" s="22">
        <f>Supporting_Calculations!B134</f>
        <v>0</v>
      </c>
      <c r="D134" s="22">
        <f>Supporting_Calculations!C134</f>
        <v>0</v>
      </c>
      <c r="E134" s="22">
        <f>Supporting_Calculations!D134</f>
        <v>15</v>
      </c>
      <c r="F134" s="22">
        <f>Supporting_Calculations!E134</f>
        <v>0</v>
      </c>
      <c r="G134" s="22">
        <f>Supporting_Calculations!F134</f>
        <v>7.5</v>
      </c>
    </row>
    <row r="135" spans="1:7">
      <c r="A135" s="8" t="s">
        <v>92</v>
      </c>
      <c r="B135" s="7" t="s">
        <v>144</v>
      </c>
      <c r="C135" s="22">
        <f>Supporting_Calculations!B135</f>
        <v>0</v>
      </c>
      <c r="D135" s="22">
        <f>Supporting_Calculations!C135</f>
        <v>0</v>
      </c>
      <c r="E135" s="22">
        <f>Supporting_Calculations!D135</f>
        <v>600</v>
      </c>
      <c r="F135" s="22">
        <f>Supporting_Calculations!E135</f>
        <v>0</v>
      </c>
      <c r="G135" s="22">
        <f>Supporting_Calculations!F135</f>
        <v>300</v>
      </c>
    </row>
    <row r="136" spans="1:7">
      <c r="A136" s="8" t="s">
        <v>93</v>
      </c>
      <c r="B136" s="20" t="s">
        <v>156</v>
      </c>
      <c r="C136" s="22">
        <f>Supporting_Calculations!B136</f>
        <v>0</v>
      </c>
      <c r="D136" s="22">
        <f>Supporting_Calculations!C136</f>
        <v>0</v>
      </c>
      <c r="E136" s="22">
        <v>300</v>
      </c>
      <c r="F136" s="22">
        <f>Supporting_Calculations!E136</f>
        <v>0</v>
      </c>
      <c r="G136" s="22">
        <v>150</v>
      </c>
    </row>
    <row r="137" spans="1:7" ht="26.4">
      <c r="A137" s="12" t="s">
        <v>94</v>
      </c>
      <c r="B137" s="7" t="s">
        <v>150</v>
      </c>
      <c r="C137" s="22">
        <f>Supporting_Calculations!B137</f>
        <v>0</v>
      </c>
      <c r="D137" s="22">
        <f>Supporting_Calculations!C137</f>
        <v>0</v>
      </c>
      <c r="E137" s="22">
        <f>Supporting_Calculations!D137</f>
        <v>1545</v>
      </c>
      <c r="F137" s="22">
        <f>Supporting_Calculations!E137</f>
        <v>0</v>
      </c>
      <c r="G137" s="22">
        <f>Supporting_Calculations!F137</f>
        <v>772.5</v>
      </c>
    </row>
    <row r="138" spans="1:7">
      <c r="A138" s="8" t="s">
        <v>95</v>
      </c>
      <c r="B138" s="7"/>
      <c r="C138" s="22">
        <f>Supporting_Calculations!B138</f>
        <v>0</v>
      </c>
      <c r="D138" s="22">
        <f>Supporting_Calculations!C138</f>
        <v>0</v>
      </c>
      <c r="E138" s="22">
        <f>Supporting_Calculations!D138</f>
        <v>0</v>
      </c>
      <c r="F138" s="22">
        <f>Supporting_Calculations!E138</f>
        <v>0</v>
      </c>
      <c r="G138" s="22">
        <f>Supporting_Calculations!F138</f>
        <v>0</v>
      </c>
    </row>
    <row r="139" spans="1:7">
      <c r="A139" s="8" t="s">
        <v>96</v>
      </c>
      <c r="B139" s="7"/>
      <c r="C139" s="22">
        <f>Supporting_Calculations!B139</f>
        <v>0</v>
      </c>
      <c r="D139" s="22">
        <f>Supporting_Calculations!C139</f>
        <v>0</v>
      </c>
      <c r="E139" s="22">
        <f>Supporting_Calculations!D139</f>
        <v>0</v>
      </c>
      <c r="F139" s="22">
        <f>Supporting_Calculations!E139</f>
        <v>0</v>
      </c>
      <c r="G139" s="22">
        <f>Supporting_Calculations!F139</f>
        <v>0</v>
      </c>
    </row>
    <row r="140" spans="1:7">
      <c r="A140" s="8" t="s">
        <v>97</v>
      </c>
      <c r="B140" s="7"/>
      <c r="C140" s="22">
        <f>Supporting_Calculations!B140</f>
        <v>0</v>
      </c>
      <c r="D140" s="22">
        <f>Supporting_Calculations!C140</f>
        <v>0</v>
      </c>
      <c r="E140" s="22">
        <f>Supporting_Calculations!D140</f>
        <v>0</v>
      </c>
      <c r="F140" s="22">
        <f>Supporting_Calculations!E140</f>
        <v>0</v>
      </c>
      <c r="G140" s="22">
        <f>Supporting_Calculations!F140</f>
        <v>0</v>
      </c>
    </row>
    <row r="141" spans="1:7">
      <c r="A141" s="8" t="s">
        <v>98</v>
      </c>
      <c r="B141" s="7"/>
      <c r="C141" s="22">
        <f>Supporting_Calculations!B141</f>
        <v>0</v>
      </c>
      <c r="D141" s="22">
        <f>Supporting_Calculations!C141</f>
        <v>0</v>
      </c>
      <c r="E141" s="22">
        <f>Supporting_Calculations!D141</f>
        <v>0</v>
      </c>
      <c r="F141" s="22">
        <f>Supporting_Calculations!E141</f>
        <v>0</v>
      </c>
      <c r="G141" s="22">
        <f>Supporting_Calculations!F141</f>
        <v>0</v>
      </c>
    </row>
    <row r="142" spans="1:7">
      <c r="A142" s="8" t="s">
        <v>106</v>
      </c>
      <c r="B142" s="7"/>
      <c r="C142" s="22">
        <f>Supporting_Calculations!B142</f>
        <v>0</v>
      </c>
      <c r="D142" s="22">
        <f>Supporting_Calculations!C142</f>
        <v>0</v>
      </c>
      <c r="E142" s="22">
        <f>Supporting_Calculations!D142</f>
        <v>0</v>
      </c>
      <c r="F142" s="22">
        <f>Supporting_Calculations!E142</f>
        <v>0</v>
      </c>
      <c r="G142" s="22">
        <f>Supporting_Calculations!F142</f>
        <v>0</v>
      </c>
    </row>
    <row r="143" spans="1:7">
      <c r="A143" s="8" t="s">
        <v>105</v>
      </c>
      <c r="B143" s="7"/>
      <c r="C143" s="22">
        <f>Supporting_Calculations!B143</f>
        <v>0</v>
      </c>
      <c r="D143" s="22">
        <f>Supporting_Calculations!C143</f>
        <v>0</v>
      </c>
      <c r="E143" s="22">
        <f>Supporting_Calculations!D143</f>
        <v>0</v>
      </c>
      <c r="F143" s="22">
        <f>Supporting_Calculations!E143</f>
        <v>0</v>
      </c>
      <c r="G143" s="22">
        <f>Supporting_Calculations!F143</f>
        <v>0</v>
      </c>
    </row>
    <row r="144" spans="1:7">
      <c r="A144" s="13" t="s">
        <v>87</v>
      </c>
      <c r="B144" s="7"/>
      <c r="C144" s="22">
        <f>Supporting_Calculations!B144</f>
        <v>0</v>
      </c>
      <c r="D144" s="22">
        <f>Supporting_Calculations!C144</f>
        <v>0</v>
      </c>
      <c r="E144" s="22">
        <f>Supporting_Calculations!D144</f>
        <v>0</v>
      </c>
      <c r="F144" s="22">
        <f>Supporting_Calculations!E144</f>
        <v>0</v>
      </c>
      <c r="G144" s="22">
        <f>Supporting_Calculations!F144</f>
        <v>0</v>
      </c>
    </row>
    <row r="145" spans="1:7">
      <c r="A145" s="8" t="s">
        <v>115</v>
      </c>
      <c r="B145" s="7"/>
      <c r="C145" s="22">
        <f>Supporting_Calculations!B145</f>
        <v>0</v>
      </c>
      <c r="D145" s="22">
        <f>Supporting_Calculations!C145</f>
        <v>0</v>
      </c>
      <c r="E145" s="22">
        <f>Supporting_Calculations!D145</f>
        <v>0</v>
      </c>
      <c r="F145" s="22">
        <f>Supporting_Calculations!E145</f>
        <v>0</v>
      </c>
      <c r="G145" s="22">
        <f>Supporting_Calculations!F145</f>
        <v>0</v>
      </c>
    </row>
    <row r="146" spans="1:7">
      <c r="A146" s="8" t="s">
        <v>116</v>
      </c>
      <c r="B146" s="7"/>
      <c r="C146" s="22">
        <f>Supporting_Calculations!B146</f>
        <v>0</v>
      </c>
      <c r="D146" s="22">
        <f>Supporting_Calculations!C146</f>
        <v>0</v>
      </c>
      <c r="E146" s="22">
        <f>Supporting_Calculations!D146</f>
        <v>0</v>
      </c>
      <c r="F146" s="22">
        <f>Supporting_Calculations!E146</f>
        <v>0</v>
      </c>
      <c r="G146" s="22">
        <f>Supporting_Calculations!F146</f>
        <v>0</v>
      </c>
    </row>
    <row r="147" spans="1:7">
      <c r="A147" s="8" t="s">
        <v>55</v>
      </c>
      <c r="B147" s="7"/>
      <c r="C147" s="22">
        <f>Supporting_Calculations!B147</f>
        <v>0</v>
      </c>
      <c r="D147" s="22">
        <f>Supporting_Calculations!C147</f>
        <v>0</v>
      </c>
      <c r="E147" s="22">
        <f>Supporting_Calculations!D147</f>
        <v>0</v>
      </c>
      <c r="F147" s="22">
        <f>Supporting_Calculations!E147</f>
        <v>0</v>
      </c>
      <c r="G147" s="22">
        <f>Supporting_Calculations!F147</f>
        <v>0</v>
      </c>
    </row>
    <row r="148" spans="1:7" ht="39.6">
      <c r="A148" s="8" t="s">
        <v>113</v>
      </c>
      <c r="B148" s="7" t="s">
        <v>148</v>
      </c>
      <c r="C148" s="22">
        <f>Supporting_Calculations!B148</f>
        <v>0</v>
      </c>
      <c r="D148" s="22">
        <f>Supporting_Calculations!C148</f>
        <v>0</v>
      </c>
      <c r="E148" s="22">
        <f>Supporting_Calculations!D148</f>
        <v>0</v>
      </c>
      <c r="F148" s="22">
        <f>Supporting_Calculations!E148</f>
        <v>0</v>
      </c>
      <c r="G148" s="22">
        <f>Supporting_Calculations!F148</f>
        <v>0</v>
      </c>
    </row>
    <row r="149" spans="1:7">
      <c r="A149" s="8"/>
      <c r="B149" s="7"/>
      <c r="C149" s="22"/>
      <c r="D149" s="22"/>
      <c r="E149" s="22"/>
      <c r="F149" s="22"/>
      <c r="G149" s="22">
        <f t="shared" ref="G149:G150" si="0">MAX(C149:F149)</f>
        <v>0</v>
      </c>
    </row>
    <row r="150" spans="1:7">
      <c r="A150" s="8"/>
      <c r="B150" s="7"/>
      <c r="C150" s="22"/>
      <c r="D150" s="22"/>
      <c r="E150" s="22"/>
      <c r="F150" s="22"/>
      <c r="G150" s="22">
        <f t="shared" si="0"/>
        <v>0</v>
      </c>
    </row>
    <row r="151" spans="1:7">
      <c r="A151" s="8"/>
      <c r="B151" s="2"/>
      <c r="C151" s="22"/>
      <c r="D151" s="22"/>
      <c r="E151" s="22"/>
      <c r="F151" s="22"/>
      <c r="G151" s="22"/>
    </row>
    <row r="152" spans="1:7">
      <c r="B152" s="14" t="s">
        <v>112</v>
      </c>
      <c r="C152" s="23">
        <f>SUM(C4:C151)</f>
        <v>1150</v>
      </c>
      <c r="D152" s="23">
        <f>SUM(D4:D151)</f>
        <v>0</v>
      </c>
      <c r="E152" s="23">
        <f>SUM(E4:E151)</f>
        <v>30837</v>
      </c>
      <c r="F152" s="23">
        <f>SUM(F4:F151)</f>
        <v>0</v>
      </c>
      <c r="G152" s="23">
        <f>SUM(G4:G151)</f>
        <v>17071</v>
      </c>
    </row>
    <row r="154" spans="1:7">
      <c r="B154" s="14" t="s">
        <v>111</v>
      </c>
      <c r="C154" s="26">
        <f>G152</f>
        <v>17071</v>
      </c>
    </row>
    <row r="157" spans="1:7" ht="13.5" customHeight="1">
      <c r="A157" s="29"/>
      <c r="B157" s="29"/>
      <c r="C157" s="29"/>
      <c r="D157" s="29"/>
      <c r="E157" s="29"/>
      <c r="F157" s="29"/>
      <c r="G157" s="29"/>
    </row>
    <row r="158" spans="1:7">
      <c r="A158" s="3"/>
      <c r="B158" s="19"/>
    </row>
    <row r="159" spans="1:7" ht="15" customHeight="1">
      <c r="A159" s="28"/>
      <c r="B159" s="29"/>
      <c r="C159" s="29"/>
      <c r="D159" s="29"/>
      <c r="E159" s="29"/>
      <c r="F159" s="29"/>
      <c r="G159" s="29"/>
    </row>
    <row r="160" spans="1:7" ht="24.75" customHeight="1">
      <c r="A160" s="45" t="s">
        <v>125</v>
      </c>
      <c r="B160" s="46"/>
      <c r="C160" s="46"/>
      <c r="D160" s="46"/>
      <c r="E160" s="46"/>
      <c r="F160" s="46"/>
      <c r="G160" s="46"/>
    </row>
    <row r="161" spans="1:7" ht="24.75" customHeight="1">
      <c r="A161" s="39" t="s">
        <v>124</v>
      </c>
      <c r="B161" s="40"/>
      <c r="C161" s="40"/>
      <c r="D161" s="40"/>
      <c r="E161" s="40"/>
      <c r="F161" s="40"/>
      <c r="G161" s="41"/>
    </row>
    <row r="162" spans="1:7">
      <c r="A162" s="42" t="s">
        <v>122</v>
      </c>
      <c r="B162" s="43"/>
      <c r="C162" s="43"/>
      <c r="D162" s="43"/>
      <c r="E162" s="43"/>
      <c r="F162" s="43"/>
      <c r="G162" s="44"/>
    </row>
    <row r="163" spans="1:7">
      <c r="A163" s="42" t="s">
        <v>123</v>
      </c>
      <c r="B163" s="43"/>
      <c r="C163" s="43"/>
      <c r="D163" s="43"/>
      <c r="E163" s="43"/>
      <c r="F163" s="43"/>
      <c r="G163" s="44"/>
    </row>
    <row r="164" spans="1:7">
      <c r="A164" s="42" t="s">
        <v>120</v>
      </c>
      <c r="B164" s="43"/>
      <c r="C164" s="43"/>
      <c r="D164" s="43"/>
      <c r="E164" s="43"/>
      <c r="F164" s="43"/>
      <c r="G164" s="44"/>
    </row>
    <row r="165" spans="1:7" ht="23.25" customHeight="1">
      <c r="A165" s="30" t="s">
        <v>121</v>
      </c>
      <c r="B165" s="31"/>
      <c r="C165" s="31"/>
      <c r="D165" s="31"/>
      <c r="E165" s="31"/>
      <c r="F165" s="31"/>
      <c r="G165" s="32"/>
    </row>
    <row r="166" spans="1:7">
      <c r="A166" s="33" t="s">
        <v>107</v>
      </c>
      <c r="B166" s="34"/>
      <c r="C166" s="34"/>
      <c r="D166" s="34"/>
      <c r="E166" s="34"/>
      <c r="F166" s="34"/>
      <c r="G166" s="35"/>
    </row>
  </sheetData>
  <mergeCells count="10">
    <mergeCell ref="A159:G159"/>
    <mergeCell ref="A165:G165"/>
    <mergeCell ref="A166:G166"/>
    <mergeCell ref="C1:G1"/>
    <mergeCell ref="A161:G161"/>
    <mergeCell ref="A162:G162"/>
    <mergeCell ref="A160:G160"/>
    <mergeCell ref="A163:G163"/>
    <mergeCell ref="A164:G164"/>
    <mergeCell ref="A157:G157"/>
  </mergeCells>
  <phoneticPr fontId="4" type="noConversion"/>
  <printOptions horizontalCentered="1"/>
  <pageMargins left="0.2" right="0.2" top="0.75" bottom="0.5" header="0.25" footer="0"/>
  <pageSetup orientation="landscape" r:id="rId1"/>
  <headerFooter alignWithMargins="0">
    <oddHeader>&amp;C&amp;"Arial,Bold"&amp;12[insert school name]
SAE 2008 Clean Snowmobile Challenge - MSRP</oddHeader>
    <oddFooter>&amp;CPage &amp;P of &amp;N&amp;R&amp;D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8"/>
  <sheetViews>
    <sheetView topLeftCell="A120" zoomScale="85" workbookViewId="0">
      <selection activeCell="B134" sqref="B134"/>
    </sheetView>
  </sheetViews>
  <sheetFormatPr defaultRowHeight="13.2"/>
  <cols>
    <col min="1" max="1" width="48" bestFit="1" customWidth="1"/>
    <col min="2" max="3" width="22.33203125" customWidth="1"/>
    <col min="4" max="4" width="21.88671875" customWidth="1"/>
    <col min="5" max="5" width="22.33203125" customWidth="1"/>
    <col min="6" max="6" width="24.109375" style="24" customWidth="1"/>
  </cols>
  <sheetData>
    <row r="1" spans="1:6" ht="13.8" thickBot="1">
      <c r="A1" s="5" t="str">
        <f>MSRP_spreadsheet!A1</f>
        <v>Component</v>
      </c>
      <c r="B1" s="47" t="str">
        <f>MSRP_spreadsheet!C1</f>
        <v>Per Item MSRP</v>
      </c>
      <c r="C1" s="48"/>
      <c r="D1" s="48"/>
      <c r="E1" s="48"/>
      <c r="F1" s="49"/>
    </row>
    <row r="2" spans="1:6" ht="46.5" customHeight="1" thickTop="1" thickBot="1">
      <c r="A2" s="17"/>
      <c r="B2" s="15" t="str">
        <f>MSRP_spreadsheet!C2</f>
        <v>Mfg. quote + 50%</v>
      </c>
      <c r="C2" s="15" t="str">
        <f>MSRP_spreadsheet!D2</f>
        <v>Whls. + 50%</v>
      </c>
      <c r="D2" s="15" t="str">
        <f>MSRP_spreadsheet!E2</f>
        <v>Retail cost of added component</v>
      </c>
      <c r="E2" s="15" t="str">
        <f>MSRP_spreadsheet!F2</f>
        <v>Retail of most expensive part +50% for substituted component</v>
      </c>
      <c r="F2" s="21" t="str">
        <f>MSRP_spreadsheet!G2</f>
        <v>Sled MSRP or Highest Value of modified components</v>
      </c>
    </row>
    <row r="3" spans="1:6" ht="13.8" thickTop="1">
      <c r="A3" s="2"/>
      <c r="B3" s="2"/>
      <c r="C3" s="2"/>
      <c r="D3" s="2"/>
      <c r="E3" s="2"/>
      <c r="F3" s="25"/>
    </row>
    <row r="4" spans="1:6">
      <c r="A4" s="1" t="str">
        <f>MSRP_spreadsheet!A4</f>
        <v>2015 model year base sled (reflects engine choice)</v>
      </c>
      <c r="B4" s="2"/>
      <c r="C4" s="2"/>
      <c r="D4" s="2">
        <v>11399</v>
      </c>
      <c r="E4" s="2"/>
      <c r="F4" s="25">
        <f>D4/2</f>
        <v>5699.5</v>
      </c>
    </row>
    <row r="5" spans="1:6">
      <c r="A5" s="2"/>
      <c r="B5" s="2"/>
      <c r="C5" s="2"/>
      <c r="D5" s="2"/>
      <c r="E5" s="2"/>
      <c r="F5" s="25"/>
    </row>
    <row r="6" spans="1:6">
      <c r="A6" s="1" t="str">
        <f>MSRP_spreadsheet!A6</f>
        <v>Factory options utilized on competition sled</v>
      </c>
      <c r="B6" s="2"/>
      <c r="C6" s="2"/>
      <c r="D6" s="2"/>
      <c r="E6" s="2"/>
      <c r="F6" s="25"/>
    </row>
    <row r="7" spans="1:6">
      <c r="A7" s="2" t="str">
        <f>MSRP_spreadsheet!A7</f>
        <v>tow hitch/rack</v>
      </c>
      <c r="B7" s="2"/>
      <c r="C7" s="2"/>
      <c r="D7" s="2"/>
      <c r="E7" s="2"/>
      <c r="F7" s="25"/>
    </row>
    <row r="8" spans="1:6">
      <c r="A8" s="2" t="str">
        <f>MSRP_spreadsheet!A8</f>
        <v>12 VDC outlet</v>
      </c>
      <c r="B8" s="2"/>
      <c r="C8" s="2"/>
      <c r="D8" s="2"/>
      <c r="E8" s="2"/>
      <c r="F8" s="25"/>
    </row>
    <row r="9" spans="1:6">
      <c r="A9" s="2" t="str">
        <f>MSRP_spreadsheet!A9</f>
        <v>handle bar hooks</v>
      </c>
      <c r="B9" s="2"/>
      <c r="C9" s="2"/>
      <c r="D9" s="2"/>
      <c r="E9" s="2"/>
      <c r="F9" s="25"/>
    </row>
    <row r="10" spans="1:6">
      <c r="A10" s="2" t="str">
        <f>MSRP_spreadsheet!A10</f>
        <v>mirrors</v>
      </c>
      <c r="B10" s="2"/>
      <c r="C10" s="2"/>
      <c r="D10" s="2"/>
      <c r="E10" s="2"/>
      <c r="F10" s="25"/>
    </row>
    <row r="11" spans="1:6">
      <c r="A11" s="2" t="str">
        <f>MSRP_spreadsheet!A11</f>
        <v>tachometer</v>
      </c>
      <c r="B11" s="2"/>
      <c r="C11" s="2"/>
      <c r="D11" s="2"/>
      <c r="E11" s="2"/>
      <c r="F11" s="25"/>
    </row>
    <row r="12" spans="1:6">
      <c r="A12" s="2" t="str">
        <f>MSRP_spreadsheet!A12</f>
        <v>electric start</v>
      </c>
      <c r="B12" s="2"/>
      <c r="C12" s="2"/>
      <c r="D12" s="2"/>
      <c r="E12" s="2"/>
      <c r="F12" s="25"/>
    </row>
    <row r="13" spans="1:6">
      <c r="A13" s="2" t="str">
        <f>MSRP_spreadsheet!A13</f>
        <v>reverse</v>
      </c>
      <c r="B13" s="2"/>
      <c r="C13" s="2"/>
      <c r="D13" s="2"/>
      <c r="E13" s="2"/>
      <c r="F13" s="25"/>
    </row>
    <row r="14" spans="1:6">
      <c r="A14" s="2" t="str">
        <f>MSRP_spreadsheet!A14</f>
        <v>shocks</v>
      </c>
      <c r="B14" s="2"/>
      <c r="C14" s="2"/>
      <c r="D14" s="2"/>
      <c r="E14" s="2"/>
      <c r="F14" s="25"/>
    </row>
    <row r="15" spans="1:6">
      <c r="A15" s="2" t="str">
        <f>MSRP_spreadsheet!A15</f>
        <v>other</v>
      </c>
      <c r="B15" s="2"/>
      <c r="C15" s="2"/>
      <c r="D15" s="2"/>
      <c r="E15" s="2"/>
      <c r="F15" s="25"/>
    </row>
    <row r="16" spans="1:6">
      <c r="A16" s="2"/>
      <c r="B16" s="2"/>
      <c r="C16" s="2"/>
      <c r="D16" s="2"/>
      <c r="E16" s="2"/>
      <c r="F16" s="25"/>
    </row>
    <row r="17" spans="1:6">
      <c r="A17" s="1" t="str">
        <f>MSRP_spreadsheet!A17</f>
        <v>Engine/Motor</v>
      </c>
      <c r="B17" s="2"/>
      <c r="C17" s="2"/>
      <c r="D17" s="2"/>
      <c r="E17" s="2"/>
      <c r="F17" s="25"/>
    </row>
    <row r="18" spans="1:6">
      <c r="A18" s="2" t="str">
        <f>MSRP_spreadsheet!A18</f>
        <v>spark-ignition/compression-ignition</v>
      </c>
      <c r="B18" s="2"/>
      <c r="C18" s="2"/>
      <c r="D18" s="2"/>
      <c r="E18" s="2"/>
      <c r="F18" s="25"/>
    </row>
    <row r="19" spans="1:6">
      <c r="A19" s="2" t="str">
        <f>MSRP_spreadsheet!A19</f>
        <v>internal parts coating</v>
      </c>
      <c r="B19" s="2"/>
      <c r="C19" s="2"/>
      <c r="D19" s="2"/>
      <c r="E19" s="2"/>
      <c r="F19" s="25"/>
    </row>
    <row r="20" spans="1:6">
      <c r="A20" s="2" t="str">
        <f>MSRP_spreadsheet!A20</f>
        <v>head</v>
      </c>
      <c r="B20" s="2"/>
      <c r="C20" s="2"/>
      <c r="D20" s="2"/>
      <c r="E20" s="2"/>
      <c r="F20" s="25"/>
    </row>
    <row r="21" spans="1:6">
      <c r="A21" s="2" t="str">
        <f>MSRP_spreadsheet!A21</f>
        <v>cylinder</v>
      </c>
      <c r="B21" s="2"/>
      <c r="C21" s="2"/>
      <c r="D21" s="2"/>
      <c r="E21" s="2"/>
      <c r="F21" s="25"/>
    </row>
    <row r="22" spans="1:6">
      <c r="A22" s="2" t="str">
        <f>MSRP_spreadsheet!A22</f>
        <v>pistons/rings/connecting rods</v>
      </c>
      <c r="B22" s="2"/>
      <c r="C22" s="2"/>
      <c r="D22" s="2"/>
      <c r="E22" s="2"/>
      <c r="F22" s="25"/>
    </row>
    <row r="23" spans="1:6">
      <c r="A23" s="2" t="str">
        <f>MSRP_spreadsheet!A23</f>
        <v>electric motor</v>
      </c>
      <c r="B23" s="2"/>
      <c r="C23" s="2"/>
      <c r="D23" s="25">
        <v>1425</v>
      </c>
      <c r="E23" s="2"/>
      <c r="F23" s="24">
        <f>D23/2</f>
        <v>712.5</v>
      </c>
    </row>
    <row r="24" spans="1:6">
      <c r="A24" s="2" t="str">
        <f>MSRP_spreadsheet!A24</f>
        <v>auxiliary energy sources</v>
      </c>
      <c r="B24" s="2"/>
      <c r="C24" s="2"/>
      <c r="D24" s="2"/>
      <c r="E24" s="2"/>
      <c r="F24" s="25"/>
    </row>
    <row r="25" spans="1:6">
      <c r="A25" s="2" t="str">
        <f>MSRP_spreadsheet!A25</f>
        <v>fabrication</v>
      </c>
      <c r="B25" s="2"/>
      <c r="C25" s="2"/>
      <c r="D25" s="2"/>
      <c r="E25" s="2"/>
      <c r="F25" s="25"/>
    </row>
    <row r="26" spans="1:6">
      <c r="A26" s="2" t="str">
        <f>MSRP_spreadsheet!A26</f>
        <v>other</v>
      </c>
      <c r="B26" s="2"/>
      <c r="C26" s="2"/>
      <c r="D26" s="2"/>
      <c r="E26" s="2"/>
      <c r="F26" s="25"/>
    </row>
    <row r="27" spans="1:6">
      <c r="A27" s="2"/>
      <c r="B27" s="2"/>
      <c r="C27" s="2"/>
      <c r="D27" s="2"/>
      <c r="E27" s="2"/>
      <c r="F27" s="25"/>
    </row>
    <row r="28" spans="1:6">
      <c r="A28" s="1" t="str">
        <f>MSRP_spreadsheet!A28</f>
        <v>Air Management/Intake System</v>
      </c>
      <c r="B28" s="2"/>
      <c r="C28" s="2"/>
      <c r="D28" s="2"/>
      <c r="E28" s="2"/>
      <c r="F28" s="25"/>
    </row>
    <row r="29" spans="1:6">
      <c r="A29" s="2" t="str">
        <f>MSRP_spreadsheet!A29</f>
        <v>turbocharger</v>
      </c>
      <c r="B29" s="2"/>
      <c r="C29" s="2"/>
      <c r="D29" s="2"/>
      <c r="E29" s="2"/>
      <c r="F29" s="25"/>
    </row>
    <row r="30" spans="1:6">
      <c r="A30" s="2" t="str">
        <f>MSRP_spreadsheet!A30</f>
        <v>supercharger</v>
      </c>
      <c r="B30" s="2"/>
      <c r="C30" s="2"/>
      <c r="D30" s="2"/>
      <c r="E30" s="2"/>
      <c r="F30" s="25"/>
    </row>
    <row r="31" spans="1:6">
      <c r="A31" s="2" t="str">
        <f>MSRP_spreadsheet!A31</f>
        <v>turbocharger/supercharger plumbing</v>
      </c>
      <c r="B31" s="2"/>
      <c r="C31" s="2"/>
      <c r="D31" s="2"/>
      <c r="E31" s="2"/>
      <c r="F31" s="25"/>
    </row>
    <row r="32" spans="1:6">
      <c r="A32" s="2" t="str">
        <f>MSRP_spreadsheet!A32</f>
        <v>air box/air filter</v>
      </c>
      <c r="B32" s="2"/>
      <c r="C32" s="2"/>
      <c r="D32" s="2"/>
      <c r="E32" s="2"/>
      <c r="F32" s="25"/>
    </row>
    <row r="33" spans="1:6">
      <c r="A33" s="2" t="str">
        <f>MSRP_spreadsheet!A33</f>
        <v>intercooler</v>
      </c>
      <c r="B33" s="2"/>
      <c r="C33" s="2"/>
      <c r="D33" s="2"/>
      <c r="E33" s="2"/>
      <c r="F33" s="25"/>
    </row>
    <row r="34" spans="1:6">
      <c r="A34" s="2" t="str">
        <f>MSRP_spreadsheet!A34</f>
        <v>reed valve</v>
      </c>
      <c r="B34" s="2"/>
      <c r="C34" s="2"/>
      <c r="D34" s="2"/>
      <c r="E34" s="2"/>
      <c r="F34" s="25"/>
    </row>
    <row r="35" spans="1:6">
      <c r="A35" s="2" t="str">
        <f>MSRP_spreadsheet!A35</f>
        <v>rotary valve</v>
      </c>
      <c r="B35" s="2"/>
      <c r="C35" s="2"/>
      <c r="D35" s="2"/>
      <c r="E35" s="2"/>
      <c r="F35" s="25"/>
    </row>
    <row r="36" spans="1:6">
      <c r="A36" s="2" t="str">
        <f>MSRP_spreadsheet!A36</f>
        <v>boost bottle</v>
      </c>
      <c r="B36" s="2"/>
      <c r="C36" s="2"/>
      <c r="D36" s="2"/>
      <c r="E36" s="2"/>
      <c r="F36" s="25"/>
    </row>
    <row r="37" spans="1:6">
      <c r="A37" s="2" t="str">
        <f>MSRP_spreadsheet!A37</f>
        <v>fabrication</v>
      </c>
      <c r="B37" s="2"/>
      <c r="C37" s="2"/>
      <c r="D37" s="2"/>
      <c r="E37" s="2"/>
      <c r="F37" s="25"/>
    </row>
    <row r="38" spans="1:6">
      <c r="A38" s="2" t="str">
        <f>MSRP_spreadsheet!A38</f>
        <v>other</v>
      </c>
      <c r="B38" s="2"/>
      <c r="C38" s="2"/>
      <c r="D38" s="2"/>
      <c r="E38" s="2"/>
      <c r="F38" s="25"/>
    </row>
    <row r="39" spans="1:6">
      <c r="A39" s="2"/>
      <c r="B39" s="2"/>
      <c r="C39" s="2"/>
      <c r="D39" s="2"/>
      <c r="E39" s="2"/>
      <c r="F39" s="25"/>
    </row>
    <row r="40" spans="1:6">
      <c r="A40" s="1" t="str">
        <f>MSRP_spreadsheet!A40</f>
        <v>Fuel Management</v>
      </c>
      <c r="B40" s="2"/>
      <c r="C40" s="2"/>
      <c r="D40" s="2"/>
      <c r="E40" s="2"/>
      <c r="F40" s="25"/>
    </row>
    <row r="41" spans="1:6">
      <c r="A41" s="2" t="str">
        <f>MSRP_spreadsheet!A41</f>
        <v>fuel injector (PFI, SDI, DI)</v>
      </c>
      <c r="B41" s="2"/>
      <c r="C41" s="2"/>
      <c r="D41" s="2"/>
      <c r="E41" s="2"/>
      <c r="F41" s="25"/>
    </row>
    <row r="42" spans="1:6">
      <c r="A42" s="2" t="str">
        <f>MSRP_spreadsheet!A42</f>
        <v>throttle body</v>
      </c>
      <c r="B42" s="2"/>
      <c r="C42" s="2"/>
      <c r="D42" s="2"/>
      <c r="E42" s="2"/>
      <c r="F42" s="25"/>
    </row>
    <row r="43" spans="1:6">
      <c r="A43" s="2" t="str">
        <f>MSRP_spreadsheet!A43</f>
        <v>carburetor</v>
      </c>
      <c r="B43" s="2"/>
      <c r="C43" s="2"/>
      <c r="D43" s="2"/>
      <c r="E43" s="2"/>
      <c r="F43" s="25"/>
    </row>
    <row r="44" spans="1:6">
      <c r="A44" s="2" t="str">
        <f>MSRP_spreadsheet!A44</f>
        <v>fuel pump</v>
      </c>
      <c r="B44" s="2"/>
      <c r="C44" s="2"/>
      <c r="D44" s="2"/>
      <c r="E44" s="2"/>
      <c r="F44" s="25"/>
    </row>
    <row r="45" spans="1:6">
      <c r="A45" s="2" t="str">
        <f>MSRP_spreadsheet!A45</f>
        <v>fuel pressure regulator</v>
      </c>
      <c r="B45" s="2"/>
      <c r="C45" s="2"/>
      <c r="D45" s="2"/>
      <c r="E45" s="2"/>
      <c r="F45" s="25"/>
    </row>
    <row r="46" spans="1:6">
      <c r="A46" s="2" t="str">
        <f>MSRP_spreadsheet!A46</f>
        <v>fuel filter</v>
      </c>
      <c r="B46" s="2"/>
      <c r="C46" s="2"/>
      <c r="D46" s="2"/>
      <c r="E46" s="2"/>
      <c r="F46" s="25"/>
    </row>
    <row r="47" spans="1:6">
      <c r="A47" s="2" t="str">
        <f>MSRP_spreadsheet!A47</f>
        <v>fuel line</v>
      </c>
      <c r="B47" s="2"/>
      <c r="C47" s="2"/>
      <c r="D47" s="2"/>
      <c r="E47" s="2"/>
      <c r="F47" s="25"/>
    </row>
    <row r="48" spans="1:6">
      <c r="A48" s="2" t="str">
        <f>MSRP_spreadsheet!A48</f>
        <v>fabrication</v>
      </c>
      <c r="B48" s="2"/>
      <c r="C48" s="2"/>
      <c r="D48" s="2"/>
      <c r="E48" s="2"/>
      <c r="F48" s="25"/>
    </row>
    <row r="49" spans="1:6">
      <c r="A49" s="2" t="str">
        <f>MSRP_spreadsheet!A49</f>
        <v>other</v>
      </c>
      <c r="B49" s="2"/>
      <c r="C49" s="2"/>
      <c r="D49" s="2"/>
      <c r="E49" s="2"/>
      <c r="F49" s="25"/>
    </row>
    <row r="50" spans="1:6">
      <c r="A50" s="2"/>
      <c r="B50" s="2"/>
      <c r="C50" s="2"/>
      <c r="D50" s="2"/>
      <c r="E50" s="2"/>
      <c r="F50" s="25"/>
    </row>
    <row r="51" spans="1:6">
      <c r="A51" s="1" t="str">
        <f>MSRP_spreadsheet!A51</f>
        <v>Exhaust System</v>
      </c>
      <c r="B51" s="2"/>
      <c r="C51" s="2"/>
      <c r="D51" s="2"/>
      <c r="E51" s="2"/>
      <c r="F51" s="25"/>
    </row>
    <row r="52" spans="1:6">
      <c r="A52" s="2" t="str">
        <f>MSRP_spreadsheet!A52</f>
        <v>muffler</v>
      </c>
      <c r="B52" s="2"/>
      <c r="C52" s="2"/>
      <c r="D52" s="2"/>
      <c r="E52" s="2"/>
      <c r="F52" s="25"/>
    </row>
    <row r="53" spans="1:6">
      <c r="A53" s="2" t="str">
        <f>MSRP_spreadsheet!A53</f>
        <v>pipes/tubes</v>
      </c>
      <c r="B53" s="2"/>
      <c r="C53" s="2"/>
      <c r="D53" s="2"/>
      <c r="E53" s="2"/>
      <c r="F53" s="25"/>
    </row>
    <row r="54" spans="1:6">
      <c r="A54" s="2" t="str">
        <f>MSRP_spreadsheet!A54</f>
        <v>3-way exhaust catalyst</v>
      </c>
      <c r="B54" s="2"/>
      <c r="C54" s="2"/>
      <c r="D54" s="2"/>
      <c r="E54" s="2"/>
      <c r="F54" s="25"/>
    </row>
    <row r="55" spans="1:6">
      <c r="A55" s="2" t="str">
        <f>MSRP_spreadsheet!A55</f>
        <v>diesel particulate filter</v>
      </c>
      <c r="B55" s="2"/>
      <c r="C55" s="2"/>
      <c r="D55" s="2"/>
      <c r="E55" s="2"/>
      <c r="F55" s="25"/>
    </row>
    <row r="56" spans="1:6">
      <c r="A56" s="2" t="str">
        <f>MSRP_spreadsheet!A56</f>
        <v>oxidation catalyst</v>
      </c>
      <c r="B56" s="2"/>
      <c r="C56" s="2"/>
      <c r="D56" s="2"/>
      <c r="E56" s="2"/>
      <c r="F56" s="25"/>
    </row>
    <row r="57" spans="1:6">
      <c r="A57" s="2" t="str">
        <f>MSRP_spreadsheet!A57</f>
        <v>secondary air pump</v>
      </c>
      <c r="B57" s="2"/>
      <c r="C57" s="2"/>
      <c r="D57" s="2"/>
      <c r="E57" s="2"/>
      <c r="F57" s="25"/>
    </row>
    <row r="58" spans="1:6">
      <c r="A58" s="2" t="str">
        <f>MSRP_spreadsheet!A58</f>
        <v>air pump plumbing</v>
      </c>
      <c r="B58" s="2"/>
      <c r="C58" s="2"/>
      <c r="D58" s="2"/>
      <c r="E58" s="2"/>
      <c r="F58" s="25"/>
    </row>
    <row r="59" spans="1:6">
      <c r="A59" s="2" t="str">
        <f>MSRP_spreadsheet!A59</f>
        <v>heat management</v>
      </c>
      <c r="B59" s="2"/>
      <c r="C59" s="2"/>
      <c r="D59" s="2"/>
      <c r="E59" s="2"/>
      <c r="F59" s="25"/>
    </row>
    <row r="60" spans="1:6">
      <c r="A60" s="2" t="str">
        <f>MSRP_spreadsheet!A60</f>
        <v>fabrication</v>
      </c>
      <c r="B60" s="2"/>
      <c r="C60" s="2"/>
      <c r="D60" s="2"/>
      <c r="E60" s="2"/>
      <c r="F60" s="25"/>
    </row>
    <row r="61" spans="1:6">
      <c r="A61" s="2" t="str">
        <f>MSRP_spreadsheet!A61</f>
        <v>other</v>
      </c>
      <c r="B61" s="2"/>
      <c r="C61" s="2"/>
      <c r="D61" s="2"/>
      <c r="E61" s="2"/>
      <c r="F61" s="25"/>
    </row>
    <row r="62" spans="1:6">
      <c r="A62" s="2"/>
      <c r="B62" s="2"/>
      <c r="C62" s="2"/>
      <c r="D62" s="2"/>
      <c r="E62" s="2"/>
      <c r="F62" s="25"/>
    </row>
    <row r="63" spans="1:6">
      <c r="A63" s="1" t="str">
        <f>MSRP_spreadsheet!A63</f>
        <v>Front Suspension</v>
      </c>
      <c r="B63" s="2"/>
      <c r="C63" s="2"/>
      <c r="D63" s="2"/>
      <c r="E63" s="2"/>
      <c r="F63" s="25"/>
    </row>
    <row r="64" spans="1:6">
      <c r="A64" s="2" t="str">
        <f>MSRP_spreadsheet!A64</f>
        <v>skis</v>
      </c>
      <c r="B64" s="2"/>
      <c r="C64" s="2"/>
      <c r="D64" s="2"/>
      <c r="E64" s="2"/>
      <c r="F64" s="25"/>
    </row>
    <row r="65" spans="1:6">
      <c r="A65" s="2" t="str">
        <f>MSRP_spreadsheet!A65</f>
        <v>shocks</v>
      </c>
      <c r="B65" s="2"/>
      <c r="C65" s="2"/>
      <c r="D65" s="2"/>
      <c r="E65" s="2"/>
      <c r="F65" s="25"/>
    </row>
    <row r="66" spans="1:6">
      <c r="A66" s="2" t="str">
        <f>MSRP_spreadsheet!A66</f>
        <v>springs</v>
      </c>
      <c r="B66" s="2"/>
      <c r="C66" s="2"/>
      <c r="D66" s="2"/>
      <c r="E66" s="2"/>
      <c r="F66" s="25"/>
    </row>
    <row r="67" spans="1:6">
      <c r="A67" s="2" t="str">
        <f>MSRP_spreadsheet!A67</f>
        <v>trailing arms/A-arms</v>
      </c>
      <c r="B67" s="2"/>
      <c r="C67" s="2"/>
      <c r="D67" s="2"/>
      <c r="E67" s="2"/>
      <c r="F67" s="25"/>
    </row>
    <row r="68" spans="1:6">
      <c r="A68" s="2" t="str">
        <f>MSRP_spreadsheet!A68</f>
        <v>steering components</v>
      </c>
      <c r="B68" s="2"/>
      <c r="C68" s="2"/>
      <c r="D68" s="2"/>
      <c r="E68" s="2"/>
      <c r="F68" s="25"/>
    </row>
    <row r="69" spans="1:6">
      <c r="A69" s="2" t="str">
        <f>MSRP_spreadsheet!A69</f>
        <v>fabrication</v>
      </c>
      <c r="B69" s="2"/>
      <c r="C69" s="2"/>
      <c r="D69" s="2"/>
      <c r="E69" s="2"/>
      <c r="F69" s="25"/>
    </row>
    <row r="70" spans="1:6">
      <c r="A70" s="2" t="str">
        <f>MSRP_spreadsheet!A70</f>
        <v>other</v>
      </c>
      <c r="B70" s="2"/>
      <c r="C70" s="2"/>
      <c r="D70" s="2"/>
      <c r="E70" s="2"/>
      <c r="F70" s="25"/>
    </row>
    <row r="71" spans="1:6">
      <c r="A71" s="2"/>
      <c r="B71" s="2"/>
      <c r="C71" s="2"/>
      <c r="D71" s="2"/>
      <c r="E71" s="2"/>
      <c r="F71" s="25"/>
    </row>
    <row r="72" spans="1:6">
      <c r="A72" s="1" t="str">
        <f>MSRP_spreadsheet!A72</f>
        <v>Rear Suspension</v>
      </c>
      <c r="B72" s="2"/>
      <c r="C72" s="2"/>
      <c r="D72" s="2"/>
      <c r="E72" s="2"/>
      <c r="F72" s="25"/>
    </row>
    <row r="73" spans="1:6">
      <c r="A73" s="2" t="str">
        <f>MSRP_spreadsheet!A73</f>
        <v>wheels</v>
      </c>
      <c r="B73" s="2"/>
      <c r="C73" s="2"/>
      <c r="D73" s="2"/>
      <c r="E73" s="2"/>
      <c r="F73" s="25"/>
    </row>
    <row r="74" spans="1:6">
      <c r="A74" s="2" t="str">
        <f>MSRP_spreadsheet!A74</f>
        <v>shocks</v>
      </c>
      <c r="B74" s="2"/>
      <c r="C74" s="2"/>
      <c r="D74" s="2"/>
      <c r="E74" s="2"/>
      <c r="F74" s="25"/>
    </row>
    <row r="75" spans="1:6">
      <c r="A75" s="2" t="str">
        <f>MSRP_spreadsheet!A75</f>
        <v>springs</v>
      </c>
      <c r="B75" s="2"/>
      <c r="C75" s="2"/>
      <c r="D75" s="2"/>
      <c r="E75" s="2"/>
      <c r="F75" s="25"/>
    </row>
    <row r="76" spans="1:6">
      <c r="A76" s="2" t="str">
        <f>MSRP_spreadsheet!A76</f>
        <v>hyfax/sliders</v>
      </c>
      <c r="B76" s="2"/>
      <c r="C76" s="2"/>
      <c r="D76" s="2"/>
      <c r="E76" s="2"/>
      <c r="F76" s="25"/>
    </row>
    <row r="77" spans="1:6">
      <c r="A77" s="2" t="str">
        <f>MSRP_spreadsheet!A77</f>
        <v>mount points</v>
      </c>
      <c r="B77" s="2"/>
      <c r="C77" s="2"/>
      <c r="D77" s="2"/>
      <c r="E77" s="2"/>
      <c r="F77" s="25"/>
    </row>
    <row r="78" spans="1:6">
      <c r="A78" s="2" t="str">
        <f>MSRP_spreadsheet!A78</f>
        <v>fabrication</v>
      </c>
      <c r="B78" s="2"/>
      <c r="C78" s="2"/>
      <c r="D78" s="2"/>
      <c r="E78" s="2"/>
      <c r="F78" s="25"/>
    </row>
    <row r="79" spans="1:6">
      <c r="A79" s="2" t="str">
        <f>MSRP_spreadsheet!A79</f>
        <v>other</v>
      </c>
      <c r="B79" s="2"/>
      <c r="C79" s="2"/>
      <c r="D79" s="2"/>
      <c r="E79" s="2"/>
      <c r="F79" s="25"/>
    </row>
    <row r="80" spans="1:6">
      <c r="A80" s="2"/>
      <c r="B80" s="2"/>
      <c r="C80" s="2"/>
      <c r="D80" s="2"/>
      <c r="E80" s="2"/>
      <c r="F80" s="25"/>
    </row>
    <row r="81" spans="1:6">
      <c r="A81" s="1" t="str">
        <f>MSRP_spreadsheet!A81</f>
        <v>Drivetrain</v>
      </c>
      <c r="B81" s="2"/>
      <c r="C81" s="2"/>
      <c r="D81" s="2"/>
      <c r="E81" s="2"/>
      <c r="F81" s="25"/>
    </row>
    <row r="82" spans="1:6">
      <c r="A82" s="2" t="str">
        <f>MSRP_spreadsheet!A82</f>
        <v>track</v>
      </c>
      <c r="B82" s="2"/>
      <c r="C82" s="2"/>
      <c r="D82" s="2"/>
      <c r="E82" s="2"/>
      <c r="F82" s="25"/>
    </row>
    <row r="83" spans="1:6">
      <c r="A83" s="2" t="str">
        <f>MSRP_spreadsheet!A83</f>
        <v>studs</v>
      </c>
      <c r="B83" s="2"/>
      <c r="C83" s="2"/>
      <c r="D83" s="2"/>
      <c r="E83" s="2"/>
      <c r="F83" s="25"/>
    </row>
    <row r="84" spans="1:6">
      <c r="A84" s="2" t="str">
        <f>MSRP_spreadsheet!A84</f>
        <v>driveshaft/drive sprockets</v>
      </c>
      <c r="B84" s="2"/>
      <c r="C84" s="2"/>
      <c r="D84" s="2">
        <v>40</v>
      </c>
      <c r="E84" s="2"/>
      <c r="F84" s="25">
        <f>D84/2</f>
        <v>20</v>
      </c>
    </row>
    <row r="85" spans="1:6">
      <c r="A85" s="2" t="str">
        <f>MSRP_spreadsheet!A85</f>
        <v>jackshaft</v>
      </c>
      <c r="B85" s="2"/>
      <c r="C85" s="2"/>
      <c r="D85" s="2"/>
      <c r="E85" s="2"/>
      <c r="F85" s="25"/>
    </row>
    <row r="86" spans="1:6">
      <c r="A86" s="2" t="str">
        <f>MSRP_spreadsheet!A86</f>
        <v>chaincase/gear box</v>
      </c>
      <c r="B86" s="2"/>
      <c r="C86" s="2"/>
      <c r="D86" s="2"/>
      <c r="E86" s="2"/>
      <c r="F86" s="25"/>
    </row>
    <row r="87" spans="1:6">
      <c r="A87" s="2" t="str">
        <f>MSRP_spreadsheet!A87</f>
        <v>drive clutch</v>
      </c>
      <c r="B87" s="2"/>
      <c r="C87" s="2"/>
      <c r="D87" s="2">
        <v>88</v>
      </c>
      <c r="E87" s="2"/>
      <c r="F87" s="25">
        <f>D87/2</f>
        <v>44</v>
      </c>
    </row>
    <row r="88" spans="1:6">
      <c r="A88" s="2" t="str">
        <f>MSRP_spreadsheet!A88</f>
        <v>driven clutch</v>
      </c>
      <c r="B88" s="2"/>
      <c r="C88" s="2"/>
      <c r="D88" s="2">
        <v>293</v>
      </c>
      <c r="E88" s="2"/>
      <c r="F88" s="25">
        <f>D88/2</f>
        <v>146.5</v>
      </c>
    </row>
    <row r="89" spans="1:6">
      <c r="A89" s="2" t="str">
        <f>MSRP_spreadsheet!A89</f>
        <v>drive belt</v>
      </c>
      <c r="B89" s="2"/>
      <c r="C89" s="2"/>
      <c r="D89" s="2">
        <v>177</v>
      </c>
      <c r="E89" s="2"/>
      <c r="F89" s="25">
        <f>D89/2</f>
        <v>88.5</v>
      </c>
    </row>
    <row r="90" spans="1:6">
      <c r="A90" s="2" t="str">
        <f>MSRP_spreadsheet!A90</f>
        <v>cvt guarding/cover</v>
      </c>
      <c r="B90" s="2"/>
      <c r="C90" s="2"/>
      <c r="D90" s="2"/>
      <c r="E90" s="2"/>
      <c r="F90" s="25"/>
    </row>
    <row r="91" spans="1:6">
      <c r="A91" s="2" t="str">
        <f>MSRP_spreadsheet!A91</f>
        <v>clutch adaptor</v>
      </c>
      <c r="B91" s="2">
        <v>20</v>
      </c>
      <c r="C91" s="2"/>
      <c r="D91" s="2"/>
      <c r="E91" s="2"/>
      <c r="F91" s="25">
        <f>B91</f>
        <v>20</v>
      </c>
    </row>
    <row r="92" spans="1:6">
      <c r="A92" s="2" t="str">
        <f>MSRP_spreadsheet!A92</f>
        <v>fabrication</v>
      </c>
      <c r="B92" s="2">
        <v>80</v>
      </c>
      <c r="C92" s="2"/>
      <c r="D92" s="2"/>
      <c r="E92" s="2"/>
      <c r="F92" s="25">
        <f>B92</f>
        <v>80</v>
      </c>
    </row>
    <row r="93" spans="1:6">
      <c r="A93" s="2" t="str">
        <f>MSRP_spreadsheet!A93</f>
        <v>other</v>
      </c>
      <c r="B93" s="2"/>
      <c r="C93" s="2"/>
      <c r="D93" s="2"/>
      <c r="E93" s="2"/>
      <c r="F93" s="25"/>
    </row>
    <row r="94" spans="1:6">
      <c r="A94" s="2"/>
      <c r="B94" s="2"/>
      <c r="C94" s="2"/>
      <c r="D94" s="2"/>
      <c r="E94" s="2"/>
      <c r="F94" s="25"/>
    </row>
    <row r="95" spans="1:6">
      <c r="A95" s="1" t="str">
        <f>MSRP_spreadsheet!A95</f>
        <v>Cooling System</v>
      </c>
      <c r="B95" s="2"/>
      <c r="C95" s="2"/>
      <c r="D95" s="2"/>
      <c r="E95" s="2"/>
      <c r="F95" s="25"/>
    </row>
    <row r="96" spans="1:6">
      <c r="A96" s="2" t="str">
        <f>MSRP_spreadsheet!A96</f>
        <v>radiator</v>
      </c>
      <c r="B96" s="2"/>
      <c r="C96" s="2"/>
      <c r="D96" s="2"/>
      <c r="E96" s="2"/>
      <c r="F96" s="25"/>
    </row>
    <row r="97" spans="1:6">
      <c r="A97" s="2" t="str">
        <f>MSRP_spreadsheet!A97</f>
        <v>coolant pump</v>
      </c>
      <c r="B97" s="2"/>
      <c r="C97" s="2"/>
      <c r="D97" s="2">
        <v>50</v>
      </c>
      <c r="E97" s="2"/>
      <c r="F97" s="25">
        <f>D97/2</f>
        <v>25</v>
      </c>
    </row>
    <row r="98" spans="1:6">
      <c r="A98" s="2" t="str">
        <f>MSRP_spreadsheet!A98</f>
        <v>fan</v>
      </c>
      <c r="B98" s="2"/>
      <c r="C98" s="2"/>
      <c r="D98" s="2"/>
      <c r="E98" s="2"/>
      <c r="F98" s="25"/>
    </row>
    <row r="99" spans="1:6">
      <c r="A99" s="2" t="str">
        <f>MSRP_spreadsheet!A99</f>
        <v>heat exchanger</v>
      </c>
      <c r="B99" s="2"/>
      <c r="C99" s="2"/>
      <c r="D99" s="2"/>
      <c r="E99" s="2"/>
      <c r="F99" s="25"/>
    </row>
    <row r="100" spans="1:6">
      <c r="A100" s="2" t="str">
        <f>MSRP_spreadsheet!A100</f>
        <v>thermostat</v>
      </c>
      <c r="B100" s="2"/>
      <c r="C100" s="2"/>
      <c r="D100" s="2"/>
      <c r="E100" s="2"/>
      <c r="F100" s="25"/>
    </row>
    <row r="101" spans="1:6">
      <c r="A101" s="2" t="str">
        <f>MSRP_spreadsheet!A101</f>
        <v>fabrication</v>
      </c>
      <c r="B101" s="2">
        <v>100</v>
      </c>
      <c r="C101" s="2"/>
      <c r="D101" s="2"/>
      <c r="E101" s="2"/>
      <c r="F101" s="25">
        <f>(B101*0.75)</f>
        <v>75</v>
      </c>
    </row>
    <row r="102" spans="1:6">
      <c r="A102" s="2" t="str">
        <f>MSRP_spreadsheet!A102</f>
        <v>other</v>
      </c>
      <c r="B102" s="2"/>
      <c r="C102" s="2"/>
      <c r="D102" s="2"/>
      <c r="E102" s="2"/>
      <c r="F102" s="25"/>
    </row>
    <row r="103" spans="1:6">
      <c r="A103" s="2"/>
      <c r="B103" s="2"/>
      <c r="C103" s="2"/>
      <c r="D103" s="2"/>
      <c r="E103" s="2"/>
      <c r="F103" s="25"/>
    </row>
    <row r="104" spans="1:6">
      <c r="A104" s="1" t="str">
        <f>MSRP_spreadsheet!A104</f>
        <v>Noise/Vibration/Harshness</v>
      </c>
      <c r="B104" s="2"/>
      <c r="C104" s="2"/>
      <c r="D104" s="2"/>
      <c r="E104" s="2"/>
      <c r="F104" s="25"/>
    </row>
    <row r="105" spans="1:6">
      <c r="A105" s="2" t="str">
        <f>MSRP_spreadsheet!A105</f>
        <v>skirting</v>
      </c>
      <c r="B105" s="2"/>
      <c r="C105" s="2"/>
      <c r="D105" s="2"/>
      <c r="E105" s="2"/>
      <c r="F105" s="25"/>
    </row>
    <row r="106" spans="1:6">
      <c r="A106" s="2" t="str">
        <f>MSRP_spreadsheet!A106</f>
        <v>hood lining</v>
      </c>
      <c r="B106" s="2"/>
      <c r="C106" s="2"/>
      <c r="D106" s="2"/>
      <c r="E106" s="2"/>
      <c r="F106" s="25"/>
    </row>
    <row r="107" spans="1:6">
      <c r="A107" s="2" t="str">
        <f>MSRP_spreadsheet!A107</f>
        <v>tunnel lining</v>
      </c>
      <c r="B107" s="2"/>
      <c r="C107" s="2"/>
      <c r="D107" s="2"/>
      <c r="E107" s="2"/>
      <c r="F107" s="25"/>
    </row>
    <row r="108" spans="1:6">
      <c r="A108" s="2" t="str">
        <f>MSRP_spreadsheet!A108</f>
        <v>fiberglass packing</v>
      </c>
      <c r="B108" s="2"/>
      <c r="C108" s="2"/>
      <c r="D108" s="2"/>
      <c r="E108" s="2"/>
      <c r="F108" s="25"/>
    </row>
    <row r="109" spans="1:6">
      <c r="A109" s="2" t="str">
        <f>MSRP_spreadsheet!A109</f>
        <v>other</v>
      </c>
      <c r="B109" s="2"/>
      <c r="C109" s="2"/>
      <c r="D109" s="2"/>
      <c r="E109" s="2"/>
      <c r="F109" s="25"/>
    </row>
    <row r="110" spans="1:6">
      <c r="A110" s="2"/>
      <c r="B110" s="2"/>
      <c r="C110" s="2"/>
      <c r="D110" s="2"/>
      <c r="E110" s="2"/>
      <c r="F110" s="25"/>
    </row>
    <row r="111" spans="1:6">
      <c r="A111" s="1" t="str">
        <f>MSRP_spreadsheet!A111</f>
        <v>Chassis</v>
      </c>
      <c r="B111" s="2"/>
      <c r="C111" s="2"/>
      <c r="D111" s="2"/>
      <c r="E111" s="2"/>
      <c r="F111" s="25"/>
    </row>
    <row r="112" spans="1:6">
      <c r="A112" s="2" t="str">
        <f>MSRP_spreadsheet!A112</f>
        <v>bulkhead modification</v>
      </c>
      <c r="B112" s="2"/>
      <c r="C112" s="2"/>
      <c r="D112" s="2"/>
      <c r="E112" s="2"/>
      <c r="F112" s="25"/>
    </row>
    <row r="113" spans="1:6">
      <c r="A113" s="2" t="str">
        <f>MSRP_spreadsheet!A113</f>
        <v>tunnel modification</v>
      </c>
      <c r="B113" s="2"/>
      <c r="C113" s="2"/>
      <c r="D113" s="2"/>
      <c r="E113" s="2"/>
      <c r="F113" s="25"/>
    </row>
    <row r="114" spans="1:6">
      <c r="A114" s="2" t="str">
        <f>MSRP_spreadsheet!A114</f>
        <v>seat</v>
      </c>
      <c r="B114" s="2">
        <v>50</v>
      </c>
      <c r="C114" s="2"/>
      <c r="D114" s="2"/>
      <c r="E114" s="2"/>
      <c r="F114" s="25">
        <f>(B114+(B114/2))</f>
        <v>75</v>
      </c>
    </row>
    <row r="115" spans="1:6">
      <c r="A115" s="2" t="str">
        <f>MSRP_spreadsheet!A115</f>
        <v>hood</v>
      </c>
      <c r="B115" s="2"/>
      <c r="C115" s="2"/>
      <c r="D115" s="2"/>
      <c r="E115" s="2"/>
    </row>
    <row r="116" spans="1:6">
      <c r="A116" s="2" t="str">
        <f>MSRP_spreadsheet!A116</f>
        <v>windshield</v>
      </c>
      <c r="B116" s="2"/>
      <c r="C116" s="2"/>
      <c r="D116" s="2"/>
      <c r="E116" s="2"/>
      <c r="F116" s="25">
        <f t="shared" ref="F116:F121" si="0">(B115+(B115/2))</f>
        <v>0</v>
      </c>
    </row>
    <row r="117" spans="1:6">
      <c r="A117" s="2" t="str">
        <f>MSRP_spreadsheet!A117</f>
        <v>motor mount</v>
      </c>
      <c r="B117" s="2">
        <v>100</v>
      </c>
      <c r="C117" s="2"/>
      <c r="D117" s="2"/>
      <c r="E117" s="2"/>
      <c r="F117" s="25">
        <f>(B117+(B117/2))</f>
        <v>150</v>
      </c>
    </row>
    <row r="118" spans="1:6">
      <c r="A118" s="2" t="str">
        <f>MSRP_spreadsheet!A118</f>
        <v>fuel tank</v>
      </c>
      <c r="B118" s="2"/>
      <c r="C118" s="2"/>
      <c r="D118" s="2"/>
      <c r="E118" s="2"/>
      <c r="F118" s="25">
        <f>(B118+(B118/2))</f>
        <v>0</v>
      </c>
    </row>
    <row r="119" spans="1:6">
      <c r="A119" s="2" t="str">
        <f>MSRP_spreadsheet!A119</f>
        <v>battery box</v>
      </c>
      <c r="B119" s="2">
        <v>400</v>
      </c>
      <c r="C119" s="2"/>
      <c r="D119" s="2"/>
      <c r="E119" s="2"/>
      <c r="F119" s="25">
        <f>(B119+(B119/2))</f>
        <v>600</v>
      </c>
    </row>
    <row r="120" spans="1:6">
      <c r="A120" s="2" t="str">
        <f>MSRP_spreadsheet!A120</f>
        <v>handlebars/hooks/risers</v>
      </c>
      <c r="B120" s="2"/>
      <c r="C120" s="2"/>
      <c r="D120" s="2"/>
      <c r="E120" s="2"/>
    </row>
    <row r="121" spans="1:6">
      <c r="A121" s="2" t="str">
        <f>MSRP_spreadsheet!A121</f>
        <v>hand guards</v>
      </c>
      <c r="B121" s="2"/>
      <c r="C121" s="2"/>
      <c r="D121" s="2"/>
      <c r="E121" s="2"/>
      <c r="F121" s="25">
        <f t="shared" si="0"/>
        <v>0</v>
      </c>
    </row>
    <row r="122" spans="1:6">
      <c r="A122" s="2" t="str">
        <f>MSRP_spreadsheet!A122</f>
        <v>throttle</v>
      </c>
      <c r="B122" s="2">
        <v>60</v>
      </c>
      <c r="C122" s="2"/>
      <c r="D122" s="2"/>
      <c r="E122" s="2"/>
      <c r="F122" s="25">
        <f>(B122/2)</f>
        <v>30</v>
      </c>
    </row>
    <row r="123" spans="1:6">
      <c r="A123" s="2" t="str">
        <f>MSRP_spreadsheet!A123</f>
        <v>brake system</v>
      </c>
      <c r="B123" s="2"/>
      <c r="C123" s="2"/>
      <c r="D123" s="2"/>
      <c r="E123" s="2"/>
    </row>
    <row r="124" spans="1:6">
      <c r="A124" s="2" t="str">
        <f>MSRP_spreadsheet!A124</f>
        <v>heated grips</v>
      </c>
      <c r="B124" s="2"/>
      <c r="C124" s="2"/>
      <c r="D124" s="2"/>
      <c r="E124" s="2"/>
      <c r="F124" s="25"/>
    </row>
    <row r="125" spans="1:6">
      <c r="A125" s="2" t="str">
        <f>MSRP_spreadsheet!A125</f>
        <v>fabrication</v>
      </c>
      <c r="B125" s="2"/>
      <c r="C125" s="2"/>
      <c r="D125" s="2"/>
      <c r="E125" s="2"/>
      <c r="F125" s="25"/>
    </row>
    <row r="126" spans="1:6">
      <c r="A126" s="2" t="str">
        <f>MSRP_spreadsheet!A126</f>
        <v>other</v>
      </c>
      <c r="B126" s="2"/>
      <c r="C126" s="2"/>
      <c r="D126" s="2"/>
      <c r="E126" s="2"/>
      <c r="F126" s="25"/>
    </row>
    <row r="127" spans="1:6">
      <c r="A127" s="2"/>
      <c r="B127" s="2"/>
      <c r="C127" s="2"/>
      <c r="D127" s="2"/>
      <c r="E127" s="2"/>
      <c r="F127" s="25"/>
    </row>
    <row r="128" spans="1:6">
      <c r="A128" s="1" t="str">
        <f>MSRP_spreadsheet!A128</f>
        <v>Electrical</v>
      </c>
      <c r="B128" s="2"/>
      <c r="C128" s="2"/>
      <c r="D128" s="2"/>
      <c r="E128" s="2"/>
      <c r="F128" s="25"/>
    </row>
    <row r="129" spans="1:6">
      <c r="A129" s="2" t="str">
        <f>MSRP_spreadsheet!A129</f>
        <v>battery(s)</v>
      </c>
      <c r="B129" s="2"/>
      <c r="C129" s="2"/>
      <c r="D129" s="2">
        <v>24050</v>
      </c>
      <c r="E129" s="2"/>
      <c r="F129" s="25">
        <f>D129/2</f>
        <v>12025</v>
      </c>
    </row>
    <row r="130" spans="1:6">
      <c r="A130" s="2" t="str">
        <f>MSRP_spreadsheet!A130</f>
        <v>switches</v>
      </c>
      <c r="B130" s="2"/>
      <c r="C130" s="2"/>
      <c r="D130" s="2"/>
      <c r="E130" s="2"/>
      <c r="F130" s="25"/>
    </row>
    <row r="131" spans="1:6">
      <c r="A131" s="2" t="str">
        <f>MSRP_spreadsheet!A131</f>
        <v>connectors</v>
      </c>
      <c r="B131" s="2"/>
      <c r="C131" s="2"/>
      <c r="D131" s="2">
        <v>350</v>
      </c>
      <c r="E131" s="2"/>
      <c r="F131" s="25">
        <f t="shared" ref="F131:F137" si="1">D131/2</f>
        <v>175</v>
      </c>
    </row>
    <row r="132" spans="1:6">
      <c r="A132" s="2" t="str">
        <f>MSRP_spreadsheet!A132</f>
        <v>fuses</v>
      </c>
      <c r="B132" s="2"/>
      <c r="C132" s="2"/>
      <c r="D132" s="2">
        <v>40</v>
      </c>
      <c r="E132" s="2"/>
      <c r="F132" s="25">
        <f t="shared" si="1"/>
        <v>20</v>
      </c>
    </row>
    <row r="133" spans="1:6">
      <c r="A133" s="2" t="str">
        <f>MSRP_spreadsheet!A133</f>
        <v>wire/cable</v>
      </c>
      <c r="B133" s="2" t="s">
        <v>151</v>
      </c>
      <c r="C133" s="2"/>
      <c r="D133" s="2">
        <v>300</v>
      </c>
      <c r="E133" s="2"/>
      <c r="F133" s="25">
        <f t="shared" si="1"/>
        <v>150</v>
      </c>
    </row>
    <row r="134" spans="1:6">
      <c r="A134" s="2" t="str">
        <f>MSRP_spreadsheet!A134</f>
        <v>lighting</v>
      </c>
      <c r="B134" s="2"/>
      <c r="C134" s="2"/>
      <c r="D134" s="2">
        <v>15</v>
      </c>
      <c r="E134" s="2"/>
      <c r="F134" s="25">
        <f t="shared" si="1"/>
        <v>7.5</v>
      </c>
    </row>
    <row r="135" spans="1:6">
      <c r="A135" s="2" t="str">
        <f>MSRP_spreadsheet!A135</f>
        <v>motor charger</v>
      </c>
      <c r="B135" s="2"/>
      <c r="C135" s="2"/>
      <c r="D135" s="2">
        <v>600</v>
      </c>
      <c r="E135" s="2"/>
      <c r="F135" s="25">
        <f t="shared" si="1"/>
        <v>300</v>
      </c>
    </row>
    <row r="136" spans="1:6">
      <c r="A136" s="2" t="str">
        <f>MSRP_spreadsheet!A136</f>
        <v>contactor</v>
      </c>
      <c r="B136" s="2"/>
      <c r="C136" s="2"/>
      <c r="D136" s="2">
        <v>250</v>
      </c>
      <c r="E136" s="2"/>
      <c r="F136" s="25">
        <f t="shared" si="1"/>
        <v>125</v>
      </c>
    </row>
    <row r="137" spans="1:6">
      <c r="A137" s="2" t="str">
        <f>MSRP_spreadsheet!A137</f>
        <v>motor controller</v>
      </c>
      <c r="B137" s="2"/>
      <c r="C137" s="2"/>
      <c r="D137" s="2">
        <f>350+1195</f>
        <v>1545</v>
      </c>
      <c r="E137" s="2"/>
      <c r="F137" s="25">
        <f t="shared" si="1"/>
        <v>772.5</v>
      </c>
    </row>
    <row r="138" spans="1:6">
      <c r="A138" s="2" t="str">
        <f>MSRP_spreadsheet!A138</f>
        <v>injector controller</v>
      </c>
      <c r="B138" s="2"/>
      <c r="C138" s="2"/>
      <c r="D138" s="2"/>
      <c r="E138" s="2"/>
      <c r="F138" s="25"/>
    </row>
    <row r="139" spans="1:6">
      <c r="A139" s="2" t="str">
        <f>MSRP_spreadsheet!A139</f>
        <v>boost controller</v>
      </c>
      <c r="B139" s="2"/>
      <c r="C139" s="2"/>
      <c r="D139" s="2"/>
      <c r="E139" s="2"/>
      <c r="F139" s="25"/>
    </row>
    <row r="140" spans="1:6">
      <c r="A140" s="2" t="str">
        <f>MSRP_spreadsheet!A140</f>
        <v>exhaust gas temperature (EGT) sensor</v>
      </c>
      <c r="B140" s="2"/>
      <c r="C140" s="2"/>
      <c r="D140" s="2"/>
      <c r="E140" s="2"/>
      <c r="F140" s="25"/>
    </row>
    <row r="141" spans="1:6">
      <c r="A141" s="2" t="str">
        <f>MSRP_spreadsheet!A141</f>
        <v>general sensor(s)</v>
      </c>
      <c r="B141" s="2"/>
      <c r="C141" s="2"/>
      <c r="D141" s="2"/>
      <c r="E141" s="2"/>
      <c r="F141" s="25"/>
    </row>
    <row r="142" spans="1:6">
      <c r="A142" s="2" t="str">
        <f>MSRP_spreadsheet!A142</f>
        <v>engine calibration hardware</v>
      </c>
      <c r="B142" s="2"/>
      <c r="C142" s="2"/>
      <c r="D142" s="2"/>
      <c r="E142" s="2"/>
      <c r="F142" s="25"/>
    </row>
    <row r="143" spans="1:6">
      <c r="A143" s="2" t="str">
        <f>MSRP_spreadsheet!A143</f>
        <v>engine calibration software</v>
      </c>
      <c r="B143" s="2"/>
      <c r="C143" s="2"/>
      <c r="D143" s="2"/>
      <c r="E143" s="2"/>
      <c r="F143" s="25"/>
    </row>
    <row r="144" spans="1:6">
      <c r="A144" s="2" t="str">
        <f>MSRP_spreadsheet!A144</f>
        <v>fabrication</v>
      </c>
      <c r="B144" s="2"/>
      <c r="C144" s="2"/>
      <c r="D144" s="2"/>
      <c r="E144" s="2"/>
      <c r="F144" s="25"/>
    </row>
    <row r="145" spans="1:6">
      <c r="A145" s="2" t="str">
        <f>MSRP_spreadsheet!A145</f>
        <v>pulley</v>
      </c>
      <c r="B145" s="2"/>
      <c r="C145" s="2"/>
      <c r="D145" s="2"/>
      <c r="E145" s="2"/>
      <c r="F145" s="25"/>
    </row>
    <row r="146" spans="1:6">
      <c r="A146" s="2"/>
      <c r="B146" s="2"/>
      <c r="C146" s="2"/>
      <c r="D146" s="2"/>
      <c r="E146" s="2"/>
      <c r="F146" s="25"/>
    </row>
    <row r="147" spans="1:6">
      <c r="A147" s="2"/>
      <c r="B147" s="2"/>
      <c r="C147" s="2"/>
      <c r="D147" s="2"/>
      <c r="E147" s="2"/>
      <c r="F147" s="25"/>
    </row>
    <row r="148" spans="1:6">
      <c r="A148" s="2"/>
      <c r="B148" s="2"/>
      <c r="C148" s="2"/>
      <c r="D148" s="2"/>
      <c r="E148" s="2"/>
      <c r="F148" s="25"/>
    </row>
  </sheetData>
  <mergeCells count="1">
    <mergeCell ref="B1:F1"/>
  </mergeCells>
  <phoneticPr fontId="4" type="noConversion"/>
  <pageMargins left="0.25" right="0.25" top="1" bottom="0.5" header="0.5" footer="0"/>
  <pageSetup orientation="landscape" r:id="rId1"/>
  <headerFooter alignWithMargins="0">
    <oddHeader>&amp;C&amp;"Arial,Bold"&amp;12[Insert School Name]
SAE 2008 Clean Snowmobile Challenge MSRP - Supporting Calculations</oddHeader>
    <oddFooter>&amp;CPage &amp;P of &amp;N&amp;R&amp;D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85"/>
  <sheetViews>
    <sheetView topLeftCell="A136" zoomScale="75" workbookViewId="0">
      <selection activeCell="C168" sqref="C168"/>
    </sheetView>
  </sheetViews>
  <sheetFormatPr defaultRowHeight="13.2"/>
  <sheetData>
    <row r="1" ht="12.75" customHeight="1"/>
    <row r="2" ht="26.25" customHeight="1"/>
    <row r="85" spans="2:2">
      <c r="B85" s="16" t="s">
        <v>117</v>
      </c>
    </row>
  </sheetData>
  <phoneticPr fontId="0" type="noConversion"/>
  <pageMargins left="0.75" right="0.75" top="1" bottom="1"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MSRP_spreadsheet</vt:lpstr>
      <vt:lpstr>Supporting_Calculations</vt:lpstr>
      <vt:lpstr>Reciepts - Documentation</vt:lpstr>
      <vt:lpstr>MSRP_spreadsheet!Print_Titles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Roe, Kyle J.</dc:creator>
  <cp:lastModifiedBy>Bennett</cp:lastModifiedBy>
  <cp:lastPrinted>2008-01-25T00:54:40Z</cp:lastPrinted>
  <dcterms:created xsi:type="dcterms:W3CDTF">2007-09-19T17:02:49Z</dcterms:created>
  <dcterms:modified xsi:type="dcterms:W3CDTF">2015-02-17T16:51:14Z</dcterms:modified>
</cp:coreProperties>
</file>