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334344\Desktop\Snow mobile\"/>
    </mc:Choice>
  </mc:AlternateContent>
  <bookViews>
    <workbookView xWindow="0" yWindow="0" windowWidth="20490" windowHeight="8340"/>
  </bookViews>
  <sheets>
    <sheet name="MSRP_spreadsheet" sheetId="1" r:id="rId1"/>
    <sheet name="Supporting_Calculations" sheetId="2" r:id="rId2"/>
    <sheet name="Reciepts - Documentation" sheetId="3" r:id="rId3"/>
  </sheets>
  <definedNames>
    <definedName name="_xlnm._FilterDatabase" localSheetId="0" hidden="1">MSRP_spreadsheet!$B$3:$B$150</definedName>
  </definedNames>
  <calcPr calcId="152511"/>
</workbook>
</file>

<file path=xl/calcChain.xml><?xml version="1.0" encoding="utf-8"?>
<calcChain xmlns="http://schemas.openxmlformats.org/spreadsheetml/2006/main">
  <c r="E6" i="3" l="1"/>
  <c r="E5" i="3"/>
  <c r="E4" i="3"/>
  <c r="E3" i="3"/>
  <c r="E2" i="3"/>
  <c r="F150" i="2"/>
  <c r="E150" i="2"/>
  <c r="D150" i="2"/>
  <c r="C150" i="2"/>
  <c r="F152" i="2" s="1"/>
  <c r="B150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29" i="2"/>
  <c r="A128" i="2"/>
  <c r="A127" i="2"/>
  <c r="A126" i="2"/>
  <c r="A125" i="2"/>
  <c r="A124" i="2"/>
  <c r="A123" i="2"/>
  <c r="A122" i="2"/>
  <c r="A121" i="2"/>
  <c r="A119" i="2"/>
  <c r="A118" i="2"/>
  <c r="A117" i="2"/>
  <c r="A116" i="2"/>
  <c r="A115" i="2"/>
  <c r="A114" i="2"/>
  <c r="A112" i="2"/>
  <c r="A111" i="2"/>
  <c r="A110" i="2"/>
  <c r="A109" i="2"/>
  <c r="A108" i="2"/>
  <c r="A107" i="2"/>
  <c r="A101" i="2"/>
  <c r="A100" i="2"/>
  <c r="A99" i="2"/>
  <c r="A98" i="2"/>
  <c r="A97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1" i="2"/>
  <c r="A80" i="2"/>
  <c r="A79" i="2"/>
  <c r="A78" i="2"/>
  <c r="A77" i="2"/>
  <c r="A76" i="2"/>
  <c r="A75" i="2"/>
  <c r="A74" i="2"/>
  <c r="A72" i="2"/>
  <c r="A71" i="2"/>
  <c r="A70" i="2"/>
  <c r="A69" i="2"/>
  <c r="A68" i="2"/>
  <c r="A67" i="2"/>
  <c r="A66" i="2"/>
  <c r="A65" i="2"/>
  <c r="A63" i="2"/>
  <c r="A62" i="2"/>
  <c r="A61" i="2"/>
  <c r="A60" i="2"/>
  <c r="A59" i="2"/>
  <c r="A58" i="2"/>
  <c r="A57" i="2"/>
  <c r="A56" i="2"/>
  <c r="A55" i="2"/>
  <c r="A54" i="2"/>
  <c r="A53" i="2"/>
  <c r="A51" i="2"/>
  <c r="A50" i="2"/>
  <c r="A48" i="2"/>
  <c r="A47" i="2"/>
  <c r="A46" i="2"/>
  <c r="A45" i="2"/>
  <c r="A44" i="2"/>
  <c r="A43" i="2"/>
  <c r="A42" i="2"/>
  <c r="A41" i="2"/>
  <c r="A39" i="2"/>
  <c r="A38" i="2"/>
  <c r="A37" i="2"/>
  <c r="A36" i="2"/>
  <c r="A35" i="2"/>
  <c r="A34" i="2"/>
  <c r="A33" i="2"/>
  <c r="A32" i="2"/>
  <c r="A31" i="2"/>
  <c r="A30" i="2"/>
  <c r="A29" i="2"/>
  <c r="A27" i="2"/>
  <c r="A26" i="2"/>
  <c r="A25" i="2"/>
  <c r="A24" i="2"/>
  <c r="A23" i="2"/>
  <c r="A22" i="2"/>
  <c r="A21" i="2"/>
  <c r="A20" i="2"/>
  <c r="A19" i="2"/>
  <c r="A18" i="2"/>
  <c r="A16" i="2"/>
  <c r="A15" i="2"/>
  <c r="A14" i="2"/>
  <c r="A13" i="2"/>
  <c r="A12" i="2"/>
  <c r="A11" i="2"/>
  <c r="A10" i="2"/>
  <c r="A9" i="2"/>
  <c r="A7" i="2"/>
  <c r="A6" i="2"/>
  <c r="A4" i="2"/>
  <c r="F2" i="2"/>
  <c r="E2" i="2"/>
  <c r="D2" i="2"/>
  <c r="C2" i="2"/>
  <c r="B2" i="2"/>
  <c r="B1" i="2"/>
  <c r="A1" i="2"/>
  <c r="F151" i="1"/>
  <c r="E151" i="1"/>
  <c r="D151" i="1"/>
  <c r="C151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2" i="1"/>
  <c r="G111" i="1"/>
  <c r="G110" i="1"/>
  <c r="G109" i="1"/>
  <c r="G108" i="1"/>
  <c r="G105" i="1"/>
  <c r="G102" i="1"/>
  <c r="G101" i="1"/>
  <c r="G100" i="1"/>
  <c r="G99" i="1"/>
  <c r="G98" i="1"/>
  <c r="G95" i="1"/>
  <c r="G94" i="1"/>
  <c r="G93" i="1"/>
  <c r="G92" i="1"/>
  <c r="G91" i="1"/>
  <c r="G90" i="1"/>
  <c r="G89" i="1"/>
  <c r="G88" i="1"/>
  <c r="G87" i="1"/>
  <c r="G86" i="1"/>
  <c r="G85" i="1"/>
  <c r="G84" i="1"/>
  <c r="G81" i="1"/>
  <c r="G80" i="1"/>
  <c r="G79" i="1"/>
  <c r="G78" i="1"/>
  <c r="G77" i="1"/>
  <c r="G76" i="1"/>
  <c r="G75" i="1"/>
  <c r="G72" i="1"/>
  <c r="G71" i="1"/>
  <c r="G70" i="1"/>
  <c r="G69" i="1"/>
  <c r="G68" i="1"/>
  <c r="G67" i="1"/>
  <c r="G66" i="1"/>
  <c r="G63" i="1"/>
  <c r="G62" i="1"/>
  <c r="G61" i="1"/>
  <c r="G60" i="1"/>
  <c r="G59" i="1"/>
  <c r="G58" i="1"/>
  <c r="G57" i="1"/>
  <c r="G56" i="1"/>
  <c r="G55" i="1"/>
  <c r="G54" i="1"/>
  <c r="G51" i="1"/>
  <c r="G50" i="1"/>
  <c r="G48" i="1"/>
  <c r="G47" i="1"/>
  <c r="G46" i="1"/>
  <c r="G45" i="1"/>
  <c r="G44" i="1"/>
  <c r="G43" i="1"/>
  <c r="G42" i="1"/>
  <c r="G39" i="1"/>
  <c r="G38" i="1"/>
  <c r="G37" i="1"/>
  <c r="G36" i="1"/>
  <c r="G35" i="1"/>
  <c r="G34" i="1"/>
  <c r="G33" i="1"/>
  <c r="G32" i="1"/>
  <c r="G31" i="1"/>
  <c r="G30" i="1"/>
  <c r="G27" i="1"/>
  <c r="G26" i="1"/>
  <c r="G25" i="1"/>
  <c r="G24" i="1"/>
  <c r="G23" i="1"/>
  <c r="G22" i="1"/>
  <c r="G21" i="1"/>
  <c r="G20" i="1"/>
  <c r="D19" i="1"/>
  <c r="G16" i="1"/>
  <c r="G15" i="1"/>
  <c r="G14" i="1"/>
  <c r="G13" i="1"/>
  <c r="G12" i="1"/>
  <c r="G11" i="1"/>
  <c r="G10" i="1"/>
  <c r="G9" i="1"/>
  <c r="G7" i="1"/>
  <c r="G4" i="1"/>
  <c r="C153" i="1" s="1"/>
  <c r="G151" i="1" l="1"/>
</calcChain>
</file>

<file path=xl/sharedStrings.xml><?xml version="1.0" encoding="utf-8"?>
<sst xmlns="http://schemas.openxmlformats.org/spreadsheetml/2006/main" count="302" uniqueCount="195">
  <si>
    <t>rear bumper</t>
  </si>
  <si>
    <t>fuel line</t>
  </si>
  <si>
    <t>thermostat</t>
  </si>
  <si>
    <t>reservoir</t>
  </si>
  <si>
    <t>hose</t>
  </si>
  <si>
    <t>fabrication</t>
  </si>
  <si>
    <t>item</t>
  </si>
  <si>
    <t>cost for 5000 units</t>
  </si>
  <si>
    <t>cost per unit</t>
  </si>
  <si>
    <t>cost + 50%</t>
  </si>
  <si>
    <t xml:space="preserve">item </t>
  </si>
  <si>
    <t>cost</t>
  </si>
  <si>
    <t>hayes stub shaft</t>
  </si>
  <si>
    <t>totals</t>
  </si>
  <si>
    <t>chassis</t>
  </si>
  <si>
    <t>enigine mounts</t>
  </si>
  <si>
    <t>steel heat shield</t>
  </si>
  <si>
    <t>cvt cover/gaurding</t>
  </si>
  <si>
    <t>MSRP</t>
  </si>
  <si>
    <t>clutch venting</t>
  </si>
  <si>
    <t>belt shielding</t>
  </si>
  <si>
    <t>fuel filter mount</t>
  </si>
  <si>
    <t>fuel filter</t>
  </si>
  <si>
    <t>skis</t>
  </si>
  <si>
    <t>muffler</t>
  </si>
  <si>
    <t>clutch belt</t>
  </si>
  <si>
    <t>Engine</t>
  </si>
  <si>
    <t>Vitube</t>
  </si>
  <si>
    <t>4.53/ft</t>
  </si>
  <si>
    <t>Gates</t>
  </si>
  <si>
    <t>3.99/ft</t>
  </si>
  <si>
    <t xml:space="preserve"> </t>
  </si>
  <si>
    <t>pipes/tubes columbia</t>
  </si>
  <si>
    <t>battery</t>
  </si>
  <si>
    <t>hand gaurds</t>
  </si>
  <si>
    <t>studs</t>
  </si>
  <si>
    <t>tdi VW DOC and DPF</t>
  </si>
  <si>
    <t>cooling resivoir</t>
  </si>
  <si>
    <t>headlight</t>
  </si>
  <si>
    <t>AFE custom air filter</t>
  </si>
  <si>
    <t>Trail tech kit voyager</t>
  </si>
  <si>
    <t>Component</t>
  </si>
  <si>
    <t>Description/Details</t>
  </si>
  <si>
    <t>Per Item MSRP</t>
  </si>
  <si>
    <t>Mfg. quote + 50%</t>
  </si>
  <si>
    <t>Whls. + 50%</t>
  </si>
  <si>
    <t>Retail cost of added component</t>
  </si>
  <si>
    <t>Retail of most expensive part +50% for substituted component</t>
  </si>
  <si>
    <t>Sled MSRP or Highest Value of modified components</t>
  </si>
  <si>
    <t>2018 model year base sled (reflects engine choice)</t>
  </si>
  <si>
    <t>2018 Polaris Titan Adventure</t>
  </si>
  <si>
    <t>Factory options utilized on competition sled</t>
  </si>
  <si>
    <t>tow hitch/rack</t>
  </si>
  <si>
    <t>Sleigh Hitch</t>
  </si>
  <si>
    <t>Manufactured</t>
  </si>
  <si>
    <t>12 VDC outlet</t>
  </si>
  <si>
    <t>Stock</t>
  </si>
  <si>
    <t>handle bar hooks</t>
  </si>
  <si>
    <t>mirrors</t>
  </si>
  <si>
    <t>NA</t>
  </si>
  <si>
    <t>tachometer</t>
  </si>
  <si>
    <t>electric start</t>
  </si>
  <si>
    <t>reverse</t>
  </si>
  <si>
    <t>shocks</t>
  </si>
  <si>
    <t>other</t>
  </si>
  <si>
    <t>Engine/Motor</t>
  </si>
  <si>
    <t>compression-ignition</t>
  </si>
  <si>
    <t>Kubota D 902-E4</t>
  </si>
  <si>
    <t>internal parts coating</t>
  </si>
  <si>
    <t>head</t>
  </si>
  <si>
    <t>cylinder</t>
  </si>
  <si>
    <t>pistons/rings/connecting rods</t>
  </si>
  <si>
    <t>electric motor</t>
  </si>
  <si>
    <t>N/A</t>
  </si>
  <si>
    <t>auxiliary energy sources</t>
  </si>
  <si>
    <t>Engine mounts</t>
  </si>
  <si>
    <t>belt shield</t>
  </si>
  <si>
    <t>Air Management/Intake System</t>
  </si>
  <si>
    <t>turbocharger</t>
  </si>
  <si>
    <t>supercharger</t>
  </si>
  <si>
    <t>turbocharger/supercharger plumbing</t>
  </si>
  <si>
    <t>air filter</t>
  </si>
  <si>
    <t>AFE air filter</t>
  </si>
  <si>
    <t>intercooler</t>
  </si>
  <si>
    <t>reed valve</t>
  </si>
  <si>
    <t>rotary valve</t>
  </si>
  <si>
    <t>boost bottle</t>
  </si>
  <si>
    <t>Air intake pipe</t>
  </si>
  <si>
    <t>Fuel Management</t>
  </si>
  <si>
    <t>fuel injector (DI)</t>
  </si>
  <si>
    <t>throttle body</t>
  </si>
  <si>
    <t>carburetor</t>
  </si>
  <si>
    <t>fuel pump</t>
  </si>
  <si>
    <t>fuel pressure regulator</t>
  </si>
  <si>
    <t>Parker marine filter</t>
  </si>
  <si>
    <t>Gates, 9 ft of 5/16</t>
  </si>
  <si>
    <t>Vitube, 1 ft of 3/16</t>
  </si>
  <si>
    <t>filter plate</t>
  </si>
  <si>
    <t>Hose Clamps</t>
  </si>
  <si>
    <t>Exhaust System</t>
  </si>
  <si>
    <t>Walker Evens Quiet Flow Muffler</t>
  </si>
  <si>
    <t>pipes/tubes</t>
  </si>
  <si>
    <t>Columbia River Mandrel Bending</t>
  </si>
  <si>
    <t>3-way exhaust catalyst</t>
  </si>
  <si>
    <t>diesel particulate filter</t>
  </si>
  <si>
    <t>oxidation catalyst</t>
  </si>
  <si>
    <t>DOC</t>
  </si>
  <si>
    <t>secondary air pump</t>
  </si>
  <si>
    <t>air pump plumbing</t>
  </si>
  <si>
    <t>1.5in rubber hose</t>
  </si>
  <si>
    <t>heat management</t>
  </si>
  <si>
    <t>steel heat sheild, custom made/formed</t>
  </si>
  <si>
    <t>welds and bending</t>
  </si>
  <si>
    <t>Front Suspension</t>
  </si>
  <si>
    <t xml:space="preserve">Slydog 8" skis </t>
  </si>
  <si>
    <t>springs</t>
  </si>
  <si>
    <t>A-arms</t>
  </si>
  <si>
    <t>steering components</t>
  </si>
  <si>
    <t>Rear Suspension</t>
  </si>
  <si>
    <t>wheels</t>
  </si>
  <si>
    <t>hyfax/sliders</t>
  </si>
  <si>
    <t>mount points</t>
  </si>
  <si>
    <t>Drivetrain</t>
  </si>
  <si>
    <t>track</t>
  </si>
  <si>
    <t>Woody's 1450 Grand Master Carbide Studs &amp; Round Grand Digger Support Plates</t>
  </si>
  <si>
    <t>driveshaft/drive sprockets</t>
  </si>
  <si>
    <t>jackshaft</t>
  </si>
  <si>
    <t>chaincase/gear box</t>
  </si>
  <si>
    <t>drive clutch</t>
  </si>
  <si>
    <t>driven clutch</t>
  </si>
  <si>
    <t>drive belt</t>
  </si>
  <si>
    <t>Gates 39"</t>
  </si>
  <si>
    <t>cvt guarding/cover</t>
  </si>
  <si>
    <t>custom</t>
  </si>
  <si>
    <t>clutch adaptor</t>
  </si>
  <si>
    <t>Hayes Stub Shaft</t>
  </si>
  <si>
    <t>AW diesel snow flap</t>
  </si>
  <si>
    <t>Cooling System</t>
  </si>
  <si>
    <t>radiator</t>
  </si>
  <si>
    <t>coolant pump</t>
  </si>
  <si>
    <t>fan</t>
  </si>
  <si>
    <t>heat exchanger</t>
  </si>
  <si>
    <t>tank</t>
  </si>
  <si>
    <t>Hose</t>
  </si>
  <si>
    <t>2'</t>
  </si>
  <si>
    <t>Connectors, Hose Clamps</t>
  </si>
  <si>
    <t>Noise/Vibration/Harshness</t>
  </si>
  <si>
    <t>skirting</t>
  </si>
  <si>
    <t>hood lining</t>
  </si>
  <si>
    <t>tunnel lining</t>
  </si>
  <si>
    <t>fiberglass packing</t>
  </si>
  <si>
    <t>Chassis</t>
  </si>
  <si>
    <t>bulkhead modification</t>
  </si>
  <si>
    <t>tunnel modification</t>
  </si>
  <si>
    <t>seat</t>
  </si>
  <si>
    <t>hood</t>
  </si>
  <si>
    <t>Clutch venting</t>
  </si>
  <si>
    <t>windshield</t>
  </si>
  <si>
    <t>fuel tank</t>
  </si>
  <si>
    <t>battery box</t>
  </si>
  <si>
    <t>handlebars/hooks/risers</t>
  </si>
  <si>
    <t>hand guards</t>
  </si>
  <si>
    <t>Rox Speed FX Flex-tec</t>
  </si>
  <si>
    <t>throttle</t>
  </si>
  <si>
    <t>brake system</t>
  </si>
  <si>
    <t>heated grips</t>
  </si>
  <si>
    <t>Electrical</t>
  </si>
  <si>
    <t>battery(s)</t>
  </si>
  <si>
    <t>Stock +1</t>
  </si>
  <si>
    <t>switches</t>
  </si>
  <si>
    <t>connectors</t>
  </si>
  <si>
    <t>fuses</t>
  </si>
  <si>
    <t>wire/cable</t>
  </si>
  <si>
    <t>some in addition to stock</t>
  </si>
  <si>
    <t>lighting</t>
  </si>
  <si>
    <t>After market head light</t>
  </si>
  <si>
    <t>alternator</t>
  </si>
  <si>
    <t>contactor</t>
  </si>
  <si>
    <t>motor controller</t>
  </si>
  <si>
    <t>injector controller</t>
  </si>
  <si>
    <t>boost controller</t>
  </si>
  <si>
    <t>exhaust gas temperature (EGT) sensor</t>
  </si>
  <si>
    <t>general sensor(s)</t>
  </si>
  <si>
    <t>voyager Trail tech</t>
  </si>
  <si>
    <t>engine calibration hardware</t>
  </si>
  <si>
    <t>engine calibration software</t>
  </si>
  <si>
    <t>Subtotals:</t>
  </si>
  <si>
    <t>Total</t>
  </si>
  <si>
    <t>Notes:</t>
  </si>
  <si>
    <t>1. Add additional rows under appropriate heading to include non-listed components/modifications</t>
  </si>
  <si>
    <r>
      <t xml:space="preserve">2. </t>
    </r>
    <r>
      <rPr>
        <b/>
        <sz val="8"/>
        <rFont val="Arial"/>
      </rPr>
      <t>Component MSRP based on Manufacturing Quote + 50%:</t>
    </r>
    <r>
      <rPr>
        <sz val="8"/>
        <rFont val="Arial"/>
      </rPr>
      <t xml:space="preserve"> Quote for 5,000 units = $500,000, per item MSRP would equal $500,000 / 5,000 x 1.5 = $150.00/ea</t>
    </r>
  </si>
  <si>
    <r>
      <t xml:space="preserve">3. </t>
    </r>
    <r>
      <rPr>
        <b/>
        <sz val="8"/>
        <rFont val="Arial"/>
      </rPr>
      <t>Component MSRP based on Wholesale Price + 50%:</t>
    </r>
    <r>
      <rPr>
        <sz val="8"/>
        <rFont val="Arial"/>
      </rPr>
      <t xml:space="preserve"> quote for wholesale is $245, per item MSRP would equal $245 x 1.5 = $367.50</t>
    </r>
  </si>
  <si>
    <r>
      <t xml:space="preserve">4. </t>
    </r>
    <r>
      <rPr>
        <b/>
        <sz val="8"/>
        <rFont val="Arial"/>
      </rPr>
      <t>Component MSRP based on Retail Price for components that are added to sled.</t>
    </r>
  </si>
  <si>
    <r>
      <t xml:space="preserve">5. </t>
    </r>
    <r>
      <rPr>
        <b/>
        <sz val="8"/>
        <rFont val="Arial"/>
      </rPr>
      <t>For substituted components, MSRP based on (higher retail price + 50%) - mfg MSRP:</t>
    </r>
    <r>
      <rPr>
        <sz val="8"/>
        <rFont val="Arial"/>
      </rPr>
      <t xml:space="preserve"> Example, if mfg skis are $400 and aftermarket skis are $325, cost of substitution is ($400*1.5) - $400=$200 to reflect increased customer value.</t>
    </r>
  </si>
  <si>
    <t>6. Diesel, hybrid electric, and full electric base sled MSRP: reduce chassis cost by 40% i.e., complete base snowmobile with factory engine is $8,000, base MSRP would equal $8,000 x 0.6 = $4800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</si>
</sst>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0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color rgb="FF222222"/>
      <name val="Arial"/>
    </font>
    <font>
      <sz val="10"/>
      <name val="Arimo"/>
    </font>
    <font>
      <b/>
      <i/>
      <sz val="10"/>
      <name val="Arial"/>
    </font>
    <font>
      <sz val="8"/>
      <name val="Arial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/>
    <xf numFmtId="0" fontId="1" fillId="0" borderId="6" xfId="0" applyFont="1" applyBorder="1"/>
    <xf numFmtId="0" fontId="3" fillId="0" borderId="6" xfId="0" applyFont="1" applyBorder="1" applyAlignment="1"/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/>
    <xf numFmtId="0" fontId="5" fillId="3" borderId="0" xfId="0" applyFont="1" applyFill="1" applyAlignment="1">
      <alignment horizontal="right"/>
    </xf>
    <xf numFmtId="4" fontId="2" fillId="0" borderId="0" xfId="0" applyNumberFormat="1" applyFont="1" applyAlignment="1"/>
    <xf numFmtId="0" fontId="2" fillId="3" borderId="0" xfId="0" applyFont="1" applyFill="1" applyAlignment="1"/>
    <xf numFmtId="0" fontId="6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/>
    <xf numFmtId="0" fontId="1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6" fontId="3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2" xfId="0" applyFont="1" applyBorder="1"/>
    <xf numFmtId="0" fontId="0" fillId="0" borderId="0" xfId="0" applyFont="1" applyAlignment="1"/>
    <xf numFmtId="0" fontId="2" fillId="0" borderId="13" xfId="0" applyFont="1" applyBorder="1"/>
    <xf numFmtId="0" fontId="8" fillId="0" borderId="14" xfId="0" applyFont="1" applyBorder="1"/>
    <xf numFmtId="0" fontId="2" fillId="0" borderId="8" xfId="0" applyFont="1" applyBorder="1"/>
    <xf numFmtId="0" fontId="2" fillId="0" borderId="15" xfId="0" applyFont="1" applyBorder="1"/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8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7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png"/><Relationship Id="rId2" Type="http://schemas.openxmlformats.org/officeDocument/2006/relationships/image" Target="../media/image2.jp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pn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pn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9</xdr:row>
      <xdr:rowOff>19050</xdr:rowOff>
    </xdr:from>
    <xdr:to>
      <xdr:col>16</xdr:col>
      <xdr:colOff>447675</xdr:colOff>
      <xdr:row>17</xdr:row>
      <xdr:rowOff>104775</xdr:rowOff>
    </xdr:to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248025" cy="138112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95250</xdr:colOff>
      <xdr:row>30</xdr:row>
      <xdr:rowOff>85725</xdr:rowOff>
    </xdr:from>
    <xdr:to>
      <xdr:col>17</xdr:col>
      <xdr:colOff>161925</xdr:colOff>
      <xdr:row>39</xdr:row>
      <xdr:rowOff>85725</xdr:rowOff>
    </xdr:to>
    <xdr:pic>
      <xdr:nvPicPr>
        <xdr:cNvPr id="3" name="image2.jpg" title="Imag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3552825" cy="145732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133350</xdr:colOff>
      <xdr:row>18</xdr:row>
      <xdr:rowOff>66675</xdr:rowOff>
    </xdr:from>
    <xdr:to>
      <xdr:col>15</xdr:col>
      <xdr:colOff>323850</xdr:colOff>
      <xdr:row>29</xdr:row>
      <xdr:rowOff>104775</xdr:rowOff>
    </xdr:to>
    <xdr:pic>
      <xdr:nvPicPr>
        <xdr:cNvPr id="4" name="image4.jpg" title="Image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2514600" cy="181927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552450</xdr:colOff>
      <xdr:row>64</xdr:row>
      <xdr:rowOff>161925</xdr:rowOff>
    </xdr:from>
    <xdr:to>
      <xdr:col>23</xdr:col>
      <xdr:colOff>523875</xdr:colOff>
      <xdr:row>71</xdr:row>
      <xdr:rowOff>85725</xdr:rowOff>
    </xdr:to>
    <xdr:pic>
      <xdr:nvPicPr>
        <xdr:cNvPr id="5" name="image3.png" title="Image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7524750" cy="105727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581025</xdr:colOff>
      <xdr:row>71</xdr:row>
      <xdr:rowOff>161925</xdr:rowOff>
    </xdr:from>
    <xdr:to>
      <xdr:col>19</xdr:col>
      <xdr:colOff>571500</xdr:colOff>
      <xdr:row>82</xdr:row>
      <xdr:rowOff>104775</xdr:rowOff>
    </xdr:to>
    <xdr:pic>
      <xdr:nvPicPr>
        <xdr:cNvPr id="6" name="image5.png" title="Image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5219700" cy="172402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28575</xdr:colOff>
      <xdr:row>51</xdr:row>
      <xdr:rowOff>152400</xdr:rowOff>
    </xdr:from>
    <xdr:to>
      <xdr:col>18</xdr:col>
      <xdr:colOff>247650</xdr:colOff>
      <xdr:row>64</xdr:row>
      <xdr:rowOff>104775</xdr:rowOff>
    </xdr:to>
    <xdr:pic>
      <xdr:nvPicPr>
        <xdr:cNvPr id="7" name="image8.jpg" title="Image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4286250" cy="2057400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133350</xdr:colOff>
      <xdr:row>83</xdr:row>
      <xdr:rowOff>161925</xdr:rowOff>
    </xdr:from>
    <xdr:to>
      <xdr:col>17</xdr:col>
      <xdr:colOff>76200</xdr:colOff>
      <xdr:row>100</xdr:row>
      <xdr:rowOff>0</xdr:rowOff>
    </xdr:to>
    <xdr:pic>
      <xdr:nvPicPr>
        <xdr:cNvPr id="8" name="image7.jpg" title="Image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3429000" cy="2590800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142875</xdr:colOff>
      <xdr:row>101</xdr:row>
      <xdr:rowOff>28575</xdr:rowOff>
    </xdr:from>
    <xdr:to>
      <xdr:col>18</xdr:col>
      <xdr:colOff>0</xdr:colOff>
      <xdr:row>112</xdr:row>
      <xdr:rowOff>142875</xdr:rowOff>
    </xdr:to>
    <xdr:pic>
      <xdr:nvPicPr>
        <xdr:cNvPr id="9" name="image6.jpg" title="Image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3924300" cy="189547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152400</xdr:colOff>
      <xdr:row>114</xdr:row>
      <xdr:rowOff>114300</xdr:rowOff>
    </xdr:from>
    <xdr:to>
      <xdr:col>18</xdr:col>
      <xdr:colOff>542925</xdr:colOff>
      <xdr:row>129</xdr:row>
      <xdr:rowOff>104775</xdr:rowOff>
    </xdr:to>
    <xdr:pic>
      <xdr:nvPicPr>
        <xdr:cNvPr id="10" name="image9.jpg" title="Image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4457700" cy="2419350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171450</xdr:colOff>
      <xdr:row>131</xdr:row>
      <xdr:rowOff>104775</xdr:rowOff>
    </xdr:from>
    <xdr:to>
      <xdr:col>18</xdr:col>
      <xdr:colOff>304800</xdr:colOff>
      <xdr:row>144</xdr:row>
      <xdr:rowOff>85725</xdr:rowOff>
    </xdr:to>
    <xdr:pic>
      <xdr:nvPicPr>
        <xdr:cNvPr id="11" name="image11.jpg" title="Image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4200525" cy="208597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19050</xdr:colOff>
      <xdr:row>40</xdr:row>
      <xdr:rowOff>9525</xdr:rowOff>
    </xdr:from>
    <xdr:to>
      <xdr:col>14</xdr:col>
      <xdr:colOff>400050</xdr:colOff>
      <xdr:row>51</xdr:row>
      <xdr:rowOff>38100</xdr:rowOff>
    </xdr:to>
    <xdr:pic>
      <xdr:nvPicPr>
        <xdr:cNvPr id="12" name="image10.jpg" title="Image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2124075" cy="1809750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142875</xdr:colOff>
      <xdr:row>169</xdr:row>
      <xdr:rowOff>152400</xdr:rowOff>
    </xdr:from>
    <xdr:to>
      <xdr:col>17</xdr:col>
      <xdr:colOff>209550</xdr:colOff>
      <xdr:row>179</xdr:row>
      <xdr:rowOff>57150</xdr:rowOff>
    </xdr:to>
    <xdr:pic>
      <xdr:nvPicPr>
        <xdr:cNvPr id="13" name="image12.jpg" title="Image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3552825" cy="1524000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114300</xdr:colOff>
      <xdr:row>1</xdr:row>
      <xdr:rowOff>19050</xdr:rowOff>
    </xdr:from>
    <xdr:to>
      <xdr:col>15</xdr:col>
      <xdr:colOff>209550</xdr:colOff>
      <xdr:row>7</xdr:row>
      <xdr:rowOff>85725</xdr:rowOff>
    </xdr:to>
    <xdr:pic>
      <xdr:nvPicPr>
        <xdr:cNvPr id="14" name="image13.jpg" title="Image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2419350" cy="120967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581025</xdr:colOff>
      <xdr:row>154</xdr:row>
      <xdr:rowOff>133350</xdr:rowOff>
    </xdr:from>
    <xdr:to>
      <xdr:col>16</xdr:col>
      <xdr:colOff>180975</xdr:colOff>
      <xdr:row>169</xdr:row>
      <xdr:rowOff>57150</xdr:rowOff>
    </xdr:to>
    <xdr:pic>
      <xdr:nvPicPr>
        <xdr:cNvPr id="15" name="image15.jpg" title="Image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3086100" cy="235267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9525</xdr:colOff>
      <xdr:row>144</xdr:row>
      <xdr:rowOff>152400</xdr:rowOff>
    </xdr:from>
    <xdr:to>
      <xdr:col>16</xdr:col>
      <xdr:colOff>266700</xdr:colOff>
      <xdr:row>153</xdr:row>
      <xdr:rowOff>123825</xdr:rowOff>
    </xdr:to>
    <xdr:pic>
      <xdr:nvPicPr>
        <xdr:cNvPr id="16" name="image14.jpg" title="Image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3162300" cy="1428750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57150</xdr:colOff>
      <xdr:row>180</xdr:row>
      <xdr:rowOff>133350</xdr:rowOff>
    </xdr:from>
    <xdr:to>
      <xdr:col>15</xdr:col>
      <xdr:colOff>238125</xdr:colOff>
      <xdr:row>190</xdr:row>
      <xdr:rowOff>28575</xdr:rowOff>
    </xdr:to>
    <xdr:pic>
      <xdr:nvPicPr>
        <xdr:cNvPr id="17" name="image17.png" title="Image"/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2505075" cy="151447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95250</xdr:colOff>
      <xdr:row>190</xdr:row>
      <xdr:rowOff>152400</xdr:rowOff>
    </xdr:from>
    <xdr:to>
      <xdr:col>19</xdr:col>
      <xdr:colOff>495300</xdr:colOff>
      <xdr:row>197</xdr:row>
      <xdr:rowOff>57150</xdr:rowOff>
    </xdr:to>
    <xdr:pic>
      <xdr:nvPicPr>
        <xdr:cNvPr id="18" name="image16.png" title="Image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5048250" cy="10382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42578125" defaultRowHeight="15" customHeight="1"/>
  <cols>
    <col min="1" max="1" width="46.85546875" customWidth="1"/>
    <col min="2" max="2" width="33.85546875" customWidth="1"/>
    <col min="3" max="7" width="16.7109375" customWidth="1"/>
    <col min="8" max="26" width="8.7109375" customWidth="1"/>
  </cols>
  <sheetData>
    <row r="1" spans="1:7" ht="12.75" customHeight="1">
      <c r="A1" s="1" t="s">
        <v>41</v>
      </c>
      <c r="B1" s="1" t="s">
        <v>42</v>
      </c>
      <c r="C1" s="42" t="s">
        <v>43</v>
      </c>
      <c r="D1" s="43"/>
      <c r="E1" s="43"/>
      <c r="F1" s="43"/>
      <c r="G1" s="44"/>
    </row>
    <row r="2" spans="1:7" ht="12.75" customHeight="1">
      <c r="A2" s="15"/>
      <c r="B2" s="15"/>
      <c r="C2" s="3" t="s">
        <v>44</v>
      </c>
      <c r="D2" s="3" t="s">
        <v>45</v>
      </c>
      <c r="E2" s="3" t="s">
        <v>46</v>
      </c>
      <c r="F2" s="3" t="s">
        <v>47</v>
      </c>
      <c r="G2" s="3" t="s">
        <v>48</v>
      </c>
    </row>
    <row r="3" spans="1:7" ht="12.75" customHeight="1">
      <c r="A3" s="16"/>
      <c r="B3" s="17"/>
      <c r="C3" s="18"/>
      <c r="D3" s="18"/>
      <c r="E3" s="19"/>
      <c r="F3" s="18"/>
      <c r="G3" s="18"/>
    </row>
    <row r="4" spans="1:7" ht="12.75" customHeight="1">
      <c r="A4" s="5" t="s">
        <v>49</v>
      </c>
      <c r="B4" s="20" t="s">
        <v>50</v>
      </c>
      <c r="C4" s="21"/>
      <c r="D4" s="21"/>
      <c r="E4" s="22">
        <v>8999.4</v>
      </c>
      <c r="F4" s="21"/>
      <c r="G4" s="21">
        <f>MAX(C4:F4)</f>
        <v>8999.4</v>
      </c>
    </row>
    <row r="5" spans="1:7" ht="12.75" customHeight="1">
      <c r="A5" s="23"/>
      <c r="B5" s="14"/>
      <c r="C5" s="21"/>
      <c r="D5" s="21"/>
      <c r="E5" s="21"/>
      <c r="F5" s="24"/>
      <c r="G5" s="21"/>
    </row>
    <row r="6" spans="1:7" ht="12.75" customHeight="1">
      <c r="A6" s="25" t="s">
        <v>51</v>
      </c>
      <c r="B6" s="14"/>
      <c r="C6" s="21"/>
      <c r="D6" s="21"/>
      <c r="E6" s="21"/>
      <c r="F6" s="21"/>
      <c r="G6" s="21"/>
    </row>
    <row r="7" spans="1:7" ht="12.75" customHeight="1">
      <c r="A7" s="23" t="s">
        <v>52</v>
      </c>
      <c r="B7" s="20" t="s">
        <v>53</v>
      </c>
      <c r="C7" s="21"/>
      <c r="D7" s="21"/>
      <c r="E7" s="22">
        <v>15</v>
      </c>
      <c r="F7" s="21"/>
      <c r="G7" s="21">
        <f>MAX(C7:F7)</f>
        <v>15</v>
      </c>
    </row>
    <row r="8" spans="1:7" ht="12.75" customHeight="1">
      <c r="A8" s="26" t="s">
        <v>0</v>
      </c>
      <c r="B8" s="14" t="s">
        <v>54</v>
      </c>
      <c r="C8" s="22">
        <v>39</v>
      </c>
      <c r="D8" s="21"/>
      <c r="E8" s="22"/>
      <c r="F8" s="21"/>
      <c r="G8" s="22">
        <v>39</v>
      </c>
    </row>
    <row r="9" spans="1:7" ht="12.75" customHeight="1">
      <c r="A9" s="23" t="s">
        <v>55</v>
      </c>
      <c r="B9" s="14" t="s">
        <v>56</v>
      </c>
      <c r="C9" s="21"/>
      <c r="D9" s="21"/>
      <c r="E9" s="21"/>
      <c r="F9" s="21"/>
      <c r="G9" s="21">
        <f t="shared" ref="G9:G16" si="0">MAX(C9:F9)</f>
        <v>0</v>
      </c>
    </row>
    <row r="10" spans="1:7" ht="12.75" customHeight="1">
      <c r="A10" s="23" t="s">
        <v>57</v>
      </c>
      <c r="B10" s="14" t="s">
        <v>56</v>
      </c>
      <c r="C10" s="21"/>
      <c r="D10" s="21"/>
      <c r="E10" s="21"/>
      <c r="F10" s="21"/>
      <c r="G10" s="21">
        <f t="shared" si="0"/>
        <v>0</v>
      </c>
    </row>
    <row r="11" spans="1:7" ht="12.75" customHeight="1">
      <c r="A11" s="23" t="s">
        <v>58</v>
      </c>
      <c r="B11" s="14" t="s">
        <v>59</v>
      </c>
      <c r="C11" s="21"/>
      <c r="D11" s="21"/>
      <c r="E11" s="21"/>
      <c r="F11" s="21"/>
      <c r="G11" s="21">
        <f t="shared" si="0"/>
        <v>0</v>
      </c>
    </row>
    <row r="12" spans="1:7" ht="12.75" customHeight="1">
      <c r="A12" s="23" t="s">
        <v>60</v>
      </c>
      <c r="B12" s="14" t="s">
        <v>56</v>
      </c>
      <c r="C12" s="21"/>
      <c r="D12" s="21"/>
      <c r="E12" s="21"/>
      <c r="F12" s="21"/>
      <c r="G12" s="21">
        <f t="shared" si="0"/>
        <v>0</v>
      </c>
    </row>
    <row r="13" spans="1:7" ht="12.75" customHeight="1">
      <c r="A13" s="23" t="s">
        <v>61</v>
      </c>
      <c r="B13" s="14" t="s">
        <v>59</v>
      </c>
      <c r="C13" s="21"/>
      <c r="D13" s="21"/>
      <c r="E13" s="21"/>
      <c r="F13" s="21"/>
      <c r="G13" s="21">
        <f t="shared" si="0"/>
        <v>0</v>
      </c>
    </row>
    <row r="14" spans="1:7" ht="12.75" customHeight="1">
      <c r="A14" s="23" t="s">
        <v>62</v>
      </c>
      <c r="B14" s="14" t="s">
        <v>56</v>
      </c>
      <c r="C14" s="21"/>
      <c r="D14" s="21"/>
      <c r="E14" s="21"/>
      <c r="F14" s="21"/>
      <c r="G14" s="21">
        <f t="shared" si="0"/>
        <v>0</v>
      </c>
    </row>
    <row r="15" spans="1:7" ht="12.75" customHeight="1">
      <c r="A15" s="23" t="s">
        <v>63</v>
      </c>
      <c r="B15" s="14" t="s">
        <v>56</v>
      </c>
      <c r="C15" s="21"/>
      <c r="D15" s="21"/>
      <c r="E15" s="21"/>
      <c r="F15" s="21"/>
      <c r="G15" s="21">
        <f t="shared" si="0"/>
        <v>0</v>
      </c>
    </row>
    <row r="16" spans="1:7" ht="12.75" customHeight="1">
      <c r="A16" s="23" t="s">
        <v>64</v>
      </c>
      <c r="B16" s="14"/>
      <c r="C16" s="21"/>
      <c r="D16" s="21"/>
      <c r="E16" s="21"/>
      <c r="F16" s="21"/>
      <c r="G16" s="21">
        <f t="shared" si="0"/>
        <v>0</v>
      </c>
    </row>
    <row r="17" spans="1:7" ht="12.75" customHeight="1">
      <c r="A17" s="23"/>
      <c r="B17" s="14"/>
      <c r="C17" s="21"/>
      <c r="D17" s="21"/>
      <c r="E17" s="21"/>
      <c r="F17" s="21"/>
      <c r="G17" s="21"/>
    </row>
    <row r="18" spans="1:7" ht="12.75" customHeight="1">
      <c r="A18" s="25" t="s">
        <v>65</v>
      </c>
      <c r="B18" s="14"/>
      <c r="C18" s="21"/>
      <c r="D18" s="21"/>
      <c r="E18" s="21"/>
      <c r="F18" s="21"/>
      <c r="G18" s="21"/>
    </row>
    <row r="19" spans="1:7" ht="12.75" customHeight="1">
      <c r="A19" s="23" t="s">
        <v>66</v>
      </c>
      <c r="B19" s="14" t="s">
        <v>67</v>
      </c>
      <c r="C19" s="24"/>
      <c r="D19" s="22">
        <f>2873 *1.5</f>
        <v>4309.5</v>
      </c>
      <c r="E19" s="21"/>
      <c r="F19" s="21"/>
      <c r="G19" s="22">
        <v>4309.5</v>
      </c>
    </row>
    <row r="20" spans="1:7" ht="12.75" customHeight="1">
      <c r="A20" s="23" t="s">
        <v>68</v>
      </c>
      <c r="B20" s="14" t="s">
        <v>56</v>
      </c>
      <c r="C20" s="24"/>
      <c r="D20" s="21"/>
      <c r="E20" s="21"/>
      <c r="F20" s="21"/>
      <c r="G20" s="24">
        <f t="shared" ref="G20:G27" si="1">MAX(C20:F20)</f>
        <v>0</v>
      </c>
    </row>
    <row r="21" spans="1:7" ht="12.75" customHeight="1">
      <c r="A21" s="23" t="s">
        <v>69</v>
      </c>
      <c r="B21" s="14" t="s">
        <v>56</v>
      </c>
      <c r="C21" s="21"/>
      <c r="D21" s="21"/>
      <c r="E21" s="21"/>
      <c r="F21" s="21"/>
      <c r="G21" s="21">
        <f t="shared" si="1"/>
        <v>0</v>
      </c>
    </row>
    <row r="22" spans="1:7" ht="12.75" customHeight="1">
      <c r="A22" s="23" t="s">
        <v>70</v>
      </c>
      <c r="B22" s="14" t="s">
        <v>56</v>
      </c>
      <c r="C22" s="21"/>
      <c r="D22" s="21"/>
      <c r="E22" s="21"/>
      <c r="F22" s="21"/>
      <c r="G22" s="21">
        <f t="shared" si="1"/>
        <v>0</v>
      </c>
    </row>
    <row r="23" spans="1:7" ht="12.75" customHeight="1">
      <c r="A23" s="23" t="s">
        <v>71</v>
      </c>
      <c r="B23" s="14" t="s">
        <v>56</v>
      </c>
      <c r="C23" s="21"/>
      <c r="D23" s="21"/>
      <c r="E23" s="21"/>
      <c r="F23" s="21"/>
      <c r="G23" s="21">
        <f t="shared" si="1"/>
        <v>0</v>
      </c>
    </row>
    <row r="24" spans="1:7" ht="12.75" customHeight="1">
      <c r="A24" s="23" t="s">
        <v>72</v>
      </c>
      <c r="B24" s="14" t="s">
        <v>73</v>
      </c>
      <c r="C24" s="21"/>
      <c r="D24" s="21"/>
      <c r="E24" s="21"/>
      <c r="F24" s="21"/>
      <c r="G24" s="21">
        <f t="shared" si="1"/>
        <v>0</v>
      </c>
    </row>
    <row r="25" spans="1:7" ht="12.75" customHeight="1">
      <c r="A25" s="23" t="s">
        <v>74</v>
      </c>
      <c r="B25" s="14" t="s">
        <v>73</v>
      </c>
      <c r="C25" s="21"/>
      <c r="D25" s="21"/>
      <c r="E25" s="21"/>
      <c r="F25" s="21"/>
      <c r="G25" s="21">
        <f t="shared" si="1"/>
        <v>0</v>
      </c>
    </row>
    <row r="26" spans="1:7" ht="12.75" customHeight="1">
      <c r="A26" s="23" t="s">
        <v>5</v>
      </c>
      <c r="B26" s="14" t="s">
        <v>75</v>
      </c>
      <c r="C26" s="22">
        <v>82.5</v>
      </c>
      <c r="D26" s="21"/>
      <c r="E26" s="21"/>
      <c r="F26" s="21"/>
      <c r="G26" s="21">
        <f t="shared" si="1"/>
        <v>82.5</v>
      </c>
    </row>
    <row r="27" spans="1:7" ht="12.75" customHeight="1">
      <c r="A27" s="23" t="s">
        <v>64</v>
      </c>
      <c r="B27" s="20" t="s">
        <v>76</v>
      </c>
      <c r="C27" s="22">
        <v>46</v>
      </c>
      <c r="D27" s="21"/>
      <c r="E27" s="21"/>
      <c r="F27" s="21"/>
      <c r="G27" s="21">
        <f t="shared" si="1"/>
        <v>46</v>
      </c>
    </row>
    <row r="28" spans="1:7" ht="12.75" customHeight="1">
      <c r="A28" s="23"/>
      <c r="B28" s="14"/>
      <c r="C28" s="21"/>
      <c r="D28" s="21"/>
      <c r="E28" s="21"/>
      <c r="F28" s="21"/>
      <c r="G28" s="21"/>
    </row>
    <row r="29" spans="1:7" ht="12.75" customHeight="1">
      <c r="A29" s="25" t="s">
        <v>77</v>
      </c>
      <c r="B29" s="14"/>
      <c r="C29" s="21"/>
      <c r="D29" s="21"/>
      <c r="E29" s="21"/>
      <c r="F29" s="21"/>
      <c r="G29" s="21"/>
    </row>
    <row r="30" spans="1:7" ht="12.75" customHeight="1">
      <c r="A30" s="23" t="s">
        <v>78</v>
      </c>
      <c r="B30" s="14" t="s">
        <v>73</v>
      </c>
      <c r="C30" s="21"/>
      <c r="D30" s="21"/>
      <c r="E30" s="21"/>
      <c r="F30" s="21"/>
      <c r="G30" s="21">
        <f t="shared" ref="G30:G39" si="2">MAX(C30:F30)</f>
        <v>0</v>
      </c>
    </row>
    <row r="31" spans="1:7" ht="12.75" customHeight="1">
      <c r="A31" s="23" t="s">
        <v>79</v>
      </c>
      <c r="B31" s="14" t="s">
        <v>73</v>
      </c>
      <c r="C31" s="21"/>
      <c r="D31" s="21"/>
      <c r="E31" s="21"/>
      <c r="F31" s="21"/>
      <c r="G31" s="21">
        <f t="shared" si="2"/>
        <v>0</v>
      </c>
    </row>
    <row r="32" spans="1:7" ht="12.75" customHeight="1">
      <c r="A32" s="23" t="s">
        <v>80</v>
      </c>
      <c r="B32" s="14" t="s">
        <v>73</v>
      </c>
      <c r="C32" s="21"/>
      <c r="D32" s="21"/>
      <c r="E32" s="21"/>
      <c r="F32" s="21"/>
      <c r="G32" s="21">
        <f t="shared" si="2"/>
        <v>0</v>
      </c>
    </row>
    <row r="33" spans="1:7" ht="12.75" customHeight="1">
      <c r="A33" s="23" t="s">
        <v>81</v>
      </c>
      <c r="B33" s="14" t="s">
        <v>82</v>
      </c>
      <c r="C33" s="21"/>
      <c r="D33" s="21"/>
      <c r="E33" s="21">
        <v>43</v>
      </c>
      <c r="F33" s="21"/>
      <c r="G33" s="21">
        <f t="shared" si="2"/>
        <v>43</v>
      </c>
    </row>
    <row r="34" spans="1:7" ht="12.75" customHeight="1">
      <c r="A34" s="23" t="s">
        <v>83</v>
      </c>
      <c r="B34" s="14" t="s">
        <v>73</v>
      </c>
      <c r="C34" s="21"/>
      <c r="D34" s="21"/>
      <c r="E34" s="21"/>
      <c r="F34" s="21"/>
      <c r="G34" s="21">
        <f t="shared" si="2"/>
        <v>0</v>
      </c>
    </row>
    <row r="35" spans="1:7" ht="12.75" customHeight="1">
      <c r="A35" s="23" t="s">
        <v>84</v>
      </c>
      <c r="B35" s="14" t="s">
        <v>73</v>
      </c>
      <c r="C35" s="21"/>
      <c r="D35" s="21"/>
      <c r="E35" s="21"/>
      <c r="F35" s="21"/>
      <c r="G35" s="21">
        <f t="shared" si="2"/>
        <v>0</v>
      </c>
    </row>
    <row r="36" spans="1:7" ht="12.75" customHeight="1">
      <c r="A36" s="23" t="s">
        <v>85</v>
      </c>
      <c r="B36" s="14" t="s">
        <v>73</v>
      </c>
      <c r="C36" s="21"/>
      <c r="D36" s="21"/>
      <c r="E36" s="21"/>
      <c r="F36" s="21"/>
      <c r="G36" s="21">
        <f t="shared" si="2"/>
        <v>0</v>
      </c>
    </row>
    <row r="37" spans="1:7" ht="12.75" customHeight="1">
      <c r="A37" s="23" t="s">
        <v>86</v>
      </c>
      <c r="B37" s="14" t="s">
        <v>73</v>
      </c>
      <c r="C37" s="21"/>
      <c r="D37" s="21"/>
      <c r="E37" s="21"/>
      <c r="F37" s="21"/>
      <c r="G37" s="21">
        <f t="shared" si="2"/>
        <v>0</v>
      </c>
    </row>
    <row r="38" spans="1:7" ht="12.75" customHeight="1">
      <c r="A38" s="23" t="s">
        <v>5</v>
      </c>
      <c r="B38" s="14" t="s">
        <v>87</v>
      </c>
      <c r="C38" s="21"/>
      <c r="D38" s="21"/>
      <c r="E38" s="22">
        <v>12</v>
      </c>
      <c r="F38" s="21"/>
      <c r="G38" s="21">
        <f t="shared" si="2"/>
        <v>12</v>
      </c>
    </row>
    <row r="39" spans="1:7" ht="12.75" customHeight="1">
      <c r="A39" s="23" t="s">
        <v>64</v>
      </c>
      <c r="B39" s="14"/>
      <c r="C39" s="21"/>
      <c r="D39" s="21"/>
      <c r="E39" s="21"/>
      <c r="F39" s="21"/>
      <c r="G39" s="21">
        <f t="shared" si="2"/>
        <v>0</v>
      </c>
    </row>
    <row r="40" spans="1:7" ht="12.75" customHeight="1">
      <c r="A40" s="23"/>
      <c r="B40" s="14"/>
      <c r="C40" s="21"/>
      <c r="D40" s="21"/>
      <c r="E40" s="21"/>
      <c r="F40" s="21"/>
      <c r="G40" s="21"/>
    </row>
    <row r="41" spans="1:7" ht="12.75" customHeight="1">
      <c r="A41" s="25" t="s">
        <v>88</v>
      </c>
      <c r="B41" s="14"/>
      <c r="C41" s="21"/>
      <c r="D41" s="21"/>
      <c r="E41" s="21"/>
      <c r="F41" s="21"/>
      <c r="G41" s="21"/>
    </row>
    <row r="42" spans="1:7" ht="12.75" customHeight="1">
      <c r="A42" s="23" t="s">
        <v>89</v>
      </c>
      <c r="B42" s="20" t="s">
        <v>56</v>
      </c>
      <c r="C42" s="24"/>
      <c r="D42" s="21"/>
      <c r="E42" s="21"/>
      <c r="F42" s="21"/>
      <c r="G42" s="24">
        <f t="shared" ref="G42:G48" si="3">MAX(C42:F42)</f>
        <v>0</v>
      </c>
    </row>
    <row r="43" spans="1:7" ht="12.75" customHeight="1">
      <c r="A43" s="23" t="s">
        <v>90</v>
      </c>
      <c r="B43" s="14" t="s">
        <v>73</v>
      </c>
      <c r="C43" s="21"/>
      <c r="D43" s="21"/>
      <c r="E43" s="21"/>
      <c r="F43" s="21"/>
      <c r="G43" s="21">
        <f t="shared" si="3"/>
        <v>0</v>
      </c>
    </row>
    <row r="44" spans="1:7" ht="12.75" customHeight="1">
      <c r="A44" s="23" t="s">
        <v>91</v>
      </c>
      <c r="B44" s="14" t="s">
        <v>73</v>
      </c>
      <c r="C44" s="21"/>
      <c r="D44" s="21"/>
      <c r="E44" s="21"/>
      <c r="F44" s="21"/>
      <c r="G44" s="21">
        <f t="shared" si="3"/>
        <v>0</v>
      </c>
    </row>
    <row r="45" spans="1:7" ht="12.75" customHeight="1">
      <c r="A45" s="23" t="s">
        <v>92</v>
      </c>
      <c r="B45" s="20" t="s">
        <v>56</v>
      </c>
      <c r="C45" s="21"/>
      <c r="D45" s="21"/>
      <c r="E45" s="21"/>
      <c r="F45" s="21"/>
      <c r="G45" s="21">
        <f t="shared" si="3"/>
        <v>0</v>
      </c>
    </row>
    <row r="46" spans="1:7" ht="12.75" customHeight="1">
      <c r="A46" s="23" t="s">
        <v>93</v>
      </c>
      <c r="B46" s="14" t="s">
        <v>56</v>
      </c>
      <c r="C46" s="21"/>
      <c r="D46" s="21"/>
      <c r="E46" s="21"/>
      <c r="F46" s="21"/>
      <c r="G46" s="21">
        <f t="shared" si="3"/>
        <v>0</v>
      </c>
    </row>
    <row r="47" spans="1:7" ht="12.75" customHeight="1">
      <c r="A47" s="23" t="s">
        <v>22</v>
      </c>
      <c r="B47" s="14" t="s">
        <v>94</v>
      </c>
      <c r="C47" s="21"/>
      <c r="D47" s="22"/>
      <c r="E47" s="22">
        <v>18.829999999999998</v>
      </c>
      <c r="F47" s="21"/>
      <c r="G47" s="21">
        <f t="shared" si="3"/>
        <v>18.829999999999998</v>
      </c>
    </row>
    <row r="48" spans="1:7" ht="12.75" customHeight="1">
      <c r="A48" s="23" t="s">
        <v>1</v>
      </c>
      <c r="B48" s="20" t="s">
        <v>95</v>
      </c>
      <c r="C48" s="21"/>
      <c r="D48" s="21"/>
      <c r="E48" s="22">
        <v>35.909999999999997</v>
      </c>
      <c r="F48" s="21"/>
      <c r="G48" s="21">
        <f t="shared" si="3"/>
        <v>35.909999999999997</v>
      </c>
    </row>
    <row r="49" spans="1:7" ht="12.75" customHeight="1">
      <c r="A49" s="27" t="s">
        <v>1</v>
      </c>
      <c r="B49" s="20" t="s">
        <v>96</v>
      </c>
      <c r="C49" s="21"/>
      <c r="D49" s="21"/>
      <c r="E49" s="22">
        <v>4.53</v>
      </c>
      <c r="F49" s="21"/>
      <c r="G49" s="22">
        <v>4.53</v>
      </c>
    </row>
    <row r="50" spans="1:7" ht="12.75" customHeight="1">
      <c r="A50" s="23" t="s">
        <v>5</v>
      </c>
      <c r="B50" s="20" t="s">
        <v>97</v>
      </c>
      <c r="C50" s="22">
        <v>23.76</v>
      </c>
      <c r="D50" s="21"/>
      <c r="F50" s="21"/>
      <c r="G50" s="21">
        <f t="shared" ref="G50:G51" si="4">MAX(C50:F50)</f>
        <v>23.76</v>
      </c>
    </row>
    <row r="51" spans="1:7" ht="12.75" customHeight="1">
      <c r="A51" s="23" t="s">
        <v>64</v>
      </c>
      <c r="B51" s="20" t="s">
        <v>98</v>
      </c>
      <c r="C51" s="21"/>
      <c r="D51" s="22"/>
      <c r="E51" s="22">
        <v>4.5599999999999996</v>
      </c>
      <c r="F51" s="21"/>
      <c r="G51" s="21">
        <f t="shared" si="4"/>
        <v>4.5599999999999996</v>
      </c>
    </row>
    <row r="52" spans="1:7" ht="12.75" customHeight="1">
      <c r="A52" s="23"/>
      <c r="B52" s="14"/>
      <c r="C52" s="21"/>
      <c r="D52" s="21"/>
      <c r="E52" s="21"/>
      <c r="F52" s="21"/>
      <c r="G52" s="21"/>
    </row>
    <row r="53" spans="1:7" ht="12.75" customHeight="1">
      <c r="A53" s="25" t="s">
        <v>99</v>
      </c>
      <c r="B53" s="14"/>
      <c r="C53" s="21"/>
      <c r="D53" s="21"/>
      <c r="E53" s="21"/>
      <c r="F53" s="21"/>
      <c r="G53" s="21"/>
    </row>
    <row r="54" spans="1:7" ht="12.75" customHeight="1">
      <c r="A54" s="23" t="s">
        <v>24</v>
      </c>
      <c r="B54" s="14" t="s">
        <v>100</v>
      </c>
      <c r="C54" s="21"/>
      <c r="D54" s="21"/>
      <c r="E54" s="22">
        <v>36.99</v>
      </c>
      <c r="F54" s="21"/>
      <c r="G54" s="21">
        <f t="shared" ref="G54:G63" si="5">MAX(C54:F54)</f>
        <v>36.99</v>
      </c>
    </row>
    <row r="55" spans="1:7" ht="12.75" customHeight="1">
      <c r="A55" s="28" t="s">
        <v>101</v>
      </c>
      <c r="B55" s="14" t="s">
        <v>102</v>
      </c>
      <c r="C55" s="21"/>
      <c r="D55" s="21"/>
      <c r="E55" s="22">
        <v>92.5</v>
      </c>
      <c r="F55" s="21"/>
      <c r="G55" s="21">
        <f t="shared" si="5"/>
        <v>92.5</v>
      </c>
    </row>
    <row r="56" spans="1:7" ht="12.75" customHeight="1">
      <c r="A56" s="23" t="s">
        <v>103</v>
      </c>
      <c r="B56" s="14" t="s">
        <v>73</v>
      </c>
      <c r="C56" s="21"/>
      <c r="D56" s="21"/>
      <c r="E56" s="21"/>
      <c r="F56" s="21"/>
      <c r="G56" s="21">
        <f t="shared" si="5"/>
        <v>0</v>
      </c>
    </row>
    <row r="57" spans="1:7" ht="12.75" customHeight="1">
      <c r="A57" s="23" t="s">
        <v>104</v>
      </c>
      <c r="B57" s="14" t="s">
        <v>36</v>
      </c>
      <c r="C57" s="21"/>
      <c r="D57" s="21"/>
      <c r="E57" s="22">
        <v>258.43</v>
      </c>
      <c r="F57" s="21"/>
      <c r="G57" s="21">
        <f t="shared" si="5"/>
        <v>258.43</v>
      </c>
    </row>
    <row r="58" spans="1:7" ht="12.75" customHeight="1">
      <c r="A58" s="23" t="s">
        <v>105</v>
      </c>
      <c r="B58" s="14" t="s">
        <v>106</v>
      </c>
      <c r="C58" s="21"/>
      <c r="D58" s="21"/>
      <c r="E58" s="21"/>
      <c r="F58" s="21"/>
      <c r="G58" s="21">
        <f t="shared" si="5"/>
        <v>0</v>
      </c>
    </row>
    <row r="59" spans="1:7" ht="12.75" customHeight="1">
      <c r="A59" s="23" t="s">
        <v>107</v>
      </c>
      <c r="B59" s="14" t="s">
        <v>73</v>
      </c>
      <c r="C59" s="21"/>
      <c r="D59" s="21"/>
      <c r="E59" s="21"/>
      <c r="F59" s="21"/>
      <c r="G59" s="21">
        <f t="shared" si="5"/>
        <v>0</v>
      </c>
    </row>
    <row r="60" spans="1:7" ht="12.75" customHeight="1">
      <c r="A60" s="28" t="s">
        <v>108</v>
      </c>
      <c r="B60" s="14" t="s">
        <v>109</v>
      </c>
      <c r="C60" s="21"/>
      <c r="D60" s="21"/>
      <c r="E60" s="22">
        <v>12</v>
      </c>
      <c r="F60" s="21"/>
      <c r="G60" s="21">
        <f t="shared" si="5"/>
        <v>12</v>
      </c>
    </row>
    <row r="61" spans="1:7" ht="12.75" customHeight="1">
      <c r="A61" s="23" t="s">
        <v>110</v>
      </c>
      <c r="B61" s="14" t="s">
        <v>111</v>
      </c>
      <c r="C61" s="22">
        <v>270</v>
      </c>
      <c r="D61" s="21"/>
      <c r="E61" s="21"/>
      <c r="F61" s="21"/>
      <c r="G61" s="21">
        <f t="shared" si="5"/>
        <v>270</v>
      </c>
    </row>
    <row r="62" spans="1:7" ht="12.75" customHeight="1">
      <c r="A62" s="28" t="s">
        <v>5</v>
      </c>
      <c r="B62" s="20" t="s">
        <v>112</v>
      </c>
      <c r="C62" s="22">
        <v>250</v>
      </c>
      <c r="D62" s="21"/>
      <c r="E62" s="21"/>
      <c r="F62" s="21"/>
      <c r="G62" s="21">
        <f t="shared" si="5"/>
        <v>250</v>
      </c>
    </row>
    <row r="63" spans="1:7" ht="12.75" customHeight="1">
      <c r="A63" s="23" t="s">
        <v>64</v>
      </c>
      <c r="B63" s="14"/>
      <c r="C63" s="21"/>
      <c r="D63" s="21"/>
      <c r="E63" s="21"/>
      <c r="F63" s="21"/>
      <c r="G63" s="21">
        <f t="shared" si="5"/>
        <v>0</v>
      </c>
    </row>
    <row r="64" spans="1:7" ht="12.75" customHeight="1">
      <c r="A64" s="23"/>
      <c r="B64" s="14"/>
      <c r="C64" s="21"/>
      <c r="D64" s="21"/>
      <c r="E64" s="21"/>
      <c r="F64" s="21"/>
      <c r="G64" s="21"/>
    </row>
    <row r="65" spans="1:7" ht="12.75" customHeight="1">
      <c r="A65" s="25" t="s">
        <v>113</v>
      </c>
      <c r="B65" s="14"/>
      <c r="C65" s="21"/>
      <c r="D65" s="21"/>
      <c r="E65" s="21"/>
      <c r="F65" s="21"/>
      <c r="G65" s="21"/>
    </row>
    <row r="66" spans="1:7" ht="12.75" customHeight="1">
      <c r="A66" s="23" t="s">
        <v>23</v>
      </c>
      <c r="B66" s="14" t="s">
        <v>114</v>
      </c>
      <c r="C66" s="21"/>
      <c r="D66" s="21"/>
      <c r="E66" s="21">
        <v>475.5</v>
      </c>
      <c r="F66" s="21"/>
      <c r="G66" s="21">
        <f t="shared" ref="G66:G72" si="6">MAX(C66:F66)</f>
        <v>475.5</v>
      </c>
    </row>
    <row r="67" spans="1:7" ht="12.75" customHeight="1">
      <c r="A67" s="23" t="s">
        <v>63</v>
      </c>
      <c r="B67" s="14" t="s">
        <v>56</v>
      </c>
      <c r="C67" s="21"/>
      <c r="D67" s="21"/>
      <c r="E67" s="21"/>
      <c r="F67" s="21"/>
      <c r="G67" s="21">
        <f t="shared" si="6"/>
        <v>0</v>
      </c>
    </row>
    <row r="68" spans="1:7" ht="12.75" customHeight="1">
      <c r="A68" s="23" t="s">
        <v>115</v>
      </c>
      <c r="B68" s="14" t="s">
        <v>56</v>
      </c>
      <c r="C68" s="21"/>
      <c r="D68" s="21"/>
      <c r="E68" s="21"/>
      <c r="F68" s="21"/>
      <c r="G68" s="21">
        <f t="shared" si="6"/>
        <v>0</v>
      </c>
    </row>
    <row r="69" spans="1:7" ht="12.75" customHeight="1">
      <c r="A69" s="23" t="s">
        <v>116</v>
      </c>
      <c r="B69" s="14" t="s">
        <v>56</v>
      </c>
      <c r="C69" s="21"/>
      <c r="D69" s="21"/>
      <c r="E69" s="21"/>
      <c r="F69" s="21"/>
      <c r="G69" s="21">
        <f t="shared" si="6"/>
        <v>0</v>
      </c>
    </row>
    <row r="70" spans="1:7" ht="12.75" customHeight="1">
      <c r="A70" s="23" t="s">
        <v>117</v>
      </c>
      <c r="B70" s="14" t="s">
        <v>56</v>
      </c>
      <c r="C70" s="21"/>
      <c r="D70" s="21"/>
      <c r="E70" s="21"/>
      <c r="F70" s="21"/>
      <c r="G70" s="21">
        <f t="shared" si="6"/>
        <v>0</v>
      </c>
    </row>
    <row r="71" spans="1:7" ht="12.75" customHeight="1">
      <c r="A71" s="23" t="s">
        <v>5</v>
      </c>
      <c r="B71" s="14" t="s">
        <v>73</v>
      </c>
      <c r="C71" s="21"/>
      <c r="D71" s="21"/>
      <c r="E71" s="21"/>
      <c r="F71" s="21"/>
      <c r="G71" s="21">
        <f t="shared" si="6"/>
        <v>0</v>
      </c>
    </row>
    <row r="72" spans="1:7" ht="12.75" customHeight="1">
      <c r="A72" s="23" t="s">
        <v>64</v>
      </c>
      <c r="B72" s="14"/>
      <c r="C72" s="21"/>
      <c r="D72" s="21"/>
      <c r="E72" s="21"/>
      <c r="F72" s="21"/>
      <c r="G72" s="21">
        <f t="shared" si="6"/>
        <v>0</v>
      </c>
    </row>
    <row r="73" spans="1:7" ht="12.75" customHeight="1">
      <c r="A73" s="23"/>
      <c r="B73" s="14"/>
      <c r="C73" s="21"/>
      <c r="D73" s="21"/>
      <c r="E73" s="21"/>
      <c r="F73" s="21"/>
      <c r="G73" s="21"/>
    </row>
    <row r="74" spans="1:7" ht="12.75" customHeight="1">
      <c r="A74" s="25" t="s">
        <v>118</v>
      </c>
      <c r="B74" s="14"/>
      <c r="C74" s="21"/>
      <c r="D74" s="21"/>
      <c r="E74" s="21"/>
      <c r="F74" s="21"/>
      <c r="G74" s="21"/>
    </row>
    <row r="75" spans="1:7" ht="12.75" customHeight="1">
      <c r="A75" s="23" t="s">
        <v>119</v>
      </c>
      <c r="B75" s="14" t="s">
        <v>56</v>
      </c>
      <c r="C75" s="21"/>
      <c r="D75" s="21"/>
      <c r="E75" s="21"/>
      <c r="F75" s="21"/>
      <c r="G75" s="21">
        <f t="shared" ref="G75:G81" si="7">MAX(C75:F75)</f>
        <v>0</v>
      </c>
    </row>
    <row r="76" spans="1:7" ht="12.75" customHeight="1">
      <c r="A76" s="23" t="s">
        <v>63</v>
      </c>
      <c r="B76" s="14" t="s">
        <v>56</v>
      </c>
      <c r="C76" s="21"/>
      <c r="D76" s="21"/>
      <c r="E76" s="21"/>
      <c r="F76" s="21"/>
      <c r="G76" s="21">
        <f t="shared" si="7"/>
        <v>0</v>
      </c>
    </row>
    <row r="77" spans="1:7" ht="12.75" customHeight="1">
      <c r="A77" s="23" t="s">
        <v>115</v>
      </c>
      <c r="B77" s="14" t="s">
        <v>56</v>
      </c>
      <c r="C77" s="21"/>
      <c r="D77" s="21"/>
      <c r="E77" s="21"/>
      <c r="F77" s="21"/>
      <c r="G77" s="21">
        <f t="shared" si="7"/>
        <v>0</v>
      </c>
    </row>
    <row r="78" spans="1:7" ht="12.75" customHeight="1">
      <c r="A78" s="23" t="s">
        <v>120</v>
      </c>
      <c r="B78" s="14" t="s">
        <v>56</v>
      </c>
      <c r="C78" s="21"/>
      <c r="D78" s="21"/>
      <c r="E78" s="21"/>
      <c r="F78" s="21"/>
      <c r="G78" s="21">
        <f t="shared" si="7"/>
        <v>0</v>
      </c>
    </row>
    <row r="79" spans="1:7" ht="12.75" customHeight="1">
      <c r="A79" s="23" t="s">
        <v>121</v>
      </c>
      <c r="B79" s="14" t="s">
        <v>56</v>
      </c>
      <c r="C79" s="21"/>
      <c r="D79" s="21"/>
      <c r="E79" s="21"/>
      <c r="F79" s="21"/>
      <c r="G79" s="21">
        <f t="shared" si="7"/>
        <v>0</v>
      </c>
    </row>
    <row r="80" spans="1:7" ht="12.75" customHeight="1">
      <c r="A80" s="23" t="s">
        <v>5</v>
      </c>
      <c r="B80" s="14" t="s">
        <v>73</v>
      </c>
      <c r="C80" s="21"/>
      <c r="D80" s="21"/>
      <c r="E80" s="21"/>
      <c r="F80" s="21"/>
      <c r="G80" s="21">
        <f t="shared" si="7"/>
        <v>0</v>
      </c>
    </row>
    <row r="81" spans="1:7" ht="12.75" customHeight="1">
      <c r="A81" s="23" t="s">
        <v>64</v>
      </c>
      <c r="B81" s="14"/>
      <c r="C81" s="21"/>
      <c r="D81" s="21"/>
      <c r="E81" s="21"/>
      <c r="F81" s="21"/>
      <c r="G81" s="21">
        <f t="shared" si="7"/>
        <v>0</v>
      </c>
    </row>
    <row r="82" spans="1:7" ht="12.75" customHeight="1">
      <c r="A82" s="23"/>
      <c r="B82" s="14"/>
      <c r="C82" s="21"/>
      <c r="D82" s="21"/>
      <c r="E82" s="21"/>
      <c r="F82" s="21"/>
      <c r="G82" s="21"/>
    </row>
    <row r="83" spans="1:7" ht="12.75" customHeight="1">
      <c r="A83" s="25" t="s">
        <v>122</v>
      </c>
      <c r="B83" s="14"/>
      <c r="C83" s="21"/>
      <c r="D83" s="21"/>
      <c r="E83" s="21"/>
      <c r="F83" s="21"/>
      <c r="G83" s="21"/>
    </row>
    <row r="84" spans="1:7" ht="12.75" customHeight="1">
      <c r="A84" s="23" t="s">
        <v>123</v>
      </c>
      <c r="B84" s="14" t="s">
        <v>56</v>
      </c>
      <c r="C84" s="21"/>
      <c r="D84" s="21"/>
      <c r="E84" s="21"/>
      <c r="F84" s="21"/>
      <c r="G84" s="21">
        <f t="shared" ref="G84:G95" si="8">MAX(C84:F84)</f>
        <v>0</v>
      </c>
    </row>
    <row r="85" spans="1:7" ht="12.75" customHeight="1">
      <c r="A85" s="23" t="s">
        <v>35</v>
      </c>
      <c r="B85" s="14" t="s">
        <v>124</v>
      </c>
      <c r="C85" s="21"/>
      <c r="D85" s="21"/>
      <c r="E85" s="21">
        <v>57.95</v>
      </c>
      <c r="F85" s="21"/>
      <c r="G85" s="21">
        <f t="shared" si="8"/>
        <v>57.95</v>
      </c>
    </row>
    <row r="86" spans="1:7" ht="12.75" customHeight="1">
      <c r="A86" s="23" t="s">
        <v>125</v>
      </c>
      <c r="B86" s="14" t="s">
        <v>56</v>
      </c>
      <c r="C86" s="21"/>
      <c r="D86" s="21"/>
      <c r="E86" s="21"/>
      <c r="F86" s="21"/>
      <c r="G86" s="21">
        <f t="shared" si="8"/>
        <v>0</v>
      </c>
    </row>
    <row r="87" spans="1:7" ht="12.75" customHeight="1">
      <c r="A87" s="23" t="s">
        <v>126</v>
      </c>
      <c r="B87" s="14" t="s">
        <v>56</v>
      </c>
      <c r="C87" s="21"/>
      <c r="D87" s="21"/>
      <c r="E87" s="21"/>
      <c r="F87" s="21"/>
      <c r="G87" s="21">
        <f t="shared" si="8"/>
        <v>0</v>
      </c>
    </row>
    <row r="88" spans="1:7" ht="12.75" customHeight="1">
      <c r="A88" s="23" t="s">
        <v>127</v>
      </c>
      <c r="B88" s="14" t="s">
        <v>56</v>
      </c>
      <c r="C88" s="21"/>
      <c r="D88" s="21"/>
      <c r="E88" s="21"/>
      <c r="F88" s="21"/>
      <c r="G88" s="21">
        <f t="shared" si="8"/>
        <v>0</v>
      </c>
    </row>
    <row r="89" spans="1:7" ht="12.75" customHeight="1">
      <c r="A89" s="23" t="s">
        <v>128</v>
      </c>
      <c r="B89" s="20" t="s">
        <v>56</v>
      </c>
      <c r="C89" s="21"/>
      <c r="D89" s="21"/>
      <c r="E89" s="21"/>
      <c r="F89" s="21"/>
      <c r="G89" s="21">
        <f t="shared" si="8"/>
        <v>0</v>
      </c>
    </row>
    <row r="90" spans="1:7" ht="12.75" customHeight="1">
      <c r="A90" s="23" t="s">
        <v>129</v>
      </c>
      <c r="B90" s="20" t="s">
        <v>56</v>
      </c>
      <c r="C90" s="21"/>
      <c r="D90" s="21"/>
      <c r="E90" s="21"/>
      <c r="F90" s="21"/>
      <c r="G90" s="21">
        <f t="shared" si="8"/>
        <v>0</v>
      </c>
    </row>
    <row r="91" spans="1:7" ht="12.75" customHeight="1">
      <c r="A91" s="23" t="s">
        <v>130</v>
      </c>
      <c r="B91" s="20" t="s">
        <v>131</v>
      </c>
      <c r="C91" s="21"/>
      <c r="D91" s="21"/>
      <c r="E91" s="22">
        <v>54.88</v>
      </c>
      <c r="F91" s="21"/>
      <c r="G91" s="21">
        <f t="shared" si="8"/>
        <v>54.88</v>
      </c>
    </row>
    <row r="92" spans="1:7" ht="12.75" customHeight="1">
      <c r="A92" s="28" t="s">
        <v>132</v>
      </c>
      <c r="B92" s="20" t="s">
        <v>133</v>
      </c>
      <c r="C92" s="22">
        <v>127.5</v>
      </c>
      <c r="D92" s="21"/>
      <c r="E92" s="21"/>
      <c r="F92" s="21"/>
      <c r="G92" s="21">
        <f t="shared" si="8"/>
        <v>127.5</v>
      </c>
    </row>
    <row r="93" spans="1:7" ht="12.75" customHeight="1">
      <c r="A93" s="29" t="s">
        <v>134</v>
      </c>
      <c r="B93" s="14" t="s">
        <v>135</v>
      </c>
      <c r="C93" s="22">
        <v>600</v>
      </c>
      <c r="D93" s="21"/>
      <c r="E93" s="21"/>
      <c r="F93" s="21"/>
      <c r="G93" s="21">
        <f t="shared" si="8"/>
        <v>600</v>
      </c>
    </row>
    <row r="94" spans="1:7" ht="12.75" customHeight="1">
      <c r="A94" s="28" t="s">
        <v>5</v>
      </c>
      <c r="B94" s="20"/>
      <c r="C94" s="21"/>
      <c r="D94" s="21"/>
      <c r="E94" s="21"/>
      <c r="F94" s="21"/>
      <c r="G94" s="21">
        <f t="shared" si="8"/>
        <v>0</v>
      </c>
    </row>
    <row r="95" spans="1:7" ht="12.75" customHeight="1">
      <c r="A95" s="23" t="s">
        <v>64</v>
      </c>
      <c r="B95" s="20" t="s">
        <v>136</v>
      </c>
      <c r="C95" s="21"/>
      <c r="D95" s="21"/>
      <c r="E95" s="22">
        <v>25</v>
      </c>
      <c r="F95" s="21"/>
      <c r="G95" s="21">
        <f t="shared" si="8"/>
        <v>25</v>
      </c>
    </row>
    <row r="96" spans="1:7" ht="12.75" customHeight="1">
      <c r="A96" s="23"/>
      <c r="B96" s="14"/>
      <c r="C96" s="21"/>
      <c r="D96" s="21"/>
      <c r="E96" s="21"/>
      <c r="F96" s="21"/>
      <c r="G96" s="21"/>
    </row>
    <row r="97" spans="1:7" ht="12.75" customHeight="1">
      <c r="A97" s="25" t="s">
        <v>137</v>
      </c>
      <c r="B97" s="14"/>
      <c r="C97" s="21"/>
      <c r="D97" s="21"/>
      <c r="E97" s="21"/>
      <c r="F97" s="21"/>
      <c r="G97" s="21"/>
    </row>
    <row r="98" spans="1:7" ht="12.75" customHeight="1">
      <c r="A98" s="23" t="s">
        <v>138</v>
      </c>
      <c r="B98" s="14" t="s">
        <v>56</v>
      </c>
      <c r="C98" s="21"/>
      <c r="D98" s="21"/>
      <c r="E98" s="21"/>
      <c r="F98" s="21"/>
      <c r="G98" s="21">
        <f t="shared" ref="G98:G102" si="9">MAX(C98:F98)</f>
        <v>0</v>
      </c>
    </row>
    <row r="99" spans="1:7" ht="12.75" customHeight="1">
      <c r="A99" s="23" t="s">
        <v>139</v>
      </c>
      <c r="B99" s="14" t="s">
        <v>56</v>
      </c>
      <c r="C99" s="21"/>
      <c r="D99" s="21"/>
      <c r="E99" s="21"/>
      <c r="F99" s="21"/>
      <c r="G99" s="21">
        <f t="shared" si="9"/>
        <v>0</v>
      </c>
    </row>
    <row r="100" spans="1:7" ht="12.75" customHeight="1">
      <c r="A100" s="23" t="s">
        <v>140</v>
      </c>
      <c r="B100" s="14" t="s">
        <v>56</v>
      </c>
      <c r="C100" s="21"/>
      <c r="D100" s="21"/>
      <c r="E100" s="21"/>
      <c r="F100" s="21"/>
      <c r="G100" s="21">
        <f t="shared" si="9"/>
        <v>0</v>
      </c>
    </row>
    <row r="101" spans="1:7" ht="12.75" customHeight="1">
      <c r="A101" s="23" t="s">
        <v>141</v>
      </c>
      <c r="B101" s="14" t="s">
        <v>56</v>
      </c>
      <c r="C101" s="21"/>
      <c r="D101" s="21"/>
      <c r="E101" s="21"/>
      <c r="F101" s="21"/>
      <c r="G101" s="21">
        <f t="shared" si="9"/>
        <v>0</v>
      </c>
    </row>
    <row r="102" spans="1:7" ht="12.75" customHeight="1">
      <c r="A102" s="23" t="s">
        <v>2</v>
      </c>
      <c r="B102" s="14" t="s">
        <v>56</v>
      </c>
      <c r="C102" s="21"/>
      <c r="D102" s="21"/>
      <c r="E102" s="21"/>
      <c r="F102" s="21"/>
      <c r="G102" s="21">
        <f t="shared" si="9"/>
        <v>0</v>
      </c>
    </row>
    <row r="103" spans="1:7" ht="12.75" customHeight="1">
      <c r="A103" s="27" t="s">
        <v>3</v>
      </c>
      <c r="B103" s="30" t="s">
        <v>142</v>
      </c>
      <c r="C103" s="21"/>
      <c r="D103" s="21"/>
      <c r="E103" s="22">
        <v>23.68</v>
      </c>
      <c r="F103" s="21"/>
      <c r="G103" s="22">
        <v>23.68</v>
      </c>
    </row>
    <row r="104" spans="1:7" ht="12.75" customHeight="1">
      <c r="A104" s="26" t="s">
        <v>143</v>
      </c>
      <c r="B104" s="20" t="s">
        <v>144</v>
      </c>
      <c r="C104" s="22"/>
      <c r="D104" s="21"/>
      <c r="E104" s="22">
        <v>3.98</v>
      </c>
      <c r="F104" s="21"/>
      <c r="G104" s="22">
        <v>3.98</v>
      </c>
    </row>
    <row r="105" spans="1:7" ht="12.75" customHeight="1">
      <c r="A105" s="23" t="s">
        <v>5</v>
      </c>
      <c r="B105" s="20" t="s">
        <v>145</v>
      </c>
      <c r="D105" s="21"/>
      <c r="E105" s="22">
        <v>23.64</v>
      </c>
      <c r="F105" s="21"/>
      <c r="G105" s="21">
        <f>MAX(D105:F105)</f>
        <v>23.64</v>
      </c>
    </row>
    <row r="106" spans="1:7" ht="12.75" customHeight="1">
      <c r="A106" s="23"/>
      <c r="B106" s="14"/>
      <c r="C106" s="21"/>
      <c r="D106" s="21"/>
      <c r="E106" s="21"/>
      <c r="F106" s="21"/>
      <c r="G106" s="21"/>
    </row>
    <row r="107" spans="1:7" ht="12.75" customHeight="1">
      <c r="A107" s="25" t="s">
        <v>146</v>
      </c>
      <c r="B107" s="14"/>
      <c r="C107" s="21"/>
      <c r="D107" s="21"/>
      <c r="E107" s="21"/>
      <c r="F107" s="21"/>
      <c r="G107" s="21"/>
    </row>
    <row r="108" spans="1:7" ht="12.75" customHeight="1">
      <c r="A108" s="23" t="s">
        <v>147</v>
      </c>
      <c r="B108" s="14" t="s">
        <v>73</v>
      </c>
      <c r="C108" s="21"/>
      <c r="D108" s="21"/>
      <c r="E108" s="21"/>
      <c r="F108" s="21"/>
      <c r="G108" s="21">
        <f t="shared" ref="G108:G112" si="10">MAX(C108:F108)</f>
        <v>0</v>
      </c>
    </row>
    <row r="109" spans="1:7" ht="12.75" customHeight="1">
      <c r="A109" s="23" t="s">
        <v>148</v>
      </c>
      <c r="B109" s="14" t="s">
        <v>56</v>
      </c>
      <c r="C109" s="21"/>
      <c r="D109" s="21"/>
      <c r="E109" s="21"/>
      <c r="F109" s="21"/>
      <c r="G109" s="21">
        <f t="shared" si="10"/>
        <v>0</v>
      </c>
    </row>
    <row r="110" spans="1:7" ht="12.75" customHeight="1">
      <c r="A110" s="23" t="s">
        <v>149</v>
      </c>
      <c r="B110" s="14" t="s">
        <v>56</v>
      </c>
      <c r="C110" s="21"/>
      <c r="D110" s="21"/>
      <c r="E110" s="21"/>
      <c r="F110" s="21"/>
      <c r="G110" s="21">
        <f t="shared" si="10"/>
        <v>0</v>
      </c>
    </row>
    <row r="111" spans="1:7" ht="12.75" customHeight="1">
      <c r="A111" s="23" t="s">
        <v>150</v>
      </c>
      <c r="B111" s="14" t="s">
        <v>73</v>
      </c>
      <c r="C111" s="21"/>
      <c r="D111" s="21"/>
      <c r="E111" s="21"/>
      <c r="F111" s="21"/>
      <c r="G111" s="21">
        <f t="shared" si="10"/>
        <v>0</v>
      </c>
    </row>
    <row r="112" spans="1:7" ht="12.75" customHeight="1">
      <c r="A112" s="23" t="s">
        <v>64</v>
      </c>
      <c r="B112" s="14"/>
      <c r="C112" s="21"/>
      <c r="D112" s="21"/>
      <c r="E112" s="21"/>
      <c r="F112" s="21"/>
      <c r="G112" s="21">
        <f t="shared" si="10"/>
        <v>0</v>
      </c>
    </row>
    <row r="113" spans="1:7" ht="12.75" customHeight="1">
      <c r="A113" s="23"/>
      <c r="B113" s="14"/>
      <c r="C113" s="21"/>
      <c r="D113" s="21"/>
      <c r="E113" s="21"/>
      <c r="F113" s="21"/>
      <c r="G113" s="21"/>
    </row>
    <row r="114" spans="1:7" ht="12.75" customHeight="1">
      <c r="A114" s="25" t="s">
        <v>151</v>
      </c>
      <c r="B114" s="14"/>
      <c r="C114" s="21"/>
      <c r="D114" s="21"/>
      <c r="E114" s="21"/>
      <c r="F114" s="21"/>
      <c r="G114" s="21"/>
    </row>
    <row r="115" spans="1:7" ht="12.75" customHeight="1">
      <c r="A115" s="23" t="s">
        <v>152</v>
      </c>
      <c r="B115" s="14" t="s">
        <v>73</v>
      </c>
      <c r="C115" s="21"/>
      <c r="D115" s="21"/>
      <c r="E115" s="21"/>
      <c r="F115" s="21"/>
      <c r="G115" s="21">
        <f t="shared" ref="G115:G128" si="11">MAX(C115:F115)</f>
        <v>0</v>
      </c>
    </row>
    <row r="116" spans="1:7" ht="12.75" customHeight="1">
      <c r="A116" s="23" t="s">
        <v>153</v>
      </c>
      <c r="B116" s="14" t="s">
        <v>73</v>
      </c>
      <c r="C116" s="21"/>
      <c r="D116" s="21"/>
      <c r="E116" s="21"/>
      <c r="F116" s="21"/>
      <c r="G116" s="21">
        <f t="shared" si="11"/>
        <v>0</v>
      </c>
    </row>
    <row r="117" spans="1:7" ht="12.75" customHeight="1">
      <c r="A117" s="23" t="s">
        <v>154</v>
      </c>
      <c r="B117" s="14" t="s">
        <v>73</v>
      </c>
      <c r="C117" s="21"/>
      <c r="D117" s="21"/>
      <c r="E117" s="21"/>
      <c r="F117" s="21"/>
      <c r="G117" s="21">
        <f t="shared" si="11"/>
        <v>0</v>
      </c>
    </row>
    <row r="118" spans="1:7" ht="12.75" customHeight="1">
      <c r="A118" s="23" t="s">
        <v>155</v>
      </c>
      <c r="B118" s="14" t="s">
        <v>156</v>
      </c>
      <c r="C118" s="22">
        <v>18.579999999999998</v>
      </c>
      <c r="D118" s="21"/>
      <c r="E118" s="21"/>
      <c r="F118" s="21"/>
      <c r="G118" s="21">
        <f t="shared" si="11"/>
        <v>18.579999999999998</v>
      </c>
    </row>
    <row r="119" spans="1:7" ht="12.75" customHeight="1">
      <c r="A119" s="23" t="s">
        <v>157</v>
      </c>
      <c r="B119" s="20" t="s">
        <v>56</v>
      </c>
      <c r="C119" s="21"/>
      <c r="D119" s="21"/>
      <c r="E119" s="21"/>
      <c r="F119" s="21"/>
      <c r="G119" s="21">
        <f t="shared" si="11"/>
        <v>0</v>
      </c>
    </row>
    <row r="120" spans="1:7" ht="12.75" customHeight="1">
      <c r="A120" s="23" t="s">
        <v>158</v>
      </c>
      <c r="B120" s="14" t="s">
        <v>56</v>
      </c>
      <c r="C120" s="21"/>
      <c r="D120" s="21"/>
      <c r="E120" s="21"/>
      <c r="F120" s="21"/>
      <c r="G120" s="21">
        <f t="shared" si="11"/>
        <v>0</v>
      </c>
    </row>
    <row r="121" spans="1:7" ht="12.75" customHeight="1">
      <c r="A121" s="28" t="s">
        <v>159</v>
      </c>
      <c r="B121" s="20" t="s">
        <v>56</v>
      </c>
      <c r="C121" s="21"/>
      <c r="D121" s="21"/>
      <c r="E121" s="21"/>
      <c r="F121" s="21"/>
      <c r="G121" s="21">
        <f t="shared" si="11"/>
        <v>0</v>
      </c>
    </row>
    <row r="122" spans="1:7" ht="12.75" customHeight="1">
      <c r="A122" s="23" t="s">
        <v>160</v>
      </c>
      <c r="B122" s="14" t="s">
        <v>56</v>
      </c>
      <c r="C122" s="21"/>
      <c r="D122" s="21"/>
      <c r="E122" s="21"/>
      <c r="F122" s="21"/>
      <c r="G122" s="21">
        <f t="shared" si="11"/>
        <v>0</v>
      </c>
    </row>
    <row r="123" spans="1:7" ht="12.75" customHeight="1">
      <c r="A123" s="23" t="s">
        <v>161</v>
      </c>
      <c r="B123" s="14" t="s">
        <v>162</v>
      </c>
      <c r="C123" s="21"/>
      <c r="D123" s="21"/>
      <c r="E123" s="22">
        <v>159.94999999999999</v>
      </c>
      <c r="F123" s="21"/>
      <c r="G123" s="21">
        <f t="shared" si="11"/>
        <v>159.94999999999999</v>
      </c>
    </row>
    <row r="124" spans="1:7" ht="12.75" customHeight="1">
      <c r="A124" s="23" t="s">
        <v>163</v>
      </c>
      <c r="B124" s="14" t="s">
        <v>56</v>
      </c>
      <c r="C124" s="21"/>
      <c r="D124" s="21"/>
      <c r="E124" s="21"/>
      <c r="F124" s="21"/>
      <c r="G124" s="21">
        <f t="shared" si="11"/>
        <v>0</v>
      </c>
    </row>
    <row r="125" spans="1:7" ht="12.75" customHeight="1">
      <c r="A125" s="23" t="s">
        <v>164</v>
      </c>
      <c r="B125" s="14" t="s">
        <v>56</v>
      </c>
      <c r="C125" s="21"/>
      <c r="D125" s="21"/>
      <c r="E125" s="21"/>
      <c r="F125" s="21"/>
      <c r="G125" s="21">
        <f t="shared" si="11"/>
        <v>0</v>
      </c>
    </row>
    <row r="126" spans="1:7" ht="12.75" customHeight="1">
      <c r="A126" s="23" t="s">
        <v>165</v>
      </c>
      <c r="B126" s="14" t="s">
        <v>56</v>
      </c>
      <c r="C126" s="21"/>
      <c r="D126" s="21"/>
      <c r="E126" s="21"/>
      <c r="F126" s="21"/>
      <c r="G126" s="21">
        <f t="shared" si="11"/>
        <v>0</v>
      </c>
    </row>
    <row r="127" spans="1:7" ht="12.75" customHeight="1">
      <c r="A127" s="28" t="s">
        <v>5</v>
      </c>
      <c r="B127" s="14"/>
      <c r="C127" s="21"/>
      <c r="D127" s="21"/>
      <c r="F127" s="21"/>
      <c r="G127" s="21">
        <f t="shared" si="11"/>
        <v>0</v>
      </c>
    </row>
    <row r="128" spans="1:7" ht="12.75" customHeight="1">
      <c r="A128" s="23" t="s">
        <v>64</v>
      </c>
      <c r="B128" s="14"/>
      <c r="C128" s="21"/>
      <c r="D128" s="21"/>
      <c r="E128" s="21"/>
      <c r="F128" s="21"/>
      <c r="G128" s="21">
        <f t="shared" si="11"/>
        <v>0</v>
      </c>
    </row>
    <row r="129" spans="1:7" ht="12.75" customHeight="1">
      <c r="A129" s="23"/>
      <c r="B129" s="14"/>
      <c r="C129" s="21"/>
      <c r="D129" s="21"/>
      <c r="E129" s="21"/>
      <c r="F129" s="21"/>
      <c r="G129" s="21"/>
    </row>
    <row r="130" spans="1:7" ht="12.75" customHeight="1">
      <c r="A130" s="25" t="s">
        <v>166</v>
      </c>
      <c r="B130" s="14"/>
      <c r="C130" s="21"/>
      <c r="D130" s="21"/>
      <c r="E130" s="21"/>
      <c r="F130" s="21"/>
      <c r="G130" s="21"/>
    </row>
    <row r="131" spans="1:7" ht="12.75" customHeight="1">
      <c r="A131" s="23" t="s">
        <v>167</v>
      </c>
      <c r="B131" s="14" t="s">
        <v>168</v>
      </c>
      <c r="C131" s="21"/>
      <c r="D131" s="21"/>
      <c r="E131" s="22">
        <v>138.94999999999999</v>
      </c>
      <c r="F131" s="21"/>
      <c r="G131" s="21">
        <f t="shared" ref="G131:G149" si="12">MAX(C131:F131)</f>
        <v>138.94999999999999</v>
      </c>
    </row>
    <row r="132" spans="1:7" ht="12.75" customHeight="1">
      <c r="A132" s="23" t="s">
        <v>169</v>
      </c>
      <c r="B132" s="14" t="s">
        <v>56</v>
      </c>
      <c r="C132" s="21"/>
      <c r="D132" s="21"/>
      <c r="E132" s="21"/>
      <c r="F132" s="21"/>
      <c r="G132" s="21">
        <f t="shared" si="12"/>
        <v>0</v>
      </c>
    </row>
    <row r="133" spans="1:7" ht="12.75" customHeight="1">
      <c r="A133" s="23" t="s">
        <v>170</v>
      </c>
      <c r="B133" s="14" t="s">
        <v>56</v>
      </c>
      <c r="C133" s="21"/>
      <c r="D133" s="21"/>
      <c r="E133" s="21"/>
      <c r="F133" s="21"/>
      <c r="G133" s="21">
        <f t="shared" si="12"/>
        <v>0</v>
      </c>
    </row>
    <row r="134" spans="1:7" ht="12.75" customHeight="1">
      <c r="A134" s="23" t="s">
        <v>171</v>
      </c>
      <c r="B134" s="14" t="s">
        <v>56</v>
      </c>
      <c r="C134" s="21"/>
      <c r="D134" s="21"/>
      <c r="E134" s="21"/>
      <c r="F134" s="21"/>
      <c r="G134" s="21">
        <f t="shared" si="12"/>
        <v>0</v>
      </c>
    </row>
    <row r="135" spans="1:7" ht="12.75" customHeight="1">
      <c r="A135" s="28" t="s">
        <v>172</v>
      </c>
      <c r="B135" s="20" t="s">
        <v>173</v>
      </c>
      <c r="C135" s="21"/>
      <c r="D135" s="21"/>
      <c r="E135" s="22">
        <v>30</v>
      </c>
      <c r="F135" s="21"/>
      <c r="G135" s="21">
        <f t="shared" si="12"/>
        <v>30</v>
      </c>
    </row>
    <row r="136" spans="1:7" ht="12.75" customHeight="1">
      <c r="A136" s="23" t="s">
        <v>174</v>
      </c>
      <c r="B136" s="14" t="s">
        <v>175</v>
      </c>
      <c r="C136" s="21"/>
      <c r="D136" s="21"/>
      <c r="E136" s="22">
        <v>80</v>
      </c>
      <c r="F136" s="21"/>
      <c r="G136" s="21">
        <f t="shared" si="12"/>
        <v>80</v>
      </c>
    </row>
    <row r="137" spans="1:7" ht="12.75" customHeight="1">
      <c r="A137" s="26" t="s">
        <v>176</v>
      </c>
      <c r="B137" s="31" t="s">
        <v>56</v>
      </c>
      <c r="C137" s="21"/>
      <c r="D137" s="21"/>
      <c r="E137" s="21"/>
      <c r="F137" s="21"/>
      <c r="G137" s="21">
        <f t="shared" si="12"/>
        <v>0</v>
      </c>
    </row>
    <row r="138" spans="1:7" ht="12.75" customHeight="1">
      <c r="A138" s="23" t="s">
        <v>177</v>
      </c>
      <c r="B138" s="14" t="s">
        <v>73</v>
      </c>
      <c r="C138" s="21"/>
      <c r="D138" s="21"/>
      <c r="E138" s="21"/>
      <c r="F138" s="21"/>
      <c r="G138" s="21">
        <f t="shared" si="12"/>
        <v>0</v>
      </c>
    </row>
    <row r="139" spans="1:7" ht="12.75" customHeight="1">
      <c r="A139" s="32" t="s">
        <v>178</v>
      </c>
      <c r="B139" s="14" t="s">
        <v>73</v>
      </c>
      <c r="C139" s="21"/>
      <c r="D139" s="21"/>
      <c r="E139" s="21"/>
      <c r="F139" s="21"/>
      <c r="G139" s="21">
        <f t="shared" si="12"/>
        <v>0</v>
      </c>
    </row>
    <row r="140" spans="1:7" ht="12.75" customHeight="1">
      <c r="A140" s="23" t="s">
        <v>179</v>
      </c>
      <c r="B140" s="14" t="s">
        <v>56</v>
      </c>
      <c r="C140" s="21"/>
      <c r="D140" s="21"/>
      <c r="E140" s="21"/>
      <c r="F140" s="21"/>
      <c r="G140" s="21">
        <f t="shared" si="12"/>
        <v>0</v>
      </c>
    </row>
    <row r="141" spans="1:7" ht="12.75" customHeight="1">
      <c r="A141" s="23" t="s">
        <v>180</v>
      </c>
      <c r="B141" s="14" t="s">
        <v>73</v>
      </c>
      <c r="C141" s="21"/>
      <c r="D141" s="21"/>
      <c r="E141" s="21"/>
      <c r="F141" s="21"/>
      <c r="G141" s="21">
        <f t="shared" si="12"/>
        <v>0</v>
      </c>
    </row>
    <row r="142" spans="1:7" ht="12.75" customHeight="1">
      <c r="A142" s="23" t="s">
        <v>181</v>
      </c>
      <c r="B142" s="14" t="s">
        <v>73</v>
      </c>
      <c r="C142" s="21"/>
      <c r="D142" s="21"/>
      <c r="E142" s="21"/>
      <c r="F142" s="21"/>
      <c r="G142" s="21">
        <f t="shared" si="12"/>
        <v>0</v>
      </c>
    </row>
    <row r="143" spans="1:7" ht="12.75" customHeight="1">
      <c r="A143" s="28" t="s">
        <v>182</v>
      </c>
      <c r="B143" s="20" t="s">
        <v>183</v>
      </c>
      <c r="C143" s="21"/>
      <c r="D143" s="21"/>
      <c r="E143" s="22">
        <v>290</v>
      </c>
      <c r="F143" s="21"/>
      <c r="G143" s="21">
        <f t="shared" si="12"/>
        <v>290</v>
      </c>
    </row>
    <row r="144" spans="1:7" ht="12.75" customHeight="1">
      <c r="A144" s="23" t="s">
        <v>184</v>
      </c>
      <c r="B144" s="14" t="s">
        <v>73</v>
      </c>
      <c r="C144" s="21"/>
      <c r="D144" s="21"/>
      <c r="E144" s="21"/>
      <c r="F144" s="21"/>
      <c r="G144" s="21">
        <f t="shared" si="12"/>
        <v>0</v>
      </c>
    </row>
    <row r="145" spans="1:7" ht="12.75" customHeight="1">
      <c r="A145" s="23" t="s">
        <v>185</v>
      </c>
      <c r="B145" s="14" t="s">
        <v>73</v>
      </c>
      <c r="C145" s="21"/>
      <c r="D145" s="21"/>
      <c r="E145" s="21"/>
      <c r="F145" s="21"/>
      <c r="G145" s="21">
        <f t="shared" si="12"/>
        <v>0</v>
      </c>
    </row>
    <row r="146" spans="1:7" ht="12.75" customHeight="1">
      <c r="A146" s="23" t="s">
        <v>5</v>
      </c>
      <c r="B146" s="14" t="s">
        <v>73</v>
      </c>
      <c r="C146" s="21"/>
      <c r="D146" s="21"/>
      <c r="E146" s="21"/>
      <c r="F146" s="21"/>
      <c r="G146" s="21">
        <f t="shared" si="12"/>
        <v>0</v>
      </c>
    </row>
    <row r="147" spans="1:7" ht="12.75" customHeight="1">
      <c r="A147" s="23" t="s">
        <v>170</v>
      </c>
      <c r="B147" s="14" t="s">
        <v>56</v>
      </c>
      <c r="C147" s="21"/>
      <c r="D147" s="21"/>
      <c r="E147" s="21"/>
      <c r="F147" s="21"/>
      <c r="G147" s="21">
        <f t="shared" si="12"/>
        <v>0</v>
      </c>
    </row>
    <row r="148" spans="1:7" ht="12.75" customHeight="1">
      <c r="A148" s="23"/>
      <c r="B148" s="14"/>
      <c r="C148" s="21"/>
      <c r="D148" s="21"/>
      <c r="E148" s="21"/>
      <c r="F148" s="21"/>
      <c r="G148" s="21">
        <f t="shared" si="12"/>
        <v>0</v>
      </c>
    </row>
    <row r="149" spans="1:7" ht="12.75" customHeight="1">
      <c r="A149" s="23"/>
      <c r="B149" s="14"/>
      <c r="C149" s="21"/>
      <c r="D149" s="21"/>
      <c r="E149" s="21"/>
      <c r="F149" s="21"/>
      <c r="G149" s="21">
        <f t="shared" si="12"/>
        <v>0</v>
      </c>
    </row>
    <row r="150" spans="1:7" ht="12.75" customHeight="1">
      <c r="A150" s="23"/>
      <c r="B150" s="14"/>
      <c r="C150" s="21"/>
      <c r="D150" s="21"/>
      <c r="E150" s="21"/>
      <c r="F150" s="21"/>
      <c r="G150" s="21"/>
    </row>
    <row r="151" spans="1:7" ht="12.75" customHeight="1">
      <c r="B151" s="33" t="s">
        <v>186</v>
      </c>
      <c r="C151" s="33">
        <f t="shared" ref="C151:G151" si="13">SUM(C4:C150)</f>
        <v>1457.34</v>
      </c>
      <c r="D151" s="33">
        <f t="shared" si="13"/>
        <v>4309.5</v>
      </c>
      <c r="E151" s="33">
        <f t="shared" si="13"/>
        <v>10896.68</v>
      </c>
      <c r="F151" s="33">
        <f t="shared" si="13"/>
        <v>0</v>
      </c>
      <c r="G151" s="33">
        <f t="shared" si="13"/>
        <v>16663.52</v>
      </c>
    </row>
    <row r="152" spans="1:7" ht="12.75" customHeight="1"/>
    <row r="153" spans="1:7" ht="12.75" customHeight="1">
      <c r="B153" s="33" t="s">
        <v>187</v>
      </c>
      <c r="C153" s="34">
        <f>SUM(G4:G150)</f>
        <v>16663.52</v>
      </c>
    </row>
    <row r="154" spans="1:7" ht="12.75" customHeight="1"/>
    <row r="155" spans="1:7" ht="12.75" customHeight="1"/>
    <row r="156" spans="1:7" ht="12.75" customHeight="1"/>
    <row r="157" spans="1:7" ht="12.75" customHeight="1">
      <c r="A157" s="35"/>
    </row>
    <row r="158" spans="1:7" ht="12.75" customHeight="1">
      <c r="A158" s="48" t="s">
        <v>188</v>
      </c>
      <c r="B158" s="40"/>
      <c r="C158" s="40"/>
      <c r="D158" s="40"/>
      <c r="E158" s="40"/>
      <c r="F158" s="40"/>
      <c r="G158" s="40"/>
    </row>
    <row r="159" spans="1:7" ht="12.75" customHeight="1">
      <c r="A159" s="45" t="s">
        <v>189</v>
      </c>
      <c r="B159" s="46"/>
      <c r="C159" s="46"/>
      <c r="D159" s="46"/>
      <c r="E159" s="46"/>
      <c r="F159" s="46"/>
      <c r="G159" s="47"/>
    </row>
    <row r="160" spans="1:7" ht="12.75" customHeight="1">
      <c r="A160" s="36" t="s">
        <v>190</v>
      </c>
      <c r="B160" s="37"/>
      <c r="C160" s="37"/>
      <c r="D160" s="37"/>
      <c r="E160" s="37"/>
      <c r="F160" s="37"/>
      <c r="G160" s="38"/>
    </row>
    <row r="161" spans="1:7" ht="12.75" customHeight="1">
      <c r="A161" s="36" t="s">
        <v>191</v>
      </c>
      <c r="B161" s="37"/>
      <c r="C161" s="37"/>
      <c r="D161" s="37"/>
      <c r="E161" s="37"/>
      <c r="F161" s="37"/>
      <c r="G161" s="38"/>
    </row>
    <row r="162" spans="1:7" ht="12.75" customHeight="1">
      <c r="A162" s="36" t="s">
        <v>192</v>
      </c>
      <c r="B162" s="37"/>
      <c r="C162" s="37"/>
      <c r="D162" s="37"/>
      <c r="E162" s="37"/>
      <c r="F162" s="37"/>
      <c r="G162" s="38"/>
    </row>
    <row r="163" spans="1:7" ht="12.75" customHeight="1">
      <c r="A163" s="36" t="s">
        <v>193</v>
      </c>
      <c r="B163" s="37"/>
      <c r="C163" s="37"/>
      <c r="D163" s="37"/>
      <c r="E163" s="37"/>
      <c r="F163" s="37"/>
      <c r="G163" s="38"/>
    </row>
    <row r="164" spans="1:7" ht="12.75" customHeight="1">
      <c r="A164" s="39" t="s">
        <v>194</v>
      </c>
      <c r="B164" s="40"/>
      <c r="C164" s="40"/>
      <c r="D164" s="40"/>
      <c r="E164" s="40"/>
      <c r="F164" s="40"/>
      <c r="G164" s="41"/>
    </row>
    <row r="165" spans="1:7" ht="12.75" customHeight="1"/>
    <row r="166" spans="1:7" ht="12.75" customHeight="1"/>
    <row r="167" spans="1:7" ht="12.75" customHeight="1"/>
    <row r="168" spans="1:7" ht="12.75" customHeight="1"/>
    <row r="169" spans="1:7" ht="12.75" customHeight="1"/>
    <row r="170" spans="1:7" ht="12.75" customHeight="1"/>
    <row r="171" spans="1:7" ht="12.75" customHeight="1"/>
    <row r="172" spans="1:7" ht="12.75" customHeight="1"/>
    <row r="173" spans="1:7" ht="12.75" customHeight="1"/>
    <row r="174" spans="1:7" ht="12.75" customHeight="1"/>
    <row r="175" spans="1:7" ht="12.75" customHeight="1"/>
    <row r="176" spans="1:7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autoFilter ref="B3:B150"/>
  <mergeCells count="8">
    <mergeCell ref="A163:G163"/>
    <mergeCell ref="A164:G164"/>
    <mergeCell ref="C1:G1"/>
    <mergeCell ref="A159:G159"/>
    <mergeCell ref="A160:G160"/>
    <mergeCell ref="A158:G158"/>
    <mergeCell ref="A161:G161"/>
    <mergeCell ref="A162:G1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workbookViewId="0"/>
  </sheetViews>
  <sheetFormatPr defaultColWidth="14.42578125" defaultRowHeight="15" customHeight="1"/>
  <cols>
    <col min="1" max="1" width="48" customWidth="1"/>
    <col min="2" max="3" width="22.28515625" customWidth="1"/>
    <col min="4" max="4" width="21.85546875" customWidth="1"/>
    <col min="5" max="5" width="22.28515625" customWidth="1"/>
    <col min="6" max="6" width="24.140625" customWidth="1"/>
    <col min="7" max="26" width="8.7109375" customWidth="1"/>
  </cols>
  <sheetData>
    <row r="1" spans="1:6" ht="12.75" customHeight="1">
      <c r="A1" s="1" t="str">
        <f>MSRP_spreadsheet!A1</f>
        <v>Component</v>
      </c>
      <c r="B1" s="42" t="str">
        <f>MSRP_spreadsheet!C1</f>
        <v>Per Item MSRP</v>
      </c>
      <c r="C1" s="43"/>
      <c r="D1" s="43"/>
      <c r="E1" s="43"/>
      <c r="F1" s="44"/>
    </row>
    <row r="2" spans="1:6" ht="46.5" customHeight="1">
      <c r="A2" s="2"/>
      <c r="B2" s="3" t="str">
        <f>MSRP_spreadsheet!C2</f>
        <v>Mfg. quote + 50%</v>
      </c>
      <c r="C2" s="3" t="str">
        <f>MSRP_spreadsheet!D2</f>
        <v>Whls. + 50%</v>
      </c>
      <c r="D2" s="3" t="str">
        <f>MSRP_spreadsheet!E2</f>
        <v>Retail cost of added component</v>
      </c>
      <c r="E2" s="3" t="str">
        <f>MSRP_spreadsheet!F2</f>
        <v>Retail of most expensive part +50% for substituted component</v>
      </c>
      <c r="F2" s="3" t="str">
        <f>MSRP_spreadsheet!G2</f>
        <v>Sled MSRP or Highest Value of modified components</v>
      </c>
    </row>
    <row r="3" spans="1:6" ht="12.75" customHeight="1">
      <c r="A3" s="4"/>
      <c r="B3" s="4"/>
      <c r="C3" s="4"/>
      <c r="D3" s="4"/>
      <c r="E3" s="4"/>
      <c r="F3" s="4"/>
    </row>
    <row r="4" spans="1:6" ht="12.75" customHeight="1">
      <c r="A4" s="5" t="str">
        <f>MSRP_spreadsheet!A4</f>
        <v>2018 model year base sled (reflects engine choice)</v>
      </c>
      <c r="B4" s="4"/>
      <c r="C4" s="4"/>
      <c r="D4" s="6">
        <v>8999.4</v>
      </c>
      <c r="E4" s="4"/>
      <c r="F4" s="4"/>
    </row>
    <row r="5" spans="1:6" ht="12.75" customHeight="1">
      <c r="A5" s="4"/>
      <c r="B5" s="4"/>
      <c r="C5" s="4"/>
      <c r="D5" s="4"/>
      <c r="E5" s="4"/>
      <c r="F5" s="4"/>
    </row>
    <row r="6" spans="1:6" ht="12.75" customHeight="1">
      <c r="A6" s="5" t="str">
        <f>MSRP_spreadsheet!A6</f>
        <v>Factory options utilized on competition sled</v>
      </c>
      <c r="B6" s="4"/>
      <c r="C6" s="4"/>
      <c r="D6" s="4"/>
      <c r="E6" s="4"/>
      <c r="F6" s="4"/>
    </row>
    <row r="7" spans="1:6" ht="12.75" customHeight="1">
      <c r="A7" s="4" t="str">
        <f>MSRP_spreadsheet!A7</f>
        <v>tow hitch/rack</v>
      </c>
      <c r="B7" s="4"/>
      <c r="C7" s="4"/>
      <c r="D7" s="6">
        <v>15</v>
      </c>
      <c r="E7" s="4"/>
      <c r="F7" s="4"/>
    </row>
    <row r="8" spans="1:6" ht="12.75" customHeight="1">
      <c r="A8" s="6" t="s">
        <v>0</v>
      </c>
      <c r="B8" s="6">
        <v>39</v>
      </c>
      <c r="C8" s="4"/>
      <c r="D8" s="4"/>
      <c r="E8" s="4"/>
      <c r="F8" s="4"/>
    </row>
    <row r="9" spans="1:6" ht="12.75" customHeight="1">
      <c r="A9" s="4" t="str">
        <f>MSRP_spreadsheet!A9</f>
        <v>12 VDC outlet</v>
      </c>
      <c r="B9" s="4"/>
      <c r="C9" s="4"/>
      <c r="D9" s="4"/>
      <c r="E9" s="4"/>
      <c r="F9" s="4"/>
    </row>
    <row r="10" spans="1:6" ht="12.75" customHeight="1">
      <c r="A10" s="4" t="str">
        <f>MSRP_spreadsheet!A10</f>
        <v>handle bar hooks</v>
      </c>
      <c r="B10" s="4"/>
      <c r="C10" s="4"/>
      <c r="D10" s="4"/>
      <c r="E10" s="4"/>
      <c r="F10" s="4"/>
    </row>
    <row r="11" spans="1:6" ht="12.75" customHeight="1">
      <c r="A11" s="4" t="str">
        <f>MSRP_spreadsheet!A11</f>
        <v>mirrors</v>
      </c>
      <c r="B11" s="4"/>
      <c r="C11" s="4"/>
      <c r="D11" s="4"/>
      <c r="E11" s="4"/>
      <c r="F11" s="4"/>
    </row>
    <row r="12" spans="1:6" ht="12.75" customHeight="1">
      <c r="A12" s="4" t="str">
        <f>MSRP_spreadsheet!A12</f>
        <v>tachometer</v>
      </c>
      <c r="B12" s="4"/>
      <c r="C12" s="4"/>
      <c r="D12" s="4"/>
      <c r="E12" s="4"/>
      <c r="F12" s="4"/>
    </row>
    <row r="13" spans="1:6" ht="12.75" customHeight="1">
      <c r="A13" s="4" t="str">
        <f>MSRP_spreadsheet!A13</f>
        <v>electric start</v>
      </c>
      <c r="B13" s="4"/>
      <c r="C13" s="4"/>
      <c r="D13" s="4"/>
      <c r="E13" s="4"/>
      <c r="F13" s="4"/>
    </row>
    <row r="14" spans="1:6" ht="12.75" customHeight="1">
      <c r="A14" s="4" t="str">
        <f>MSRP_spreadsheet!A14</f>
        <v>reverse</v>
      </c>
      <c r="B14" s="4"/>
      <c r="C14" s="4"/>
      <c r="D14" s="4"/>
      <c r="E14" s="4"/>
      <c r="F14" s="4"/>
    </row>
    <row r="15" spans="1:6" ht="12.75" customHeight="1">
      <c r="A15" s="4" t="str">
        <f>MSRP_spreadsheet!A15</f>
        <v>shocks</v>
      </c>
      <c r="B15" s="4"/>
      <c r="C15" s="4"/>
      <c r="D15" s="4"/>
      <c r="E15" s="4"/>
      <c r="F15" s="4"/>
    </row>
    <row r="16" spans="1:6" ht="12.75" customHeight="1">
      <c r="A16" s="4" t="str">
        <f>MSRP_spreadsheet!A16</f>
        <v>other</v>
      </c>
      <c r="B16" s="4"/>
      <c r="C16" s="4"/>
      <c r="D16" s="4"/>
      <c r="E16" s="4"/>
      <c r="F16" s="4"/>
    </row>
    <row r="17" spans="1:6" ht="12.75" customHeight="1">
      <c r="A17" s="4"/>
      <c r="B17" s="4"/>
      <c r="C17" s="4"/>
      <c r="D17" s="4"/>
      <c r="E17" s="4"/>
      <c r="F17" s="4"/>
    </row>
    <row r="18" spans="1:6" ht="12.75" customHeight="1">
      <c r="A18" s="5" t="str">
        <f>MSRP_spreadsheet!A18</f>
        <v>Engine/Motor</v>
      </c>
      <c r="B18" s="4"/>
      <c r="C18" s="4"/>
      <c r="D18" s="4"/>
      <c r="E18" s="4"/>
      <c r="F18" s="4"/>
    </row>
    <row r="19" spans="1:6" ht="12.75" customHeight="1">
      <c r="A19" s="4" t="str">
        <f>MSRP_spreadsheet!A19</f>
        <v>compression-ignition</v>
      </c>
      <c r="B19" s="4"/>
      <c r="C19" s="6">
        <v>4309.5</v>
      </c>
      <c r="D19" s="6"/>
      <c r="E19" s="4"/>
      <c r="F19" s="4"/>
    </row>
    <row r="20" spans="1:6" ht="12.75" customHeight="1">
      <c r="A20" s="4" t="str">
        <f>MSRP_spreadsheet!A20</f>
        <v>internal parts coating</v>
      </c>
      <c r="B20" s="4"/>
      <c r="C20" s="4"/>
      <c r="D20" s="4"/>
      <c r="E20" s="4"/>
      <c r="F20" s="4"/>
    </row>
    <row r="21" spans="1:6" ht="12.75" customHeight="1">
      <c r="A21" s="4" t="str">
        <f>MSRP_spreadsheet!A21</f>
        <v>head</v>
      </c>
      <c r="B21" s="4"/>
      <c r="C21" s="4"/>
      <c r="D21" s="4"/>
      <c r="E21" s="4"/>
      <c r="F21" s="4"/>
    </row>
    <row r="22" spans="1:6" ht="12.75" customHeight="1">
      <c r="A22" s="4" t="str">
        <f>MSRP_spreadsheet!A22</f>
        <v>cylinder</v>
      </c>
      <c r="B22" s="4"/>
      <c r="C22" s="4"/>
      <c r="D22" s="4"/>
      <c r="E22" s="4"/>
      <c r="F22" s="4"/>
    </row>
    <row r="23" spans="1:6" ht="12.75" customHeight="1">
      <c r="A23" s="4" t="str">
        <f>MSRP_spreadsheet!A23</f>
        <v>pistons/rings/connecting rods</v>
      </c>
      <c r="B23" s="4"/>
      <c r="C23" s="4"/>
      <c r="D23" s="4"/>
      <c r="E23" s="4"/>
      <c r="F23" s="4"/>
    </row>
    <row r="24" spans="1:6" ht="12.75" customHeight="1">
      <c r="A24" s="4" t="str">
        <f>MSRP_spreadsheet!A24</f>
        <v>electric motor</v>
      </c>
      <c r="B24" s="4"/>
      <c r="C24" s="4"/>
      <c r="D24" s="4"/>
      <c r="E24" s="4"/>
      <c r="F24" s="4"/>
    </row>
    <row r="25" spans="1:6" ht="12.75" customHeight="1">
      <c r="A25" s="4" t="str">
        <f>MSRP_spreadsheet!A25</f>
        <v>auxiliary energy sources</v>
      </c>
      <c r="B25" s="4"/>
      <c r="C25" s="4"/>
      <c r="D25" s="4"/>
      <c r="E25" s="4"/>
      <c r="F25" s="4"/>
    </row>
    <row r="26" spans="1:6" ht="12.75" customHeight="1">
      <c r="A26" s="4" t="str">
        <f>MSRP_spreadsheet!A26</f>
        <v>fabrication</v>
      </c>
      <c r="B26" s="6">
        <v>82.5</v>
      </c>
      <c r="C26" s="4"/>
      <c r="D26" s="4"/>
      <c r="E26" s="4"/>
      <c r="F26" s="4"/>
    </row>
    <row r="27" spans="1:6" ht="12.75" customHeight="1">
      <c r="A27" s="4" t="str">
        <f>MSRP_spreadsheet!A27</f>
        <v>other</v>
      </c>
      <c r="B27" s="6">
        <v>46</v>
      </c>
      <c r="C27" s="4"/>
      <c r="D27" s="4"/>
      <c r="E27" s="4"/>
      <c r="F27" s="4"/>
    </row>
    <row r="28" spans="1:6" ht="12.75" customHeight="1">
      <c r="A28" s="4"/>
      <c r="B28" s="4"/>
      <c r="C28" s="4"/>
      <c r="D28" s="4"/>
      <c r="E28" s="4"/>
      <c r="F28" s="4"/>
    </row>
    <row r="29" spans="1:6" ht="12.75" customHeight="1">
      <c r="A29" s="5" t="str">
        <f>MSRP_spreadsheet!A29</f>
        <v>Air Management/Intake System</v>
      </c>
      <c r="B29" s="4"/>
      <c r="C29" s="4"/>
      <c r="D29" s="4"/>
      <c r="E29" s="4"/>
      <c r="F29" s="4"/>
    </row>
    <row r="30" spans="1:6" ht="12.75" customHeight="1">
      <c r="A30" s="4" t="str">
        <f>MSRP_spreadsheet!A30</f>
        <v>turbocharger</v>
      </c>
      <c r="B30" s="4"/>
      <c r="C30" s="4"/>
      <c r="D30" s="4"/>
      <c r="E30" s="4"/>
      <c r="F30" s="4"/>
    </row>
    <row r="31" spans="1:6" ht="12.75" customHeight="1">
      <c r="A31" s="4" t="str">
        <f>MSRP_spreadsheet!A31</f>
        <v>supercharger</v>
      </c>
      <c r="B31" s="4"/>
      <c r="C31" s="4"/>
      <c r="D31" s="4"/>
      <c r="E31" s="4"/>
      <c r="F31" s="4"/>
    </row>
    <row r="32" spans="1:6" ht="12.75" customHeight="1">
      <c r="A32" s="4" t="str">
        <f>MSRP_spreadsheet!A32</f>
        <v>turbocharger/supercharger plumbing</v>
      </c>
      <c r="B32" s="4"/>
      <c r="C32" s="4"/>
      <c r="D32" s="4"/>
      <c r="E32" s="4"/>
      <c r="F32" s="4"/>
    </row>
    <row r="33" spans="1:6" ht="12.75" customHeight="1">
      <c r="A33" s="4" t="str">
        <f>MSRP_spreadsheet!A33</f>
        <v>air filter</v>
      </c>
      <c r="B33" s="4"/>
      <c r="C33" s="4"/>
      <c r="D33" s="6">
        <v>43</v>
      </c>
      <c r="E33" s="4"/>
      <c r="F33" s="4"/>
    </row>
    <row r="34" spans="1:6" ht="12.75" customHeight="1">
      <c r="A34" s="4" t="str">
        <f>MSRP_spreadsheet!A34</f>
        <v>intercooler</v>
      </c>
      <c r="B34" s="4"/>
      <c r="C34" s="4"/>
      <c r="D34" s="4"/>
      <c r="E34" s="4"/>
      <c r="F34" s="4"/>
    </row>
    <row r="35" spans="1:6" ht="12.75" customHeight="1">
      <c r="A35" s="4" t="str">
        <f>MSRP_spreadsheet!A35</f>
        <v>reed valve</v>
      </c>
      <c r="B35" s="4"/>
      <c r="C35" s="4"/>
      <c r="D35" s="4"/>
      <c r="E35" s="4"/>
      <c r="F35" s="4"/>
    </row>
    <row r="36" spans="1:6" ht="12.75" customHeight="1">
      <c r="A36" s="4" t="str">
        <f>MSRP_spreadsheet!A36</f>
        <v>rotary valve</v>
      </c>
      <c r="B36" s="4"/>
      <c r="C36" s="4"/>
      <c r="D36" s="4"/>
      <c r="E36" s="4"/>
      <c r="F36" s="4"/>
    </row>
    <row r="37" spans="1:6" ht="12.75" customHeight="1">
      <c r="A37" s="4" t="str">
        <f>MSRP_spreadsheet!A37</f>
        <v>boost bottle</v>
      </c>
      <c r="B37" s="4"/>
      <c r="C37" s="4"/>
      <c r="D37" s="4"/>
      <c r="E37" s="4"/>
      <c r="F37" s="4"/>
    </row>
    <row r="38" spans="1:6" ht="12.75" customHeight="1">
      <c r="A38" s="4" t="str">
        <f>MSRP_spreadsheet!A38</f>
        <v>fabrication</v>
      </c>
      <c r="B38" s="4"/>
      <c r="C38" s="4"/>
      <c r="D38" s="6">
        <v>12</v>
      </c>
      <c r="E38" s="4"/>
      <c r="F38" s="4"/>
    </row>
    <row r="39" spans="1:6" ht="12.75" customHeight="1">
      <c r="A39" s="4" t="str">
        <f>MSRP_spreadsheet!A39</f>
        <v>other</v>
      </c>
      <c r="B39" s="4"/>
      <c r="C39" s="6"/>
      <c r="D39" s="6"/>
      <c r="E39" s="6"/>
      <c r="F39" s="4"/>
    </row>
    <row r="40" spans="1:6" ht="12.75" customHeight="1">
      <c r="A40" s="4"/>
      <c r="B40" s="4"/>
      <c r="C40" s="4"/>
      <c r="D40" s="4"/>
      <c r="E40" s="4"/>
      <c r="F40" s="4"/>
    </row>
    <row r="41" spans="1:6" ht="12.75" customHeight="1">
      <c r="A41" s="5" t="str">
        <f>MSRP_spreadsheet!A41</f>
        <v>Fuel Management</v>
      </c>
      <c r="B41" s="4"/>
      <c r="C41" s="4"/>
      <c r="D41" s="4"/>
      <c r="E41" s="4"/>
      <c r="F41" s="4"/>
    </row>
    <row r="42" spans="1:6" ht="12.75" customHeight="1">
      <c r="A42" s="4" t="str">
        <f>MSRP_spreadsheet!A42</f>
        <v>fuel injector (DI)</v>
      </c>
      <c r="B42" s="6"/>
      <c r="C42" s="4"/>
      <c r="D42" s="4"/>
      <c r="E42" s="4"/>
      <c r="F42" s="4"/>
    </row>
    <row r="43" spans="1:6" ht="12.75" customHeight="1">
      <c r="A43" s="4" t="str">
        <f>MSRP_spreadsheet!A43</f>
        <v>throttle body</v>
      </c>
      <c r="B43" s="4"/>
      <c r="C43" s="4"/>
      <c r="D43" s="4"/>
      <c r="E43" s="4"/>
      <c r="F43" s="4"/>
    </row>
    <row r="44" spans="1:6" ht="12.75" customHeight="1">
      <c r="A44" s="4" t="str">
        <f>MSRP_spreadsheet!A44</f>
        <v>carburetor</v>
      </c>
      <c r="B44" s="4"/>
      <c r="C44" s="4"/>
      <c r="D44" s="4"/>
      <c r="E44" s="4"/>
      <c r="F44" s="4"/>
    </row>
    <row r="45" spans="1:6" ht="12.75" customHeight="1">
      <c r="A45" s="4" t="str">
        <f>MSRP_spreadsheet!A45</f>
        <v>fuel pump</v>
      </c>
      <c r="B45" s="4"/>
      <c r="C45" s="4"/>
      <c r="D45" s="4"/>
      <c r="E45" s="4"/>
      <c r="F45" s="4"/>
    </row>
    <row r="46" spans="1:6" ht="12.75" customHeight="1">
      <c r="A46" s="4" t="str">
        <f>MSRP_spreadsheet!A46</f>
        <v>fuel pressure regulator</v>
      </c>
      <c r="B46" s="4"/>
      <c r="C46" s="4"/>
      <c r="D46" s="4"/>
      <c r="E46" s="4"/>
      <c r="F46" s="4"/>
    </row>
    <row r="47" spans="1:6" ht="12.75" customHeight="1">
      <c r="A47" s="4" t="str">
        <f>MSRP_spreadsheet!A47</f>
        <v>fuel filter</v>
      </c>
      <c r="B47" s="4"/>
      <c r="C47" s="6"/>
      <c r="D47" s="6">
        <v>18.829999999999998</v>
      </c>
      <c r="E47" s="6"/>
      <c r="F47" s="4"/>
    </row>
    <row r="48" spans="1:6" ht="12.75" customHeight="1">
      <c r="A48" s="4" t="str">
        <f>MSRP_spreadsheet!A48</f>
        <v>fuel line</v>
      </c>
      <c r="B48" s="4"/>
      <c r="C48" s="4"/>
      <c r="D48" s="6">
        <v>35.909999999999997</v>
      </c>
      <c r="E48" s="4"/>
      <c r="F48" s="4"/>
    </row>
    <row r="49" spans="1:6" ht="12.75" customHeight="1">
      <c r="A49" s="6" t="s">
        <v>1</v>
      </c>
      <c r="B49" s="4"/>
      <c r="C49" s="6"/>
      <c r="D49" s="6">
        <v>4.53</v>
      </c>
      <c r="E49" s="4"/>
      <c r="F49" s="4"/>
    </row>
    <row r="50" spans="1:6" ht="12.75" customHeight="1">
      <c r="A50" s="4" t="str">
        <f>MSRP_spreadsheet!A50</f>
        <v>fabrication</v>
      </c>
      <c r="B50" s="6">
        <v>23.76</v>
      </c>
      <c r="C50" s="6"/>
      <c r="D50" s="6"/>
      <c r="E50" s="4"/>
      <c r="F50" s="4"/>
    </row>
    <row r="51" spans="1:6" ht="12.75" customHeight="1">
      <c r="A51" s="4" t="str">
        <f>MSRP_spreadsheet!A51</f>
        <v>other</v>
      </c>
      <c r="B51" s="4"/>
      <c r="C51" s="6"/>
      <c r="D51" s="6">
        <v>4.5599999999999996</v>
      </c>
      <c r="E51" s="6"/>
      <c r="F51" s="4"/>
    </row>
    <row r="52" spans="1:6" ht="12.75" customHeight="1">
      <c r="A52" s="4"/>
      <c r="B52" s="4"/>
      <c r="C52" s="4"/>
      <c r="D52" s="4"/>
      <c r="E52" s="4"/>
      <c r="F52" s="4"/>
    </row>
    <row r="53" spans="1:6" ht="12.75" customHeight="1">
      <c r="A53" s="5" t="str">
        <f>MSRP_spreadsheet!A53</f>
        <v>Exhaust System</v>
      </c>
      <c r="B53" s="4"/>
      <c r="C53" s="4"/>
      <c r="D53" s="4"/>
      <c r="E53" s="4"/>
      <c r="F53" s="4"/>
    </row>
    <row r="54" spans="1:6" ht="12.75" customHeight="1">
      <c r="A54" s="4" t="str">
        <f>MSRP_spreadsheet!A54</f>
        <v>muffler</v>
      </c>
      <c r="B54" s="4"/>
      <c r="C54" s="4"/>
      <c r="D54" s="6">
        <v>36.99</v>
      </c>
      <c r="E54" s="4"/>
      <c r="F54" s="4"/>
    </row>
    <row r="55" spans="1:6" ht="12.75" customHeight="1">
      <c r="A55" s="4" t="str">
        <f>MSRP_spreadsheet!A55</f>
        <v>pipes/tubes</v>
      </c>
      <c r="B55" s="4"/>
      <c r="C55" s="4"/>
      <c r="D55" s="6">
        <v>92.5</v>
      </c>
      <c r="E55" s="4"/>
      <c r="F55" s="4"/>
    </row>
    <row r="56" spans="1:6" ht="12.75" customHeight="1">
      <c r="A56" s="4" t="str">
        <f>MSRP_spreadsheet!A56</f>
        <v>3-way exhaust catalyst</v>
      </c>
      <c r="B56" s="4"/>
      <c r="C56" s="4"/>
      <c r="D56" s="4"/>
      <c r="E56" s="4"/>
      <c r="F56" s="4"/>
    </row>
    <row r="57" spans="1:6" ht="12.75" customHeight="1">
      <c r="A57" s="4" t="str">
        <f>MSRP_spreadsheet!A57</f>
        <v>diesel particulate filter</v>
      </c>
      <c r="B57" s="4"/>
      <c r="C57" s="4"/>
      <c r="D57" s="6">
        <v>258.43</v>
      </c>
      <c r="E57" s="4"/>
      <c r="F57" s="4"/>
    </row>
    <row r="58" spans="1:6" ht="12.75" customHeight="1">
      <c r="A58" s="4" t="str">
        <f>MSRP_spreadsheet!A58</f>
        <v>oxidation catalyst</v>
      </c>
      <c r="B58" s="4"/>
      <c r="C58" s="4"/>
      <c r="D58" s="4"/>
      <c r="E58" s="4"/>
      <c r="F58" s="4"/>
    </row>
    <row r="59" spans="1:6" ht="12.75" customHeight="1">
      <c r="A59" s="4" t="str">
        <f>MSRP_spreadsheet!A59</f>
        <v>secondary air pump</v>
      </c>
      <c r="B59" s="4"/>
      <c r="C59" s="4"/>
      <c r="D59" s="4"/>
      <c r="E59" s="4"/>
      <c r="F59" s="4"/>
    </row>
    <row r="60" spans="1:6" ht="12.75" customHeight="1">
      <c r="A60" s="4" t="str">
        <f>MSRP_spreadsheet!A60</f>
        <v>air pump plumbing</v>
      </c>
      <c r="B60" s="4"/>
      <c r="C60" s="4"/>
      <c r="D60" s="6">
        <v>12</v>
      </c>
      <c r="E60" s="4"/>
      <c r="F60" s="4"/>
    </row>
    <row r="61" spans="1:6" ht="12.75" customHeight="1">
      <c r="A61" s="4" t="str">
        <f>MSRP_spreadsheet!A61</f>
        <v>heat management</v>
      </c>
      <c r="B61" s="6">
        <v>270</v>
      </c>
      <c r="C61" s="4"/>
      <c r="D61" s="4"/>
      <c r="E61" s="4"/>
      <c r="F61" s="4"/>
    </row>
    <row r="62" spans="1:6" ht="12.75" customHeight="1">
      <c r="A62" s="4" t="str">
        <f>MSRP_spreadsheet!A62</f>
        <v>fabrication</v>
      </c>
      <c r="B62" s="6">
        <v>250</v>
      </c>
      <c r="C62" s="4"/>
      <c r="D62" s="4"/>
      <c r="E62" s="4"/>
      <c r="F62" s="4"/>
    </row>
    <row r="63" spans="1:6" ht="12.75" customHeight="1">
      <c r="A63" s="4" t="str">
        <f>MSRP_spreadsheet!A63</f>
        <v>other</v>
      </c>
      <c r="B63" s="4"/>
      <c r="C63" s="4"/>
      <c r="D63" s="4"/>
      <c r="E63" s="4"/>
      <c r="F63" s="4"/>
    </row>
    <row r="64" spans="1:6" ht="12.75" customHeight="1">
      <c r="A64" s="4"/>
      <c r="B64" s="4"/>
      <c r="C64" s="4"/>
      <c r="D64" s="4"/>
      <c r="E64" s="4"/>
      <c r="F64" s="4"/>
    </row>
    <row r="65" spans="1:6" ht="12.75" customHeight="1">
      <c r="A65" s="5" t="str">
        <f>MSRP_spreadsheet!A65</f>
        <v>Front Suspension</v>
      </c>
      <c r="B65" s="4"/>
      <c r="C65" s="4"/>
      <c r="D65" s="4"/>
      <c r="E65" s="4"/>
      <c r="F65" s="4"/>
    </row>
    <row r="66" spans="1:6" ht="12.75" customHeight="1">
      <c r="A66" s="4" t="str">
        <f>MSRP_spreadsheet!A66</f>
        <v>skis</v>
      </c>
      <c r="B66" s="4"/>
      <c r="C66" s="4"/>
      <c r="D66" s="6">
        <v>475.5</v>
      </c>
      <c r="E66" s="4"/>
      <c r="F66" s="4"/>
    </row>
    <row r="67" spans="1:6" ht="12.75" customHeight="1">
      <c r="A67" s="4" t="str">
        <f>MSRP_spreadsheet!A67</f>
        <v>shocks</v>
      </c>
      <c r="B67" s="4"/>
      <c r="C67" s="4"/>
      <c r="D67" s="4"/>
      <c r="E67" s="4"/>
      <c r="F67" s="4"/>
    </row>
    <row r="68" spans="1:6" ht="12.75" customHeight="1">
      <c r="A68" s="4" t="str">
        <f>MSRP_spreadsheet!A68</f>
        <v>springs</v>
      </c>
      <c r="B68" s="4"/>
      <c r="C68" s="4"/>
      <c r="D68" s="4"/>
      <c r="E68" s="4"/>
      <c r="F68" s="4"/>
    </row>
    <row r="69" spans="1:6" ht="12.75" customHeight="1">
      <c r="A69" s="4" t="str">
        <f>MSRP_spreadsheet!A69</f>
        <v>A-arms</v>
      </c>
      <c r="B69" s="4"/>
      <c r="C69" s="4"/>
      <c r="D69" s="4"/>
      <c r="E69" s="4"/>
      <c r="F69" s="4"/>
    </row>
    <row r="70" spans="1:6" ht="12.75" customHeight="1">
      <c r="A70" s="4" t="str">
        <f>MSRP_spreadsheet!A70</f>
        <v>steering components</v>
      </c>
      <c r="B70" s="4"/>
      <c r="C70" s="4"/>
      <c r="D70" s="4"/>
      <c r="E70" s="4"/>
      <c r="F70" s="4"/>
    </row>
    <row r="71" spans="1:6" ht="12.75" customHeight="1">
      <c r="A71" s="4" t="str">
        <f>MSRP_spreadsheet!A71</f>
        <v>fabrication</v>
      </c>
      <c r="B71" s="4"/>
      <c r="C71" s="4"/>
      <c r="D71" s="4"/>
      <c r="E71" s="4"/>
      <c r="F71" s="4"/>
    </row>
    <row r="72" spans="1:6" ht="12.75" customHeight="1">
      <c r="A72" s="4" t="str">
        <f>MSRP_spreadsheet!A72</f>
        <v>other</v>
      </c>
      <c r="B72" s="4"/>
      <c r="C72" s="4"/>
      <c r="D72" s="4"/>
      <c r="E72" s="4"/>
      <c r="F72" s="4"/>
    </row>
    <row r="73" spans="1:6" ht="12.75" customHeight="1">
      <c r="A73" s="4"/>
      <c r="B73" s="4"/>
      <c r="C73" s="4"/>
      <c r="D73" s="4"/>
      <c r="E73" s="4"/>
      <c r="F73" s="4"/>
    </row>
    <row r="74" spans="1:6" ht="12.75" customHeight="1">
      <c r="A74" s="5" t="str">
        <f>MSRP_spreadsheet!A74</f>
        <v>Rear Suspension</v>
      </c>
      <c r="B74" s="4"/>
      <c r="C74" s="4"/>
      <c r="D74" s="4"/>
      <c r="E74" s="4"/>
      <c r="F74" s="4"/>
    </row>
    <row r="75" spans="1:6" ht="12.75" customHeight="1">
      <c r="A75" s="4" t="str">
        <f>MSRP_spreadsheet!A75</f>
        <v>wheels</v>
      </c>
      <c r="B75" s="4"/>
      <c r="C75" s="4"/>
      <c r="D75" s="4"/>
      <c r="E75" s="4"/>
      <c r="F75" s="4"/>
    </row>
    <row r="76" spans="1:6" ht="12.75" customHeight="1">
      <c r="A76" s="4" t="str">
        <f>MSRP_spreadsheet!A76</f>
        <v>shocks</v>
      </c>
      <c r="B76" s="4"/>
      <c r="C76" s="4"/>
      <c r="D76" s="4"/>
      <c r="E76" s="4"/>
      <c r="F76" s="4"/>
    </row>
    <row r="77" spans="1:6" ht="12.75" customHeight="1">
      <c r="A77" s="4" t="str">
        <f>MSRP_spreadsheet!A77</f>
        <v>springs</v>
      </c>
      <c r="B77" s="4"/>
      <c r="C77" s="4"/>
      <c r="D77" s="4"/>
      <c r="E77" s="4"/>
      <c r="F77" s="4"/>
    </row>
    <row r="78" spans="1:6" ht="12.75" customHeight="1">
      <c r="A78" s="4" t="str">
        <f>MSRP_spreadsheet!A78</f>
        <v>hyfax/sliders</v>
      </c>
      <c r="B78" s="4"/>
      <c r="C78" s="4"/>
      <c r="D78" s="4"/>
      <c r="E78" s="4"/>
      <c r="F78" s="4"/>
    </row>
    <row r="79" spans="1:6" ht="12.75" customHeight="1">
      <c r="A79" s="4" t="str">
        <f>MSRP_spreadsheet!A79</f>
        <v>mount points</v>
      </c>
      <c r="B79" s="4"/>
      <c r="C79" s="4"/>
      <c r="D79" s="4"/>
      <c r="E79" s="4"/>
      <c r="F79" s="4"/>
    </row>
    <row r="80" spans="1:6" ht="12.75" customHeight="1">
      <c r="A80" s="4" t="str">
        <f>MSRP_spreadsheet!A80</f>
        <v>fabrication</v>
      </c>
      <c r="B80" s="4"/>
      <c r="C80" s="4"/>
      <c r="D80" s="4"/>
      <c r="E80" s="4"/>
      <c r="F80" s="4"/>
    </row>
    <row r="81" spans="1:6" ht="12.75" customHeight="1">
      <c r="A81" s="4" t="str">
        <f>MSRP_spreadsheet!A81</f>
        <v>other</v>
      </c>
      <c r="B81" s="4"/>
      <c r="C81" s="4"/>
      <c r="D81" s="4"/>
      <c r="E81" s="4"/>
      <c r="F81" s="4"/>
    </row>
    <row r="82" spans="1:6" ht="12.75" customHeight="1">
      <c r="A82" s="4"/>
      <c r="B82" s="4"/>
      <c r="C82" s="4"/>
      <c r="D82" s="4"/>
      <c r="E82" s="4"/>
      <c r="F82" s="4"/>
    </row>
    <row r="83" spans="1:6" ht="12.75" customHeight="1">
      <c r="A83" s="5" t="str">
        <f>MSRP_spreadsheet!A83</f>
        <v>Drivetrain</v>
      </c>
      <c r="B83" s="4"/>
      <c r="C83" s="4"/>
      <c r="D83" s="4"/>
      <c r="E83" s="4"/>
      <c r="F83" s="4"/>
    </row>
    <row r="84" spans="1:6" ht="12.75" customHeight="1">
      <c r="A84" s="4" t="str">
        <f>MSRP_spreadsheet!A84</f>
        <v>track</v>
      </c>
      <c r="B84" s="4"/>
      <c r="C84" s="4"/>
      <c r="D84" s="4"/>
      <c r="E84" s="4"/>
      <c r="F84" s="4"/>
    </row>
    <row r="85" spans="1:6" ht="12.75" customHeight="1">
      <c r="A85" s="4" t="str">
        <f>MSRP_spreadsheet!A85</f>
        <v>studs</v>
      </c>
      <c r="B85" s="4"/>
      <c r="C85" s="4"/>
      <c r="D85" s="6">
        <v>57.95</v>
      </c>
      <c r="E85" s="4"/>
      <c r="F85" s="4"/>
    </row>
    <row r="86" spans="1:6" ht="12.75" customHeight="1">
      <c r="A86" s="4" t="str">
        <f>MSRP_spreadsheet!A86</f>
        <v>driveshaft/drive sprockets</v>
      </c>
      <c r="B86" s="4"/>
      <c r="C86" s="4"/>
      <c r="D86" s="4"/>
      <c r="E86" s="4"/>
      <c r="F86" s="4"/>
    </row>
    <row r="87" spans="1:6" ht="12.75" customHeight="1">
      <c r="A87" s="4" t="str">
        <f>MSRP_spreadsheet!A87</f>
        <v>jackshaft</v>
      </c>
      <c r="B87" s="4"/>
      <c r="C87" s="4"/>
      <c r="D87" s="4"/>
      <c r="E87" s="4"/>
      <c r="F87" s="4"/>
    </row>
    <row r="88" spans="1:6" ht="12.75" customHeight="1">
      <c r="A88" s="4" t="str">
        <f>MSRP_spreadsheet!A88</f>
        <v>chaincase/gear box</v>
      </c>
      <c r="B88" s="4"/>
      <c r="C88" s="4"/>
      <c r="D88" s="4"/>
      <c r="E88" s="4"/>
      <c r="F88" s="4"/>
    </row>
    <row r="89" spans="1:6" ht="12.75" customHeight="1">
      <c r="A89" s="4" t="str">
        <f>MSRP_spreadsheet!A89</f>
        <v>drive clutch</v>
      </c>
      <c r="B89" s="4"/>
      <c r="C89" s="4"/>
      <c r="D89" s="4"/>
      <c r="E89" s="4"/>
      <c r="F89" s="4"/>
    </row>
    <row r="90" spans="1:6" ht="12.75" customHeight="1">
      <c r="A90" s="4" t="str">
        <f>MSRP_spreadsheet!A90</f>
        <v>driven clutch</v>
      </c>
      <c r="B90" s="4"/>
      <c r="C90" s="4"/>
      <c r="D90" s="4"/>
      <c r="E90" s="4"/>
      <c r="F90" s="4"/>
    </row>
    <row r="91" spans="1:6" ht="12.75" customHeight="1">
      <c r="A91" s="4" t="str">
        <f>MSRP_spreadsheet!A91</f>
        <v>drive belt</v>
      </c>
      <c r="B91" s="4"/>
      <c r="C91" s="4"/>
      <c r="D91" s="6">
        <v>54.88</v>
      </c>
      <c r="E91" s="4"/>
      <c r="F91" s="4"/>
    </row>
    <row r="92" spans="1:6" ht="12.75" customHeight="1">
      <c r="A92" s="4" t="str">
        <f>MSRP_spreadsheet!A92</f>
        <v>cvt guarding/cover</v>
      </c>
      <c r="B92" s="6">
        <v>127.5</v>
      </c>
      <c r="C92" s="4"/>
      <c r="D92" s="4"/>
      <c r="E92" s="4"/>
      <c r="F92" s="4"/>
    </row>
    <row r="93" spans="1:6" ht="12.75" customHeight="1">
      <c r="A93" s="4" t="str">
        <f>MSRP_spreadsheet!A93</f>
        <v>clutch adaptor</v>
      </c>
      <c r="B93" s="6">
        <v>600</v>
      </c>
      <c r="C93" s="4"/>
      <c r="D93" s="4"/>
      <c r="E93" s="4"/>
      <c r="F93" s="4"/>
    </row>
    <row r="94" spans="1:6" ht="12.75" customHeight="1">
      <c r="A94" s="4" t="str">
        <f>MSRP_spreadsheet!A94</f>
        <v>fabrication</v>
      </c>
      <c r="B94" s="4"/>
      <c r="C94" s="4"/>
      <c r="D94" s="6">
        <v>25</v>
      </c>
      <c r="E94" s="4"/>
      <c r="F94" s="4"/>
    </row>
    <row r="95" spans="1:6" ht="12.75" customHeight="1">
      <c r="A95" s="4" t="str">
        <f>MSRP_spreadsheet!A95</f>
        <v>other</v>
      </c>
      <c r="B95" s="4"/>
      <c r="C95" s="4"/>
      <c r="D95" s="4"/>
      <c r="E95" s="4"/>
      <c r="F95" s="4"/>
    </row>
    <row r="96" spans="1:6" ht="12.75" customHeight="1">
      <c r="A96" s="4"/>
      <c r="B96" s="4"/>
      <c r="C96" s="4"/>
      <c r="D96" s="4"/>
      <c r="E96" s="4"/>
      <c r="F96" s="4"/>
    </row>
    <row r="97" spans="1:6" ht="12.75" customHeight="1">
      <c r="A97" s="5" t="str">
        <f>MSRP_spreadsheet!A97</f>
        <v>Cooling System</v>
      </c>
      <c r="B97" s="4"/>
      <c r="C97" s="4"/>
      <c r="D97" s="4"/>
      <c r="E97" s="4"/>
      <c r="F97" s="4"/>
    </row>
    <row r="98" spans="1:6" ht="12.75" customHeight="1">
      <c r="A98" s="4" t="str">
        <f>MSRP_spreadsheet!A98</f>
        <v>radiator</v>
      </c>
      <c r="B98" s="4"/>
      <c r="C98" s="4"/>
      <c r="D98" s="4"/>
      <c r="E98" s="4"/>
      <c r="F98" s="4"/>
    </row>
    <row r="99" spans="1:6" ht="12.75" customHeight="1">
      <c r="A99" s="4" t="str">
        <f>MSRP_spreadsheet!A99</f>
        <v>coolant pump</v>
      </c>
      <c r="B99" s="4"/>
      <c r="C99" s="4"/>
      <c r="D99" s="4"/>
      <c r="E99" s="4"/>
      <c r="F99" s="4"/>
    </row>
    <row r="100" spans="1:6" ht="12.75" customHeight="1">
      <c r="A100" s="4" t="str">
        <f>MSRP_spreadsheet!A100</f>
        <v>fan</v>
      </c>
      <c r="B100" s="4"/>
      <c r="C100" s="4"/>
      <c r="D100" s="4"/>
      <c r="E100" s="4"/>
      <c r="F100" s="4"/>
    </row>
    <row r="101" spans="1:6" ht="12.75" customHeight="1">
      <c r="A101" s="4" t="str">
        <f>MSRP_spreadsheet!A101</f>
        <v>heat exchanger</v>
      </c>
      <c r="B101" s="4"/>
      <c r="C101" s="4"/>
      <c r="D101" s="4"/>
      <c r="E101" s="4"/>
      <c r="F101" s="4"/>
    </row>
    <row r="102" spans="1:6" ht="12.75" customHeight="1">
      <c r="A102" s="6" t="s">
        <v>2</v>
      </c>
      <c r="B102" s="4"/>
      <c r="C102" s="4"/>
      <c r="D102" s="6"/>
      <c r="E102" s="4"/>
      <c r="F102" s="4"/>
    </row>
    <row r="103" spans="1:6" ht="12.75" customHeight="1">
      <c r="A103" s="6" t="s">
        <v>3</v>
      </c>
      <c r="B103" s="4"/>
      <c r="C103" s="4"/>
      <c r="D103" s="6">
        <v>23.68</v>
      </c>
      <c r="E103" s="4"/>
      <c r="F103" s="4"/>
    </row>
    <row r="104" spans="1:6" ht="12.75" customHeight="1">
      <c r="A104" s="6" t="s">
        <v>4</v>
      </c>
      <c r="B104" s="6"/>
      <c r="C104" s="4"/>
      <c r="D104" s="6">
        <v>3.98</v>
      </c>
      <c r="E104" s="4"/>
      <c r="F104" s="4"/>
    </row>
    <row r="105" spans="1:6" ht="12.75" customHeight="1">
      <c r="A105" s="6" t="s">
        <v>5</v>
      </c>
      <c r="B105" s="6"/>
      <c r="C105" s="4"/>
      <c r="D105" s="6">
        <v>23.64</v>
      </c>
      <c r="E105" s="4"/>
      <c r="F105" s="4"/>
    </row>
    <row r="106" spans="1:6" ht="12.75" customHeight="1">
      <c r="A106" s="4"/>
      <c r="B106" s="4"/>
      <c r="C106" s="4"/>
      <c r="D106" s="4"/>
      <c r="E106" s="4"/>
      <c r="F106" s="4"/>
    </row>
    <row r="107" spans="1:6" ht="12.75" customHeight="1">
      <c r="A107" s="5" t="str">
        <f>MSRP_spreadsheet!A107</f>
        <v>Noise/Vibration/Harshness</v>
      </c>
      <c r="B107" s="4"/>
      <c r="C107" s="4"/>
      <c r="D107" s="4"/>
      <c r="E107" s="4"/>
      <c r="F107" s="4"/>
    </row>
    <row r="108" spans="1:6" ht="12.75" customHeight="1">
      <c r="A108" s="4" t="str">
        <f>MSRP_spreadsheet!A108</f>
        <v>skirting</v>
      </c>
      <c r="B108" s="4"/>
      <c r="C108" s="4"/>
      <c r="D108" s="4"/>
      <c r="E108" s="4"/>
      <c r="F108" s="4"/>
    </row>
    <row r="109" spans="1:6" ht="12.75" customHeight="1">
      <c r="A109" s="4" t="str">
        <f>MSRP_spreadsheet!A109</f>
        <v>hood lining</v>
      </c>
      <c r="B109" s="4"/>
      <c r="C109" s="4"/>
      <c r="D109" s="4"/>
      <c r="E109" s="4"/>
      <c r="F109" s="4"/>
    </row>
    <row r="110" spans="1:6" ht="12.75" customHeight="1">
      <c r="A110" s="4" t="str">
        <f>MSRP_spreadsheet!A110</f>
        <v>tunnel lining</v>
      </c>
      <c r="B110" s="4"/>
      <c r="C110" s="4"/>
      <c r="D110" s="4"/>
      <c r="E110" s="4"/>
      <c r="F110" s="4"/>
    </row>
    <row r="111" spans="1:6" ht="12.75" customHeight="1">
      <c r="A111" s="4" t="str">
        <f>MSRP_spreadsheet!A111</f>
        <v>fiberglass packing</v>
      </c>
      <c r="B111" s="4"/>
      <c r="C111" s="4"/>
      <c r="D111" s="4"/>
      <c r="E111" s="4"/>
      <c r="F111" s="4"/>
    </row>
    <row r="112" spans="1:6" ht="12.75" customHeight="1">
      <c r="A112" s="4" t="str">
        <f>MSRP_spreadsheet!A112</f>
        <v>other</v>
      </c>
      <c r="B112" s="4"/>
      <c r="C112" s="4"/>
      <c r="D112" s="4"/>
      <c r="E112" s="4"/>
      <c r="F112" s="4"/>
    </row>
    <row r="113" spans="1:6" ht="12.75" customHeight="1">
      <c r="A113" s="4"/>
      <c r="B113" s="4"/>
      <c r="C113" s="4"/>
      <c r="D113" s="4"/>
      <c r="E113" s="4"/>
      <c r="F113" s="4"/>
    </row>
    <row r="114" spans="1:6" ht="12.75" customHeight="1">
      <c r="A114" s="5" t="str">
        <f>MSRP_spreadsheet!A114</f>
        <v>Chassis</v>
      </c>
      <c r="B114" s="4"/>
      <c r="C114" s="4"/>
      <c r="D114" s="4"/>
      <c r="E114" s="4"/>
      <c r="F114" s="4"/>
    </row>
    <row r="115" spans="1:6" ht="12.75" customHeight="1">
      <c r="A115" s="4" t="str">
        <f>MSRP_spreadsheet!A115</f>
        <v>bulkhead modification</v>
      </c>
      <c r="B115" s="4"/>
      <c r="C115" s="4"/>
      <c r="D115" s="4"/>
      <c r="E115" s="4"/>
      <c r="F115" s="4"/>
    </row>
    <row r="116" spans="1:6" ht="12.75" customHeight="1">
      <c r="A116" s="4" t="str">
        <f>MSRP_spreadsheet!A116</f>
        <v>tunnel modification</v>
      </c>
      <c r="B116" s="4"/>
      <c r="C116" s="4"/>
      <c r="D116" s="4"/>
      <c r="E116" s="4"/>
      <c r="F116" s="4"/>
    </row>
    <row r="117" spans="1:6" ht="12.75" customHeight="1">
      <c r="A117" s="4" t="str">
        <f>MSRP_spreadsheet!A117</f>
        <v>seat</v>
      </c>
      <c r="B117" s="4"/>
      <c r="C117" s="4"/>
      <c r="D117" s="4"/>
      <c r="E117" s="4"/>
      <c r="F117" s="4"/>
    </row>
    <row r="118" spans="1:6" ht="12.75" customHeight="1">
      <c r="A118" s="4" t="str">
        <f>MSRP_spreadsheet!A118</f>
        <v>hood</v>
      </c>
      <c r="B118" s="6">
        <v>18.579999999999998</v>
      </c>
      <c r="C118" s="4"/>
      <c r="D118" s="6"/>
      <c r="E118" s="4"/>
      <c r="F118" s="4"/>
    </row>
    <row r="119" spans="1:6" ht="12.75" customHeight="1">
      <c r="A119" s="4" t="str">
        <f>MSRP_spreadsheet!A119</f>
        <v>windshield</v>
      </c>
      <c r="B119" s="4"/>
      <c r="C119" s="4"/>
      <c r="D119" s="4"/>
      <c r="E119" s="4"/>
      <c r="F119" s="4"/>
    </row>
    <row r="120" spans="1:6" ht="12.75" customHeight="1">
      <c r="A120" s="4"/>
      <c r="B120" s="4"/>
      <c r="C120" s="4"/>
      <c r="D120" s="4"/>
      <c r="E120" s="4"/>
      <c r="F120" s="4"/>
    </row>
    <row r="121" spans="1:6" ht="12.75" customHeight="1">
      <c r="A121" s="4" t="str">
        <f>MSRP_spreadsheet!A120</f>
        <v>fuel tank</v>
      </c>
      <c r="B121" s="4"/>
      <c r="C121" s="4"/>
      <c r="D121" s="4"/>
      <c r="E121" s="4"/>
      <c r="F121" s="4"/>
    </row>
    <row r="122" spans="1:6" ht="12.75" customHeight="1">
      <c r="A122" s="4" t="str">
        <f>MSRP_spreadsheet!A121</f>
        <v>battery box</v>
      </c>
      <c r="B122" s="4"/>
      <c r="C122" s="4"/>
      <c r="D122" s="4"/>
      <c r="E122" s="4"/>
      <c r="F122" s="4"/>
    </row>
    <row r="123" spans="1:6" ht="12.75" customHeight="1">
      <c r="A123" s="4" t="str">
        <f>MSRP_spreadsheet!A122</f>
        <v>handlebars/hooks/risers</v>
      </c>
      <c r="B123" s="4"/>
      <c r="C123" s="4"/>
      <c r="D123" s="4"/>
      <c r="E123" s="4"/>
      <c r="F123" s="4"/>
    </row>
    <row r="124" spans="1:6" ht="12.75" customHeight="1">
      <c r="A124" s="4" t="str">
        <f>MSRP_spreadsheet!A123</f>
        <v>hand guards</v>
      </c>
      <c r="B124" s="4"/>
      <c r="C124" s="4"/>
      <c r="D124" s="6">
        <v>159.94999999999999</v>
      </c>
      <c r="E124" s="4"/>
      <c r="F124" s="4"/>
    </row>
    <row r="125" spans="1:6" ht="12.75" customHeight="1">
      <c r="A125" s="4" t="str">
        <f>MSRP_spreadsheet!A124</f>
        <v>throttle</v>
      </c>
      <c r="B125" s="4"/>
      <c r="C125" s="4"/>
      <c r="D125" s="4"/>
      <c r="E125" s="4"/>
      <c r="F125" s="4"/>
    </row>
    <row r="126" spans="1:6" ht="12.75" customHeight="1">
      <c r="A126" s="4" t="str">
        <f>MSRP_spreadsheet!A125</f>
        <v>brake system</v>
      </c>
      <c r="B126" s="4"/>
      <c r="C126" s="4"/>
      <c r="D126" s="4"/>
      <c r="E126" s="4"/>
      <c r="F126" s="4"/>
    </row>
    <row r="127" spans="1:6" ht="12.75" customHeight="1">
      <c r="A127" s="4" t="str">
        <f>MSRP_spreadsheet!A126</f>
        <v>heated grips</v>
      </c>
      <c r="B127" s="4"/>
      <c r="C127" s="4"/>
      <c r="D127" s="4"/>
      <c r="E127" s="4"/>
      <c r="F127" s="4"/>
    </row>
    <row r="128" spans="1:6" ht="12.75" customHeight="1">
      <c r="A128" s="4" t="str">
        <f>MSRP_spreadsheet!A127</f>
        <v>fabrication</v>
      </c>
      <c r="B128" s="4"/>
      <c r="C128" s="4"/>
      <c r="D128" s="4"/>
      <c r="E128" s="4"/>
      <c r="F128" s="4"/>
    </row>
    <row r="129" spans="1:6" ht="12.75" customHeight="1">
      <c r="A129" s="4" t="str">
        <f>MSRP_spreadsheet!A128</f>
        <v>other</v>
      </c>
      <c r="B129" s="4"/>
      <c r="C129" s="4"/>
      <c r="D129" s="4"/>
      <c r="E129" s="4"/>
      <c r="F129" s="4"/>
    </row>
    <row r="130" spans="1:6" ht="12.75" customHeight="1">
      <c r="A130" s="4"/>
      <c r="B130" s="4"/>
      <c r="C130" s="4"/>
      <c r="D130" s="4"/>
      <c r="E130" s="4"/>
      <c r="F130" s="4"/>
    </row>
    <row r="131" spans="1:6" ht="12.75" customHeight="1">
      <c r="A131" s="5" t="str">
        <f>MSRP_spreadsheet!A130</f>
        <v>Electrical</v>
      </c>
      <c r="B131" s="4"/>
      <c r="C131" s="4"/>
      <c r="D131" s="4"/>
      <c r="E131" s="4"/>
      <c r="F131" s="4"/>
    </row>
    <row r="132" spans="1:6" ht="12.75" customHeight="1">
      <c r="A132" s="4" t="str">
        <f>MSRP_spreadsheet!A131</f>
        <v>battery(s)</v>
      </c>
      <c r="B132" s="4"/>
      <c r="C132" s="4"/>
      <c r="D132" s="6">
        <v>138.94999999999999</v>
      </c>
      <c r="E132" s="4"/>
      <c r="F132" s="4"/>
    </row>
    <row r="133" spans="1:6" ht="12.75" customHeight="1">
      <c r="A133" s="4" t="str">
        <f>MSRP_spreadsheet!A132</f>
        <v>switches</v>
      </c>
      <c r="B133" s="4"/>
      <c r="C133" s="4"/>
      <c r="D133" s="6"/>
      <c r="E133" s="4"/>
      <c r="F133" s="4"/>
    </row>
    <row r="134" spans="1:6" ht="12.75" customHeight="1">
      <c r="A134" s="4" t="str">
        <f>MSRP_spreadsheet!A133</f>
        <v>connectors</v>
      </c>
      <c r="B134" s="4"/>
      <c r="C134" s="4"/>
      <c r="D134" s="4"/>
      <c r="E134" s="4"/>
      <c r="F134" s="4"/>
    </row>
    <row r="135" spans="1:6" ht="12.75" customHeight="1">
      <c r="A135" s="4" t="str">
        <f>MSRP_spreadsheet!A134</f>
        <v>fuses</v>
      </c>
      <c r="B135" s="4"/>
      <c r="C135" s="4"/>
      <c r="D135" s="4"/>
      <c r="E135" s="4"/>
      <c r="F135" s="4"/>
    </row>
    <row r="136" spans="1:6" ht="12.75" customHeight="1">
      <c r="A136" s="4" t="str">
        <f>MSRP_spreadsheet!A135</f>
        <v>wire/cable</v>
      </c>
      <c r="B136" s="4"/>
      <c r="C136" s="4"/>
      <c r="D136" s="6">
        <v>30</v>
      </c>
      <c r="E136" s="4"/>
      <c r="F136" s="4"/>
    </row>
    <row r="137" spans="1:6" ht="12.75" customHeight="1">
      <c r="A137" s="4" t="str">
        <f>MSRP_spreadsheet!A136</f>
        <v>lighting</v>
      </c>
      <c r="B137" s="4"/>
      <c r="C137" s="4"/>
      <c r="D137" s="6">
        <v>80</v>
      </c>
      <c r="E137" s="4"/>
      <c r="F137" s="4"/>
    </row>
    <row r="138" spans="1:6" ht="12.75" customHeight="1">
      <c r="A138" s="4" t="str">
        <f>MSRP_spreadsheet!A137</f>
        <v>alternator</v>
      </c>
      <c r="B138" s="4"/>
      <c r="C138" s="4"/>
      <c r="D138" s="4"/>
      <c r="E138" s="4"/>
      <c r="F138" s="4"/>
    </row>
    <row r="139" spans="1:6" ht="12.75" customHeight="1">
      <c r="A139" s="4" t="str">
        <f>MSRP_spreadsheet!A138</f>
        <v>contactor</v>
      </c>
      <c r="B139" s="4"/>
      <c r="C139" s="4"/>
      <c r="D139" s="4"/>
      <c r="E139" s="4"/>
      <c r="F139" s="4"/>
    </row>
    <row r="140" spans="1:6" ht="12.75" customHeight="1">
      <c r="A140" s="4" t="str">
        <f>MSRP_spreadsheet!A139</f>
        <v>motor controller</v>
      </c>
      <c r="B140" s="4"/>
      <c r="C140" s="4"/>
      <c r="D140" s="4"/>
      <c r="E140" s="4"/>
      <c r="F140" s="4"/>
    </row>
    <row r="141" spans="1:6" ht="12.75" customHeight="1">
      <c r="A141" s="4" t="str">
        <f>MSRP_spreadsheet!A140</f>
        <v>injector controller</v>
      </c>
      <c r="B141" s="4"/>
      <c r="C141" s="4"/>
      <c r="D141" s="4"/>
      <c r="E141" s="4"/>
      <c r="F141" s="4"/>
    </row>
    <row r="142" spans="1:6" ht="12.75" customHeight="1">
      <c r="A142" s="4" t="str">
        <f>MSRP_spreadsheet!A141</f>
        <v>boost controller</v>
      </c>
      <c r="B142" s="4"/>
      <c r="C142" s="4"/>
      <c r="D142" s="4"/>
      <c r="E142" s="4"/>
      <c r="F142" s="4"/>
    </row>
    <row r="143" spans="1:6" ht="12.75" customHeight="1">
      <c r="A143" s="4" t="str">
        <f>MSRP_spreadsheet!A142</f>
        <v>exhaust gas temperature (EGT) sensor</v>
      </c>
      <c r="B143" s="4"/>
      <c r="C143" s="4"/>
      <c r="D143" s="4"/>
      <c r="E143" s="4"/>
      <c r="F143" s="4"/>
    </row>
    <row r="144" spans="1:6" ht="12.75" customHeight="1">
      <c r="A144" s="4" t="str">
        <f>MSRP_spreadsheet!A143</f>
        <v>general sensor(s)</v>
      </c>
      <c r="B144" s="4"/>
      <c r="C144" s="4"/>
      <c r="D144" s="6">
        <v>289</v>
      </c>
      <c r="E144" s="4"/>
      <c r="F144" s="4"/>
    </row>
    <row r="145" spans="1:6" ht="12.75" customHeight="1">
      <c r="A145" s="4" t="str">
        <f>MSRP_spreadsheet!A144</f>
        <v>engine calibration hardware</v>
      </c>
      <c r="B145" s="4"/>
      <c r="C145" s="4"/>
      <c r="D145" s="4"/>
      <c r="E145" s="4"/>
      <c r="F145" s="4"/>
    </row>
    <row r="146" spans="1:6" ht="12.75" customHeight="1">
      <c r="A146" s="4" t="str">
        <f>MSRP_spreadsheet!A145</f>
        <v>engine calibration software</v>
      </c>
      <c r="B146" s="4"/>
      <c r="C146" s="4"/>
      <c r="D146" s="4"/>
      <c r="E146" s="4"/>
      <c r="F146" s="4"/>
    </row>
    <row r="147" spans="1:6" ht="12.75" customHeight="1">
      <c r="A147" s="4" t="str">
        <f>MSRP_spreadsheet!A146</f>
        <v>fabrication</v>
      </c>
      <c r="B147" s="4"/>
      <c r="C147" s="4"/>
      <c r="D147" s="4"/>
      <c r="E147" s="4"/>
      <c r="F147" s="4"/>
    </row>
    <row r="148" spans="1:6" ht="12.75" customHeight="1">
      <c r="A148" s="4" t="e">
        <f>#REF!</f>
        <v>#REF!</v>
      </c>
      <c r="B148" s="4"/>
      <c r="C148" s="4"/>
      <c r="D148" s="4"/>
      <c r="E148" s="4"/>
      <c r="F148" s="4"/>
    </row>
    <row r="149" spans="1:6" ht="12.75" customHeight="1">
      <c r="A149" s="4"/>
      <c r="B149" s="4"/>
      <c r="C149" s="4"/>
      <c r="D149" s="4"/>
      <c r="E149" s="4"/>
      <c r="F149" s="4"/>
    </row>
    <row r="150" spans="1:6" ht="12.75" customHeight="1">
      <c r="A150" s="7" t="s">
        <v>13</v>
      </c>
      <c r="B150">
        <f t="shared" ref="B150:F150" si="0">SUM(B4:B148)</f>
        <v>1457.34</v>
      </c>
      <c r="C150">
        <f t="shared" si="0"/>
        <v>4309.5</v>
      </c>
      <c r="D150">
        <f t="shared" si="0"/>
        <v>10895.68</v>
      </c>
      <c r="E150" s="7">
        <f t="shared" si="0"/>
        <v>0</v>
      </c>
      <c r="F150">
        <f t="shared" si="0"/>
        <v>0</v>
      </c>
    </row>
    <row r="151" spans="1:6" ht="12.75" customHeight="1"/>
    <row r="152" spans="1:6" ht="12.75" customHeight="1">
      <c r="E152" s="7" t="s">
        <v>18</v>
      </c>
      <c r="F152">
        <f>SUM(B150:F150)</f>
        <v>16662.52</v>
      </c>
    </row>
    <row r="153" spans="1:6" ht="12.75" customHeight="1"/>
    <row r="154" spans="1:6" ht="12.75" customHeight="1"/>
    <row r="155" spans="1:6" ht="12.75" customHeight="1"/>
    <row r="156" spans="1:6" ht="12.75" customHeight="1"/>
    <row r="157" spans="1:6" ht="12.75" customHeight="1"/>
    <row r="158" spans="1:6" ht="12.75" customHeight="1"/>
    <row r="159" spans="1:6" ht="12.75" customHeight="1"/>
    <row r="160" spans="1:6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/>
  </sheetViews>
  <sheetFormatPr defaultColWidth="14.42578125" defaultRowHeight="15" customHeight="1"/>
  <cols>
    <col min="1" max="1" width="17.7109375" customWidth="1"/>
    <col min="2" max="2" width="17" customWidth="1"/>
    <col min="3" max="3" width="12.7109375" customWidth="1"/>
    <col min="4" max="9" width="8.7109375" customWidth="1"/>
    <col min="10" max="10" width="18.28515625" customWidth="1"/>
    <col min="11" max="26" width="8.7109375" customWidth="1"/>
  </cols>
  <sheetData>
    <row r="1" spans="1:11" ht="12.75" customHeight="1">
      <c r="A1" s="7" t="s">
        <v>6</v>
      </c>
      <c r="B1" s="7" t="s">
        <v>7</v>
      </c>
      <c r="C1" s="7" t="s">
        <v>8</v>
      </c>
      <c r="E1" s="7" t="s">
        <v>9</v>
      </c>
      <c r="G1" s="7"/>
      <c r="J1" s="7" t="s">
        <v>10</v>
      </c>
      <c r="K1" s="7" t="s">
        <v>11</v>
      </c>
    </row>
    <row r="2" spans="1:11" ht="26.25" customHeight="1">
      <c r="A2" s="7" t="s">
        <v>12</v>
      </c>
      <c r="B2" s="7">
        <v>2000000</v>
      </c>
      <c r="C2" s="7">
        <v>400</v>
      </c>
      <c r="E2">
        <f t="shared" ref="E2:E6" si="0">C2*1.5</f>
        <v>600</v>
      </c>
      <c r="G2" s="7"/>
      <c r="J2" s="7" t="s">
        <v>14</v>
      </c>
      <c r="K2" s="7">
        <v>8999.4</v>
      </c>
    </row>
    <row r="3" spans="1:11" ht="12.75" customHeight="1">
      <c r="A3" s="7" t="s">
        <v>0</v>
      </c>
      <c r="B3" s="7">
        <v>130000</v>
      </c>
      <c r="C3" s="7">
        <v>26</v>
      </c>
      <c r="E3">
        <f t="shared" si="0"/>
        <v>39</v>
      </c>
      <c r="G3" s="7"/>
    </row>
    <row r="4" spans="1:11" ht="12.75" customHeight="1">
      <c r="A4" s="7" t="s">
        <v>15</v>
      </c>
      <c r="B4" s="7">
        <v>275000</v>
      </c>
      <c r="C4" s="7">
        <v>55</v>
      </c>
      <c r="E4">
        <f t="shared" si="0"/>
        <v>82.5</v>
      </c>
      <c r="G4" s="7"/>
    </row>
    <row r="5" spans="1:11" ht="12.75" customHeight="1">
      <c r="A5" s="7" t="s">
        <v>16</v>
      </c>
      <c r="B5" s="7">
        <v>900000</v>
      </c>
      <c r="C5" s="7">
        <v>180</v>
      </c>
      <c r="E5" s="7">
        <f t="shared" si="0"/>
        <v>270</v>
      </c>
      <c r="G5" s="7"/>
    </row>
    <row r="6" spans="1:11" ht="12.75" customHeight="1">
      <c r="A6" s="7" t="s">
        <v>17</v>
      </c>
      <c r="B6" s="7">
        <v>425000</v>
      </c>
      <c r="C6" s="7">
        <v>85</v>
      </c>
      <c r="E6">
        <f t="shared" si="0"/>
        <v>127.5</v>
      </c>
      <c r="G6" s="7"/>
    </row>
    <row r="7" spans="1:11" ht="12.75" customHeight="1">
      <c r="A7" s="8" t="s">
        <v>19</v>
      </c>
      <c r="B7" s="8">
        <v>61950</v>
      </c>
      <c r="C7" s="8">
        <v>12.39</v>
      </c>
      <c r="D7" s="9"/>
      <c r="E7" s="8">
        <v>18.579999999999998</v>
      </c>
      <c r="G7" s="7"/>
    </row>
    <row r="8" spans="1:11" ht="12.75" customHeight="1">
      <c r="A8" s="8" t="s">
        <v>20</v>
      </c>
      <c r="B8" s="10">
        <v>153350</v>
      </c>
      <c r="C8" s="8">
        <v>30.67</v>
      </c>
      <c r="D8" s="9"/>
      <c r="E8" s="8">
        <v>46</v>
      </c>
      <c r="G8" s="7"/>
    </row>
    <row r="9" spans="1:11" ht="12.75" customHeight="1">
      <c r="A9" s="7" t="s">
        <v>21</v>
      </c>
      <c r="B9" s="7">
        <v>79200</v>
      </c>
      <c r="C9" s="7">
        <v>15.84</v>
      </c>
      <c r="E9" s="7">
        <v>23.76</v>
      </c>
    </row>
    <row r="10" spans="1:11" ht="12.75" customHeight="1">
      <c r="A10" s="7"/>
      <c r="B10" s="11"/>
      <c r="C10" s="7"/>
      <c r="E10" s="7"/>
      <c r="J10" s="7" t="s">
        <v>22</v>
      </c>
      <c r="K10" s="7">
        <v>18.829999999999998</v>
      </c>
    </row>
    <row r="11" spans="1:11" ht="12.75" customHeight="1"/>
    <row r="12" spans="1:11" ht="12.75" customHeight="1"/>
    <row r="13" spans="1:11" ht="12.75" customHeight="1"/>
    <row r="14" spans="1:11" ht="12.75" customHeight="1"/>
    <row r="15" spans="1:11" ht="12.75" customHeight="1"/>
    <row r="16" spans="1:11" ht="12.75" customHeight="1"/>
    <row r="17" spans="10:11" ht="12.75" customHeight="1"/>
    <row r="18" spans="10:11" ht="12.75" customHeight="1"/>
    <row r="19" spans="10:11" ht="12.75" customHeight="1">
      <c r="J19" s="7" t="s">
        <v>23</v>
      </c>
      <c r="K19" s="7">
        <v>475.5</v>
      </c>
    </row>
    <row r="20" spans="10:11" ht="12.75" customHeight="1"/>
    <row r="21" spans="10:11" ht="12.75" customHeight="1"/>
    <row r="22" spans="10:11" ht="12.75" customHeight="1"/>
    <row r="23" spans="10:11" ht="12.75" customHeight="1"/>
    <row r="24" spans="10:11" ht="12.75" customHeight="1"/>
    <row r="25" spans="10:11" ht="12.75" customHeight="1"/>
    <row r="26" spans="10:11" ht="12.75" customHeight="1"/>
    <row r="27" spans="10:11" ht="12.75" customHeight="1"/>
    <row r="28" spans="10:11" ht="12.75" customHeight="1"/>
    <row r="29" spans="10:11" ht="12.75" customHeight="1"/>
    <row r="30" spans="10:11" ht="12.75" customHeight="1"/>
    <row r="31" spans="10:11" ht="12.75" customHeight="1">
      <c r="J31" s="7" t="s">
        <v>24</v>
      </c>
      <c r="K31" s="7">
        <v>36.99</v>
      </c>
    </row>
    <row r="32" spans="10:11" ht="12.75" customHeight="1"/>
    <row r="33" spans="10:11" ht="12.75" customHeight="1"/>
    <row r="34" spans="10:11" ht="12.75" customHeight="1"/>
    <row r="35" spans="10:11" ht="12.75" customHeight="1"/>
    <row r="36" spans="10:11" ht="12.75" customHeight="1"/>
    <row r="37" spans="10:11" ht="12.75" customHeight="1"/>
    <row r="38" spans="10:11" ht="12.75" customHeight="1"/>
    <row r="39" spans="10:11" ht="12.75" customHeight="1"/>
    <row r="40" spans="10:11" ht="12.75" customHeight="1"/>
    <row r="41" spans="10:11" ht="12.75" customHeight="1">
      <c r="J41" s="7" t="s">
        <v>25</v>
      </c>
      <c r="K41" s="7">
        <v>57.35</v>
      </c>
    </row>
    <row r="42" spans="10:11" ht="12.75" customHeight="1"/>
    <row r="43" spans="10:11" ht="12.75" customHeight="1"/>
    <row r="44" spans="10:11" ht="12.75" customHeight="1"/>
    <row r="45" spans="10:11" ht="12.75" customHeight="1"/>
    <row r="46" spans="10:11" ht="12.75" customHeight="1"/>
    <row r="47" spans="10:11" ht="12.75" customHeight="1"/>
    <row r="48" spans="10:11" ht="12.75" customHeight="1"/>
    <row r="49" spans="10:11" ht="12.75" customHeight="1"/>
    <row r="50" spans="10:11" ht="12.75" customHeight="1"/>
    <row r="51" spans="10:11" ht="12.75" customHeight="1"/>
    <row r="52" spans="10:11" ht="12.75" customHeight="1"/>
    <row r="53" spans="10:11" ht="12.75" customHeight="1">
      <c r="J53" s="12" t="s">
        <v>26</v>
      </c>
      <c r="K53" s="7">
        <v>2873</v>
      </c>
    </row>
    <row r="54" spans="10:11" ht="12.75" customHeight="1"/>
    <row r="55" spans="10:11" ht="12.75" customHeight="1"/>
    <row r="56" spans="10:11" ht="12.75" customHeight="1"/>
    <row r="57" spans="10:11" ht="12.75" customHeight="1"/>
    <row r="58" spans="10:11" ht="12.75" customHeight="1"/>
    <row r="59" spans="10:11" ht="12.75" customHeight="1"/>
    <row r="60" spans="10:11" ht="12.75" customHeight="1"/>
    <row r="61" spans="10:11" ht="12.75" customHeight="1"/>
    <row r="62" spans="10:11" ht="12.75" customHeight="1"/>
    <row r="63" spans="10:11" ht="12.75" customHeight="1"/>
    <row r="64" spans="10:11" ht="12.75" customHeight="1"/>
    <row r="65" spans="10:11" ht="12.75" customHeight="1"/>
    <row r="66" spans="10:11" ht="12.75" customHeight="1">
      <c r="J66" s="7" t="s">
        <v>27</v>
      </c>
      <c r="K66" s="7" t="s">
        <v>28</v>
      </c>
    </row>
    <row r="67" spans="10:11" ht="12.75" customHeight="1"/>
    <row r="68" spans="10:11" ht="12.75" customHeight="1"/>
    <row r="69" spans="10:11" ht="12.75" customHeight="1"/>
    <row r="70" spans="10:11" ht="12.75" customHeight="1"/>
    <row r="71" spans="10:11" ht="12.75" customHeight="1"/>
    <row r="72" spans="10:11" ht="12.75" customHeight="1"/>
    <row r="73" spans="10:11" ht="12.75" customHeight="1">
      <c r="J73" s="7" t="s">
        <v>29</v>
      </c>
      <c r="K73" s="7" t="s">
        <v>30</v>
      </c>
    </row>
    <row r="74" spans="10:11" ht="12.75" customHeight="1"/>
    <row r="75" spans="10:11" ht="12.75" customHeight="1"/>
    <row r="76" spans="10:11" ht="12.75" customHeight="1"/>
    <row r="77" spans="10:11" ht="12.75" customHeight="1"/>
    <row r="78" spans="10:11" ht="12.75" customHeight="1"/>
    <row r="79" spans="10:11" ht="12.75" customHeight="1"/>
    <row r="80" spans="10:11" ht="12.75" customHeight="1"/>
    <row r="81" spans="2:11" ht="12.75" customHeight="1"/>
    <row r="82" spans="2:11" ht="12.75" customHeight="1"/>
    <row r="83" spans="2:11" ht="12.75" customHeight="1"/>
    <row r="84" spans="2:11" ht="12.75" customHeight="1"/>
    <row r="85" spans="2:11" ht="12.75" customHeight="1">
      <c r="B85" s="13" t="s">
        <v>31</v>
      </c>
      <c r="J85" s="7" t="s">
        <v>32</v>
      </c>
      <c r="K85" s="7">
        <v>92.5</v>
      </c>
    </row>
    <row r="86" spans="2:11" ht="12.75" customHeight="1"/>
    <row r="87" spans="2:11" ht="12.75" customHeight="1"/>
    <row r="88" spans="2:11" ht="12.75" customHeight="1"/>
    <row r="89" spans="2:11" ht="12.75" customHeight="1"/>
    <row r="90" spans="2:11" ht="12.75" customHeight="1"/>
    <row r="91" spans="2:11" ht="12.75" customHeight="1"/>
    <row r="92" spans="2:11" ht="12.75" customHeight="1"/>
    <row r="93" spans="2:11" ht="12.75" customHeight="1"/>
    <row r="94" spans="2:11" ht="12.75" customHeight="1"/>
    <row r="95" spans="2:11" ht="12.75" customHeight="1"/>
    <row r="96" spans="2:11" ht="12.75" customHeight="1"/>
    <row r="97" spans="10:11" ht="12.75" customHeight="1"/>
    <row r="98" spans="10:11" ht="12.75" customHeight="1"/>
    <row r="99" spans="10:11" ht="12.75" customHeight="1"/>
    <row r="100" spans="10:11" ht="12.75" customHeight="1"/>
    <row r="101" spans="10:11" ht="12.75" customHeight="1"/>
    <row r="102" spans="10:11" ht="12.75" customHeight="1">
      <c r="J102" s="7" t="s">
        <v>33</v>
      </c>
      <c r="K102" s="7">
        <v>88.39</v>
      </c>
    </row>
    <row r="103" spans="10:11" ht="12.75" customHeight="1"/>
    <row r="104" spans="10:11" ht="12.75" customHeight="1"/>
    <row r="105" spans="10:11" ht="12.75" customHeight="1"/>
    <row r="106" spans="10:11" ht="12.75" customHeight="1"/>
    <row r="107" spans="10:11" ht="12.75" customHeight="1"/>
    <row r="108" spans="10:11" ht="12.75" customHeight="1"/>
    <row r="109" spans="10:11" ht="12.75" customHeight="1"/>
    <row r="110" spans="10:11" ht="12.75" customHeight="1"/>
    <row r="111" spans="10:11" ht="12.75" customHeight="1"/>
    <row r="112" spans="10:11" ht="12.75" customHeight="1"/>
    <row r="113" spans="10:11" ht="12.75" customHeight="1"/>
    <row r="114" spans="10:11" ht="12.75" customHeight="1"/>
    <row r="115" spans="10:11" ht="12.75" customHeight="1"/>
    <row r="116" spans="10:11" ht="12.75" customHeight="1">
      <c r="J116" s="7" t="s">
        <v>34</v>
      </c>
      <c r="K116" s="7">
        <v>159.94999999999999</v>
      </c>
    </row>
    <row r="117" spans="10:11" ht="12.75" customHeight="1"/>
    <row r="118" spans="10:11" ht="12.75" customHeight="1"/>
    <row r="119" spans="10:11" ht="12.75" customHeight="1"/>
    <row r="120" spans="10:11" ht="12.75" customHeight="1"/>
    <row r="121" spans="10:11" ht="12.75" customHeight="1"/>
    <row r="122" spans="10:11" ht="12.75" customHeight="1"/>
    <row r="123" spans="10:11" ht="12.75" customHeight="1"/>
    <row r="124" spans="10:11" ht="12.75" customHeight="1"/>
    <row r="125" spans="10:11" ht="12.75" customHeight="1"/>
    <row r="126" spans="10:11" ht="12.75" customHeight="1"/>
    <row r="127" spans="10:11" ht="12.75" customHeight="1"/>
    <row r="128" spans="10:11" ht="12.75" customHeight="1"/>
    <row r="129" spans="10:11" ht="12.75" customHeight="1"/>
    <row r="130" spans="10:11" ht="12.75" customHeight="1"/>
    <row r="131" spans="10:11" ht="12.75" customHeight="1"/>
    <row r="132" spans="10:11" ht="12.75" customHeight="1"/>
    <row r="133" spans="10:11" ht="12.75" customHeight="1">
      <c r="J133" s="7" t="s">
        <v>35</v>
      </c>
      <c r="K133" s="7">
        <v>57.95</v>
      </c>
    </row>
    <row r="134" spans="10:11" ht="12.75" customHeight="1"/>
    <row r="135" spans="10:11" ht="12.75" customHeight="1"/>
    <row r="136" spans="10:11" ht="12.75" customHeight="1"/>
    <row r="137" spans="10:11" ht="12.75" customHeight="1"/>
    <row r="138" spans="10:11" ht="12.75" customHeight="1"/>
    <row r="139" spans="10:11" ht="12.75" customHeight="1"/>
    <row r="140" spans="10:11" ht="12.75" customHeight="1"/>
    <row r="141" spans="10:11" ht="12.75" customHeight="1"/>
    <row r="142" spans="10:11" ht="12.75" customHeight="1"/>
    <row r="143" spans="10:11" ht="12.75" customHeight="1"/>
    <row r="144" spans="10:11" ht="12.75" customHeight="1"/>
    <row r="145" spans="10:11" ht="12.75" customHeight="1"/>
    <row r="146" spans="10:11" ht="12.75" customHeight="1">
      <c r="J146" s="14" t="s">
        <v>36</v>
      </c>
    </row>
    <row r="147" spans="10:11" ht="12.75" customHeight="1"/>
    <row r="148" spans="10:11" ht="12.75" customHeight="1"/>
    <row r="149" spans="10:11" ht="12.75" customHeight="1"/>
    <row r="150" spans="10:11" ht="12.75" customHeight="1"/>
    <row r="151" spans="10:11" ht="12.75" customHeight="1"/>
    <row r="152" spans="10:11" ht="12.75" customHeight="1"/>
    <row r="153" spans="10:11" ht="12.75" customHeight="1"/>
    <row r="154" spans="10:11" ht="12.75" customHeight="1"/>
    <row r="155" spans="10:11" ht="12.75" customHeight="1">
      <c r="J155" s="7" t="s">
        <v>37</v>
      </c>
      <c r="K155" s="7">
        <v>23.68</v>
      </c>
    </row>
    <row r="156" spans="10:11" ht="12.75" customHeight="1"/>
    <row r="157" spans="10:11" ht="12.75" customHeight="1"/>
    <row r="158" spans="10:11" ht="12.75" customHeight="1"/>
    <row r="159" spans="10:11" ht="12.75" customHeight="1"/>
    <row r="160" spans="10:11" ht="12.75" customHeight="1"/>
    <row r="161" spans="10:11" ht="12.75" customHeight="1"/>
    <row r="162" spans="10:11" ht="12.75" customHeight="1"/>
    <row r="163" spans="10:11" ht="12.75" customHeight="1">
      <c r="J163" s="7"/>
    </row>
    <row r="164" spans="10:11" ht="12.75" customHeight="1"/>
    <row r="165" spans="10:11" ht="12.75" customHeight="1"/>
    <row r="166" spans="10:11" ht="12.75" customHeight="1"/>
    <row r="167" spans="10:11" ht="12.75" customHeight="1"/>
    <row r="168" spans="10:11" ht="12.75" customHeight="1"/>
    <row r="169" spans="10:11" ht="12.75" customHeight="1"/>
    <row r="170" spans="10:11" ht="12.75" customHeight="1"/>
    <row r="171" spans="10:11" ht="12.75" customHeight="1">
      <c r="J171" s="7" t="s">
        <v>38</v>
      </c>
      <c r="K171" s="7">
        <v>80</v>
      </c>
    </row>
    <row r="172" spans="10:11" ht="12.75" customHeight="1"/>
    <row r="173" spans="10:11" ht="12.75" customHeight="1"/>
    <row r="174" spans="10:11" ht="12.75" customHeight="1"/>
    <row r="175" spans="10:11" ht="12.75" customHeight="1"/>
    <row r="176" spans="10:11" ht="12.75" customHeight="1"/>
    <row r="177" spans="10:11" ht="12.75" customHeight="1"/>
    <row r="178" spans="10:11" ht="12.75" customHeight="1"/>
    <row r="179" spans="10:11" ht="12.75" customHeight="1"/>
    <row r="180" spans="10:11" ht="12.75" customHeight="1"/>
    <row r="181" spans="10:11" ht="12.75" customHeight="1"/>
    <row r="182" spans="10:11" ht="12.75" customHeight="1">
      <c r="J182" s="7" t="s">
        <v>39</v>
      </c>
      <c r="K182" s="7">
        <v>43</v>
      </c>
    </row>
    <row r="183" spans="10:11" ht="12.75" customHeight="1"/>
    <row r="184" spans="10:11" ht="12.75" customHeight="1"/>
    <row r="185" spans="10:11" ht="12.75" customHeight="1"/>
    <row r="186" spans="10:11" ht="12.75" customHeight="1"/>
    <row r="187" spans="10:11" ht="12.75" customHeight="1"/>
    <row r="188" spans="10:11" ht="12.75" customHeight="1"/>
    <row r="189" spans="10:11" ht="12.75" customHeight="1"/>
    <row r="190" spans="10:11" ht="12.75" customHeight="1"/>
    <row r="191" spans="10:11" ht="12.75" customHeight="1"/>
    <row r="192" spans="10:11" ht="12.75" customHeight="1">
      <c r="J192" s="7" t="s">
        <v>40</v>
      </c>
      <c r="K192" s="7">
        <v>290</v>
      </c>
    </row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MSRP_spreadsheet</vt:lpstr>
      <vt:lpstr>Supporting_Calculations</vt:lpstr>
      <vt:lpstr>Reciepts - Documentation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Goddard, Chase E.</dc:creator>
  <cp:lastModifiedBy> </cp:lastModifiedBy>
  <dcterms:created xsi:type="dcterms:W3CDTF">2018-02-20T02:17:13Z</dcterms:created>
  <dcterms:modified xsi:type="dcterms:W3CDTF">2018-02-20T02:17:13Z</dcterms:modified>
</cp:coreProperties>
</file>