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chartsheets/sheet5.xml" ContentType="application/vnd.openxmlformats-officedocument.spreadsheetml.chartsheet+xml"/>
  <Override PartName="/xl/chartsheets/sheet6.xml" ContentType="application/vnd.openxmlformats-officedocument.spreadsheetml.chartsheet+xml"/>
  <Override PartName="/xl/chartsheets/sheet7.xml" ContentType="application/vnd.openxmlformats-officedocument.spreadsheetml.chartsheet+xml"/>
  <Override PartName="/xl/chartsheets/sheet8.xml" ContentType="application/vnd.openxmlformats-officedocument.spreadsheetml.chartsheet+xml"/>
  <Override PartName="/xl/chartsheets/sheet9.xml" ContentType="application/vnd.openxmlformats-officedocument.spreadsheetml.chartsheet+xml"/>
  <Override PartName="/xl/chartsheets/sheet10.xml" ContentType="application/vnd.openxmlformats-officedocument.spreadsheetml.chartsheet+xml"/>
  <Override PartName="/xl/chartsheets/sheet11.xml" ContentType="application/vnd.openxmlformats-officedocument.spreadsheetml.chartsheet+xml"/>
  <Override PartName="/xl/chartsheets/sheet12.xml" ContentType="application/vnd.openxmlformats-officedocument.spreadsheetml.chartsheet+xml"/>
  <Override PartName="/xl/chartsheets/sheet13.xml" ContentType="application/vnd.openxmlformats-officedocument.spreadsheetml.chartsheet+xml"/>
  <Override PartName="/xl/chartsheets/sheet14.xml" ContentType="application/vnd.openxmlformats-officedocument.spreadsheetml.chartsheet+xml"/>
  <Override PartName="/xl/chartsheets/sheet15.xml" ContentType="application/vnd.openxmlformats-officedocument.spreadsheetml.chart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drawings/drawing8.xml" ContentType="application/vnd.openxmlformats-officedocument.drawing+xml"/>
  <Override PartName="/xl/charts/chart8.xml" ContentType="application/vnd.openxmlformats-officedocument.drawingml.chart+xml"/>
  <Override PartName="/xl/drawings/drawing9.xml" ContentType="application/vnd.openxmlformats-officedocument.drawing+xml"/>
  <Override PartName="/xl/charts/chart9.xml" ContentType="application/vnd.openxmlformats-officedocument.drawingml.chart+xml"/>
  <Override PartName="/xl/drawings/drawing10.xml" ContentType="application/vnd.openxmlformats-officedocument.drawing+xml"/>
  <Override PartName="/xl/charts/chart10.xml" ContentType="application/vnd.openxmlformats-officedocument.drawingml.chart+xml"/>
  <Override PartName="/xl/drawings/drawing11.xml" ContentType="application/vnd.openxmlformats-officedocument.drawing+xml"/>
  <Override PartName="/xl/charts/chart11.xml" ContentType="application/vnd.openxmlformats-officedocument.drawingml.chart+xml"/>
  <Override PartName="/xl/drawings/drawing12.xml" ContentType="application/vnd.openxmlformats-officedocument.drawing+xml"/>
  <Override PartName="/xl/charts/chart12.xml" ContentType="application/vnd.openxmlformats-officedocument.drawingml.chart+xml"/>
  <Override PartName="/xl/drawings/drawing13.xml" ContentType="application/vnd.openxmlformats-officedocument.drawing+xml"/>
  <Override PartName="/xl/charts/chart13.xml" ContentType="application/vnd.openxmlformats-officedocument.drawingml.chart+xml"/>
  <Override PartName="/xl/drawings/drawing14.xml" ContentType="application/vnd.openxmlformats-officedocument.drawing+xml"/>
  <Override PartName="/xl/charts/chart14.xml" ContentType="application/vnd.openxmlformats-officedocument.drawingml.chart+xml"/>
  <Override PartName="/xl/drawings/drawing15.xml" ContentType="application/vnd.openxmlformats-officedocument.drawing+xml"/>
  <Override PartName="/xl/charts/chart15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30" yWindow="90" windowWidth="9720" windowHeight="7800" activeTab="1"/>
  </bookViews>
  <sheets>
    <sheet name="Raw Data" sheetId="1" r:id="rId1"/>
    <sheet name="Summary" sheetId="9" r:id="rId2"/>
    <sheet name="Lap 1 data" sheetId="4" r:id="rId3"/>
    <sheet name="Lap 2 data" sheetId="5" r:id="rId4"/>
    <sheet name="Lap 3 data" sheetId="7" r:id="rId5"/>
    <sheet name="Lap 4 data" sheetId="8" r:id="rId6"/>
    <sheet name="Lap_chart" sheetId="38" r:id="rId7"/>
    <sheet name="Speed" sheetId="36" r:id="rId8"/>
    <sheet name="Lambda" sheetId="35" r:id="rId9"/>
    <sheet name="CO2 &amp; CO Phasing" sheetId="46" r:id="rId10"/>
    <sheet name="Fuel Flow&amp;Lambda&amp;CO" sheetId="47" r:id="rId11"/>
    <sheet name="CO2 %" sheetId="28" r:id="rId12"/>
    <sheet name="CO %" sheetId="29" r:id="rId13"/>
    <sheet name="NO ppm" sheetId="30" r:id="rId14"/>
    <sheet name="THC ppm" sheetId="31" r:id="rId15"/>
    <sheet name="O2 %" sheetId="32" r:id="rId16"/>
    <sheet name="Fuel Flow L per hr" sheetId="33" r:id="rId17"/>
    <sheet name="CO2 g per hr" sheetId="41" r:id="rId18"/>
    <sheet name="CO g per hr" sheetId="42" r:id="rId19"/>
    <sheet name="NO g per hr" sheetId="43" r:id="rId20"/>
    <sheet name="THC g per hr" sheetId="45" r:id="rId21"/>
  </sheets>
  <calcPr calcId="145621"/>
  <customWorkbookViews>
    <customWorkbookView name="opie test" guid="{2B424CCC-7244-4294-A128-8AE125D4F682}" maximized="1" xWindow="1" yWindow="1" windowWidth="1362" windowHeight="538" activeSheetId="5"/>
  </customWorkbookViews>
</workbook>
</file>

<file path=xl/calcChain.xml><?xml version="1.0" encoding="utf-8"?>
<calcChain xmlns="http://schemas.openxmlformats.org/spreadsheetml/2006/main">
  <c r="CC8" i="8" l="1"/>
  <c r="CC8" i="7"/>
  <c r="CC8" i="5"/>
  <c r="CC8" i="4"/>
  <c r="C5" i="4" l="1"/>
  <c r="D5" i="4"/>
  <c r="E5" i="4"/>
  <c r="F5" i="4"/>
  <c r="G5" i="4"/>
  <c r="H5" i="4"/>
  <c r="I5" i="4"/>
  <c r="J5" i="4"/>
  <c r="K5" i="4"/>
  <c r="L5" i="4"/>
  <c r="M5" i="4"/>
  <c r="N5" i="4"/>
  <c r="O5" i="4"/>
  <c r="P5" i="4"/>
  <c r="Q5" i="4"/>
  <c r="R5" i="4"/>
  <c r="S5" i="4"/>
  <c r="T5" i="4"/>
  <c r="U5" i="4"/>
  <c r="V5" i="4"/>
  <c r="W5" i="4"/>
  <c r="X5" i="4"/>
  <c r="Y5" i="4"/>
  <c r="Z5" i="4"/>
  <c r="AA5" i="4"/>
  <c r="AB5" i="4"/>
  <c r="AC5" i="4"/>
  <c r="AD5" i="4"/>
  <c r="AE5" i="4"/>
  <c r="AF5" i="4"/>
  <c r="AG5" i="4"/>
  <c r="AH5" i="4"/>
  <c r="AI5" i="4"/>
  <c r="AJ5" i="4"/>
  <c r="AK5" i="4"/>
  <c r="AL5" i="4"/>
  <c r="AM5" i="4"/>
  <c r="AN5" i="4"/>
  <c r="AO5" i="4"/>
  <c r="AP5" i="4"/>
  <c r="AQ5" i="4"/>
  <c r="AR5" i="4"/>
  <c r="AS5" i="4"/>
  <c r="AT5" i="4"/>
  <c r="AU5" i="4"/>
  <c r="AV5" i="4"/>
  <c r="AW5" i="4"/>
  <c r="AX5" i="4"/>
  <c r="AY5" i="4"/>
  <c r="AZ5" i="4"/>
  <c r="BA5" i="4"/>
  <c r="BB5" i="4"/>
  <c r="BC5" i="4"/>
  <c r="BD5" i="4"/>
  <c r="BE5" i="4"/>
  <c r="BF5" i="4"/>
  <c r="BG5" i="4"/>
  <c r="BH5" i="4"/>
  <c r="BI5" i="4"/>
  <c r="BJ5" i="4"/>
  <c r="BK5" i="4"/>
  <c r="BL5" i="4"/>
  <c r="BM5" i="4"/>
  <c r="BN5" i="4"/>
  <c r="BO5" i="4"/>
  <c r="BP5" i="4"/>
  <c r="BQ5" i="4"/>
  <c r="BR5" i="4"/>
  <c r="BS5" i="4"/>
  <c r="BT5" i="4"/>
  <c r="BU5" i="4"/>
  <c r="BV5" i="4"/>
  <c r="C6" i="4"/>
  <c r="D6" i="4"/>
  <c r="E6" i="4"/>
  <c r="F6" i="4"/>
  <c r="G6" i="4"/>
  <c r="H6" i="4"/>
  <c r="I6" i="4"/>
  <c r="J6" i="4"/>
  <c r="K6" i="4"/>
  <c r="L6" i="4"/>
  <c r="M6" i="4"/>
  <c r="N6" i="4"/>
  <c r="O6" i="4"/>
  <c r="P6" i="4"/>
  <c r="Q6" i="4"/>
  <c r="R6" i="4"/>
  <c r="S6" i="4"/>
  <c r="T6" i="4"/>
  <c r="U6" i="4"/>
  <c r="V6" i="4"/>
  <c r="W6" i="4"/>
  <c r="X6" i="4"/>
  <c r="Y6" i="4"/>
  <c r="Z6" i="4"/>
  <c r="AA6" i="4"/>
  <c r="AB6" i="4"/>
  <c r="AC6" i="4"/>
  <c r="AD6" i="4"/>
  <c r="AE6" i="4"/>
  <c r="AF6" i="4"/>
  <c r="AG6" i="4"/>
  <c r="AH6" i="4"/>
  <c r="AI6" i="4"/>
  <c r="AJ6" i="4"/>
  <c r="AK6" i="4"/>
  <c r="AL6" i="4"/>
  <c r="AM6" i="4"/>
  <c r="AN6" i="4"/>
  <c r="AO6" i="4"/>
  <c r="AP6" i="4"/>
  <c r="AQ6" i="4"/>
  <c r="AR6" i="4"/>
  <c r="AS6" i="4"/>
  <c r="AT6" i="4"/>
  <c r="AU6" i="4"/>
  <c r="AV6" i="4"/>
  <c r="AW6" i="4"/>
  <c r="AX6" i="4"/>
  <c r="AY6" i="4"/>
  <c r="AZ6" i="4"/>
  <c r="BA6" i="4"/>
  <c r="BB6" i="4"/>
  <c r="BC6" i="4"/>
  <c r="BD6" i="4"/>
  <c r="BE6" i="4"/>
  <c r="BF6" i="4"/>
  <c r="BG6" i="4"/>
  <c r="BH6" i="4"/>
  <c r="BI6" i="4"/>
  <c r="BJ6" i="4"/>
  <c r="BK6" i="4"/>
  <c r="BL6" i="4"/>
  <c r="BM6" i="4"/>
  <c r="BN6" i="4"/>
  <c r="BO6" i="4"/>
  <c r="BP6" i="4"/>
  <c r="BQ6" i="4"/>
  <c r="BR6" i="4"/>
  <c r="BS6" i="4"/>
  <c r="BT6" i="4"/>
  <c r="BU6" i="4"/>
  <c r="BV6" i="4"/>
  <c r="C7" i="4"/>
  <c r="D7" i="4"/>
  <c r="E7" i="4"/>
  <c r="F7" i="4"/>
  <c r="G7" i="4"/>
  <c r="H7" i="4"/>
  <c r="I7" i="4"/>
  <c r="J7" i="4"/>
  <c r="K7" i="4"/>
  <c r="L7" i="4"/>
  <c r="M7" i="4"/>
  <c r="N7" i="4"/>
  <c r="O7" i="4"/>
  <c r="P7" i="4"/>
  <c r="Q7" i="4"/>
  <c r="R7" i="4"/>
  <c r="S7" i="4"/>
  <c r="T7" i="4"/>
  <c r="U7" i="4"/>
  <c r="V7" i="4"/>
  <c r="W7" i="4"/>
  <c r="X7" i="4"/>
  <c r="Y7" i="4"/>
  <c r="Z7" i="4"/>
  <c r="AA7" i="4"/>
  <c r="AB7" i="4"/>
  <c r="AC7" i="4"/>
  <c r="AD7" i="4"/>
  <c r="AE7" i="4"/>
  <c r="AF7" i="4"/>
  <c r="AG7" i="4"/>
  <c r="AH7" i="4"/>
  <c r="AI7" i="4"/>
  <c r="AJ7" i="4"/>
  <c r="AK7" i="4"/>
  <c r="AL7" i="4"/>
  <c r="AM7" i="4"/>
  <c r="AN7" i="4"/>
  <c r="AO7" i="4"/>
  <c r="AP7" i="4"/>
  <c r="AQ7" i="4"/>
  <c r="AR7" i="4"/>
  <c r="AS7" i="4"/>
  <c r="AT7" i="4"/>
  <c r="AU7" i="4"/>
  <c r="AV7" i="4"/>
  <c r="AW7" i="4"/>
  <c r="AX7" i="4"/>
  <c r="AY7" i="4"/>
  <c r="AZ7" i="4"/>
  <c r="BA7" i="4"/>
  <c r="BB7" i="4"/>
  <c r="BC7" i="4"/>
  <c r="BD7" i="4"/>
  <c r="BE7" i="4"/>
  <c r="BF7" i="4"/>
  <c r="BG7" i="4"/>
  <c r="BH7" i="4"/>
  <c r="BI7" i="4"/>
  <c r="BJ7" i="4"/>
  <c r="BK7" i="4"/>
  <c r="BL7" i="4"/>
  <c r="BM7" i="4"/>
  <c r="BN7" i="4"/>
  <c r="BO7" i="4"/>
  <c r="BP7" i="4"/>
  <c r="BQ7" i="4"/>
  <c r="BR7" i="4"/>
  <c r="BS7" i="4"/>
  <c r="BT7" i="4"/>
  <c r="BU7" i="4"/>
  <c r="BV7" i="4"/>
  <c r="B8" i="4"/>
  <c r="AT8" i="4"/>
  <c r="BU8" i="4"/>
  <c r="BW10" i="4"/>
  <c r="BY10" i="4"/>
  <c r="BZ10" i="4"/>
  <c r="CA10" i="4"/>
  <c r="CB10" i="4"/>
  <c r="BW11" i="4"/>
  <c r="BY11" i="4"/>
  <c r="BZ11" i="4"/>
  <c r="CA11" i="4"/>
  <c r="CB11" i="4"/>
  <c r="BW12" i="4"/>
  <c r="BY12" i="4"/>
  <c r="BZ12" i="4"/>
  <c r="CA12" i="4"/>
  <c r="CB12" i="4"/>
  <c r="BW13" i="4"/>
  <c r="BY13" i="4"/>
  <c r="BZ13" i="4"/>
  <c r="CA13" i="4"/>
  <c r="CB13" i="4"/>
  <c r="BW14" i="4"/>
  <c r="BY14" i="4"/>
  <c r="BZ14" i="4"/>
  <c r="CA14" i="4"/>
  <c r="CB14" i="4"/>
  <c r="BW15" i="4"/>
  <c r="BY15" i="4"/>
  <c r="BZ15" i="4"/>
  <c r="CA15" i="4"/>
  <c r="CB15" i="4"/>
  <c r="BW16" i="4"/>
  <c r="BY16" i="4"/>
  <c r="BZ16" i="4"/>
  <c r="CA16" i="4"/>
  <c r="CB16" i="4"/>
  <c r="BW17" i="4"/>
  <c r="BY17" i="4"/>
  <c r="BZ17" i="4"/>
  <c r="CA17" i="4"/>
  <c r="CB17" i="4"/>
  <c r="BW18" i="4"/>
  <c r="BY18" i="4"/>
  <c r="BZ18" i="4"/>
  <c r="CA18" i="4"/>
  <c r="CB18" i="4"/>
  <c r="BW19" i="4"/>
  <c r="BY19" i="4"/>
  <c r="BZ19" i="4"/>
  <c r="CA19" i="4"/>
  <c r="CB19" i="4"/>
  <c r="BW20" i="4"/>
  <c r="BY20" i="4"/>
  <c r="BZ20" i="4"/>
  <c r="CA20" i="4"/>
  <c r="CB20" i="4"/>
  <c r="BW21" i="4"/>
  <c r="BY21" i="4"/>
  <c r="BZ21" i="4"/>
  <c r="CA21" i="4"/>
  <c r="CB21" i="4"/>
  <c r="BW22" i="4"/>
  <c r="BY22" i="4"/>
  <c r="BZ22" i="4"/>
  <c r="CA22" i="4"/>
  <c r="CB22" i="4"/>
  <c r="BW23" i="4"/>
  <c r="BY23" i="4"/>
  <c r="BZ23" i="4"/>
  <c r="CA23" i="4"/>
  <c r="CB23" i="4"/>
  <c r="BW24" i="4"/>
  <c r="BY24" i="4"/>
  <c r="BZ24" i="4"/>
  <c r="CA24" i="4"/>
  <c r="CB24" i="4"/>
  <c r="BW25" i="4"/>
  <c r="BY25" i="4"/>
  <c r="BZ25" i="4"/>
  <c r="CA25" i="4"/>
  <c r="CB25" i="4"/>
  <c r="BW26" i="4"/>
  <c r="BY26" i="4"/>
  <c r="BZ26" i="4"/>
  <c r="CA26" i="4"/>
  <c r="CB26" i="4"/>
  <c r="BW27" i="4"/>
  <c r="BY27" i="4"/>
  <c r="BZ27" i="4"/>
  <c r="CA27" i="4"/>
  <c r="CB27" i="4"/>
  <c r="BW28" i="4"/>
  <c r="BY28" i="4"/>
  <c r="BZ28" i="4"/>
  <c r="CA28" i="4"/>
  <c r="CB28" i="4"/>
  <c r="BW29" i="4"/>
  <c r="BY29" i="4"/>
  <c r="BZ29" i="4"/>
  <c r="CA29" i="4"/>
  <c r="CB29" i="4"/>
  <c r="BW30" i="4"/>
  <c r="BY30" i="4"/>
  <c r="BZ30" i="4"/>
  <c r="CA30" i="4"/>
  <c r="CB30" i="4"/>
  <c r="BW31" i="4"/>
  <c r="BY31" i="4"/>
  <c r="BZ31" i="4"/>
  <c r="CA31" i="4"/>
  <c r="CB31" i="4"/>
  <c r="BW32" i="4"/>
  <c r="BY32" i="4"/>
  <c r="BZ32" i="4"/>
  <c r="CA32" i="4"/>
  <c r="CB32" i="4"/>
  <c r="BW33" i="4"/>
  <c r="BY33" i="4"/>
  <c r="BZ33" i="4"/>
  <c r="CA33" i="4"/>
  <c r="CB33" i="4"/>
  <c r="BW34" i="4"/>
  <c r="BY34" i="4"/>
  <c r="BZ34" i="4"/>
  <c r="CA34" i="4"/>
  <c r="CB34" i="4"/>
  <c r="BW35" i="4"/>
  <c r="BY35" i="4"/>
  <c r="BZ35" i="4"/>
  <c r="CA35" i="4"/>
  <c r="CB35" i="4"/>
  <c r="BW36" i="4"/>
  <c r="BY36" i="4"/>
  <c r="BZ36" i="4"/>
  <c r="CA36" i="4"/>
  <c r="CB36" i="4"/>
  <c r="BW37" i="4"/>
  <c r="BY37" i="4"/>
  <c r="BZ37" i="4"/>
  <c r="CA37" i="4"/>
  <c r="CB37" i="4"/>
  <c r="BW38" i="4"/>
  <c r="BY38" i="4"/>
  <c r="BZ38" i="4"/>
  <c r="CA38" i="4"/>
  <c r="CB38" i="4"/>
  <c r="BW39" i="4"/>
  <c r="BY39" i="4"/>
  <c r="BZ39" i="4"/>
  <c r="CA39" i="4"/>
  <c r="CB39" i="4"/>
  <c r="BW40" i="4"/>
  <c r="BY40" i="4"/>
  <c r="BZ40" i="4"/>
  <c r="CA40" i="4"/>
  <c r="CB40" i="4"/>
  <c r="BW41" i="4"/>
  <c r="BY41" i="4"/>
  <c r="BZ41" i="4"/>
  <c r="CA41" i="4"/>
  <c r="CB41" i="4"/>
  <c r="BW42" i="4"/>
  <c r="BY42" i="4"/>
  <c r="BZ42" i="4"/>
  <c r="CA42" i="4"/>
  <c r="CB42" i="4"/>
  <c r="BW43" i="4"/>
  <c r="BY43" i="4"/>
  <c r="BZ43" i="4"/>
  <c r="CA43" i="4"/>
  <c r="CB43" i="4"/>
  <c r="BW44" i="4"/>
  <c r="BY44" i="4"/>
  <c r="BZ44" i="4"/>
  <c r="CA44" i="4"/>
  <c r="CB44" i="4"/>
  <c r="BW45" i="4"/>
  <c r="BY45" i="4"/>
  <c r="BZ45" i="4"/>
  <c r="CA45" i="4"/>
  <c r="CB45" i="4"/>
  <c r="BW46" i="4"/>
  <c r="BY46" i="4"/>
  <c r="BZ46" i="4"/>
  <c r="CA46" i="4"/>
  <c r="CB46" i="4"/>
  <c r="BW47" i="4"/>
  <c r="BY47" i="4"/>
  <c r="BZ47" i="4"/>
  <c r="CA47" i="4"/>
  <c r="CB47" i="4"/>
  <c r="BW48" i="4"/>
  <c r="BY48" i="4"/>
  <c r="BZ48" i="4"/>
  <c r="CA48" i="4"/>
  <c r="CB48" i="4"/>
  <c r="BW49" i="4"/>
  <c r="BY49" i="4"/>
  <c r="BZ49" i="4"/>
  <c r="CA49" i="4"/>
  <c r="CB49" i="4"/>
  <c r="BW50" i="4"/>
  <c r="BY50" i="4"/>
  <c r="BZ50" i="4"/>
  <c r="CA50" i="4"/>
  <c r="CB50" i="4"/>
  <c r="BW51" i="4"/>
  <c r="BY51" i="4"/>
  <c r="BZ51" i="4"/>
  <c r="CA51" i="4"/>
  <c r="CB51" i="4"/>
  <c r="BW52" i="4"/>
  <c r="BY52" i="4"/>
  <c r="BZ52" i="4"/>
  <c r="CA52" i="4"/>
  <c r="CB52" i="4"/>
  <c r="BW53" i="4"/>
  <c r="BY53" i="4"/>
  <c r="BZ53" i="4"/>
  <c r="CA53" i="4"/>
  <c r="CB53" i="4"/>
  <c r="BW54" i="4"/>
  <c r="BY54" i="4"/>
  <c r="BZ54" i="4"/>
  <c r="CA54" i="4"/>
  <c r="CB54" i="4"/>
  <c r="BW55" i="4"/>
  <c r="BY55" i="4"/>
  <c r="BZ55" i="4"/>
  <c r="CA55" i="4"/>
  <c r="CB55" i="4"/>
  <c r="BW56" i="4"/>
  <c r="BY56" i="4"/>
  <c r="BZ56" i="4"/>
  <c r="CA56" i="4"/>
  <c r="CB56" i="4"/>
  <c r="BW57" i="4"/>
  <c r="BY57" i="4"/>
  <c r="BZ57" i="4"/>
  <c r="CA57" i="4"/>
  <c r="CB57" i="4"/>
  <c r="BW58" i="4"/>
  <c r="BY58" i="4"/>
  <c r="BZ58" i="4"/>
  <c r="CA58" i="4"/>
  <c r="CB58" i="4"/>
  <c r="BW59" i="4"/>
  <c r="BY59" i="4"/>
  <c r="BZ59" i="4"/>
  <c r="CA59" i="4"/>
  <c r="CB59" i="4"/>
  <c r="BW60" i="4"/>
  <c r="BY60" i="4"/>
  <c r="BZ60" i="4"/>
  <c r="CA60" i="4"/>
  <c r="CB60" i="4"/>
  <c r="BW61" i="4"/>
  <c r="BY61" i="4"/>
  <c r="BZ61" i="4"/>
  <c r="CA61" i="4"/>
  <c r="CB61" i="4"/>
  <c r="BW62" i="4"/>
  <c r="BY62" i="4"/>
  <c r="BZ62" i="4"/>
  <c r="CA62" i="4"/>
  <c r="CB62" i="4"/>
  <c r="BW63" i="4"/>
  <c r="BY63" i="4"/>
  <c r="BZ63" i="4"/>
  <c r="CA63" i="4"/>
  <c r="CB63" i="4"/>
  <c r="BW64" i="4"/>
  <c r="BY64" i="4"/>
  <c r="BZ64" i="4"/>
  <c r="CA64" i="4"/>
  <c r="CB64" i="4"/>
  <c r="BW65" i="4"/>
  <c r="BY65" i="4"/>
  <c r="BZ65" i="4"/>
  <c r="CA65" i="4"/>
  <c r="CB65" i="4"/>
  <c r="BW66" i="4"/>
  <c r="BY66" i="4"/>
  <c r="BZ66" i="4"/>
  <c r="CA66" i="4"/>
  <c r="CB66" i="4"/>
  <c r="BW67" i="4"/>
  <c r="BY67" i="4"/>
  <c r="BZ67" i="4"/>
  <c r="CA67" i="4"/>
  <c r="CB67" i="4"/>
  <c r="BW68" i="4"/>
  <c r="BY68" i="4"/>
  <c r="BZ68" i="4"/>
  <c r="CA68" i="4"/>
  <c r="CB68" i="4"/>
  <c r="BW69" i="4"/>
  <c r="BY69" i="4"/>
  <c r="BZ69" i="4"/>
  <c r="CA69" i="4"/>
  <c r="CB69" i="4"/>
  <c r="BW70" i="4"/>
  <c r="BY70" i="4"/>
  <c r="BZ70" i="4"/>
  <c r="CA70" i="4"/>
  <c r="CB70" i="4"/>
  <c r="BW71" i="4"/>
  <c r="BY71" i="4"/>
  <c r="BZ71" i="4"/>
  <c r="CA71" i="4"/>
  <c r="CB71" i="4"/>
  <c r="BW72" i="4"/>
  <c r="BY72" i="4"/>
  <c r="BZ72" i="4"/>
  <c r="CA72" i="4"/>
  <c r="CB72" i="4"/>
  <c r="BW73" i="4"/>
  <c r="BY73" i="4"/>
  <c r="BZ73" i="4"/>
  <c r="CA73" i="4"/>
  <c r="CB73" i="4"/>
  <c r="BW74" i="4"/>
  <c r="BY74" i="4"/>
  <c r="BZ74" i="4"/>
  <c r="CA74" i="4"/>
  <c r="CB74" i="4"/>
  <c r="BW75" i="4"/>
  <c r="BY75" i="4"/>
  <c r="BZ75" i="4"/>
  <c r="CA75" i="4"/>
  <c r="CB75" i="4"/>
  <c r="BW76" i="4"/>
  <c r="BY76" i="4"/>
  <c r="BZ76" i="4"/>
  <c r="CA76" i="4"/>
  <c r="CB76" i="4"/>
  <c r="BW77" i="4"/>
  <c r="BY77" i="4"/>
  <c r="BZ77" i="4"/>
  <c r="CA77" i="4"/>
  <c r="CB77" i="4"/>
  <c r="BW78" i="4"/>
  <c r="BY78" i="4"/>
  <c r="BZ78" i="4"/>
  <c r="CA78" i="4"/>
  <c r="CB78" i="4"/>
  <c r="BW79" i="4"/>
  <c r="BY79" i="4"/>
  <c r="BZ79" i="4"/>
  <c r="CA79" i="4"/>
  <c r="CB79" i="4"/>
  <c r="BW80" i="4"/>
  <c r="BY80" i="4"/>
  <c r="BZ80" i="4"/>
  <c r="CA80" i="4"/>
  <c r="CB80" i="4"/>
  <c r="BW81" i="4"/>
  <c r="BY81" i="4"/>
  <c r="BZ81" i="4"/>
  <c r="CA81" i="4"/>
  <c r="CB81" i="4"/>
  <c r="BW82" i="4"/>
  <c r="BY82" i="4"/>
  <c r="BZ82" i="4"/>
  <c r="CA82" i="4"/>
  <c r="CB82" i="4"/>
  <c r="BW83" i="4"/>
  <c r="BY83" i="4"/>
  <c r="BZ83" i="4"/>
  <c r="CA83" i="4"/>
  <c r="CB83" i="4"/>
  <c r="BW84" i="4"/>
  <c r="BY84" i="4"/>
  <c r="BZ84" i="4"/>
  <c r="CA84" i="4"/>
  <c r="CB84" i="4"/>
  <c r="BW85" i="4"/>
  <c r="BY85" i="4"/>
  <c r="BZ85" i="4"/>
  <c r="CA85" i="4"/>
  <c r="CB85" i="4"/>
  <c r="BW86" i="4"/>
  <c r="BY86" i="4"/>
  <c r="BZ86" i="4"/>
  <c r="CA86" i="4"/>
  <c r="CB86" i="4"/>
  <c r="BW87" i="4"/>
  <c r="BY87" i="4"/>
  <c r="BZ87" i="4"/>
  <c r="CA87" i="4"/>
  <c r="CB87" i="4"/>
  <c r="BW88" i="4"/>
  <c r="BY88" i="4"/>
  <c r="BZ88" i="4"/>
  <c r="CA88" i="4"/>
  <c r="CB88" i="4"/>
  <c r="BW89" i="4"/>
  <c r="BY89" i="4"/>
  <c r="BZ89" i="4"/>
  <c r="CA89" i="4"/>
  <c r="CB89" i="4"/>
  <c r="BW90" i="4"/>
  <c r="BY90" i="4"/>
  <c r="BZ90" i="4"/>
  <c r="CA90" i="4"/>
  <c r="CB90" i="4"/>
  <c r="BW91" i="4"/>
  <c r="BY91" i="4"/>
  <c r="BZ91" i="4"/>
  <c r="CA91" i="4"/>
  <c r="CB91" i="4"/>
  <c r="BW92" i="4"/>
  <c r="BY92" i="4"/>
  <c r="BZ92" i="4"/>
  <c r="CA92" i="4"/>
  <c r="CB92" i="4"/>
  <c r="BW93" i="4"/>
  <c r="BY93" i="4"/>
  <c r="BZ93" i="4"/>
  <c r="CA93" i="4"/>
  <c r="CB93" i="4"/>
  <c r="BW94" i="4"/>
  <c r="BY94" i="4"/>
  <c r="BZ94" i="4"/>
  <c r="CA94" i="4"/>
  <c r="CB94" i="4"/>
  <c r="BW95" i="4"/>
  <c r="BY95" i="4"/>
  <c r="BZ95" i="4"/>
  <c r="CA95" i="4"/>
  <c r="CB95" i="4"/>
  <c r="BW96" i="4"/>
  <c r="BY96" i="4"/>
  <c r="BZ96" i="4"/>
  <c r="CA96" i="4"/>
  <c r="CB96" i="4"/>
  <c r="BW97" i="4"/>
  <c r="BY97" i="4"/>
  <c r="BZ97" i="4"/>
  <c r="CA97" i="4"/>
  <c r="CB97" i="4"/>
  <c r="BW98" i="4"/>
  <c r="BY98" i="4"/>
  <c r="BZ98" i="4"/>
  <c r="CA98" i="4"/>
  <c r="CB98" i="4"/>
  <c r="BW99" i="4"/>
  <c r="BY99" i="4"/>
  <c r="BZ99" i="4"/>
  <c r="CA99" i="4"/>
  <c r="CB99" i="4"/>
  <c r="BW100" i="4"/>
  <c r="BY100" i="4"/>
  <c r="BZ100" i="4"/>
  <c r="CA100" i="4"/>
  <c r="CB100" i="4"/>
  <c r="BW101" i="4"/>
  <c r="BY101" i="4"/>
  <c r="BZ101" i="4"/>
  <c r="CA101" i="4"/>
  <c r="CB101" i="4"/>
  <c r="BW102" i="4"/>
  <c r="BY102" i="4"/>
  <c r="BZ102" i="4"/>
  <c r="CA102" i="4"/>
  <c r="CB102" i="4"/>
  <c r="BW103" i="4"/>
  <c r="BY103" i="4"/>
  <c r="BZ103" i="4"/>
  <c r="CA103" i="4"/>
  <c r="CB103" i="4"/>
  <c r="BW104" i="4"/>
  <c r="BY104" i="4"/>
  <c r="BZ104" i="4"/>
  <c r="CA104" i="4"/>
  <c r="CB104" i="4"/>
  <c r="BW105" i="4"/>
  <c r="BY105" i="4"/>
  <c r="BZ105" i="4"/>
  <c r="CA105" i="4"/>
  <c r="CB105" i="4"/>
  <c r="BW106" i="4"/>
  <c r="BY106" i="4"/>
  <c r="BZ106" i="4"/>
  <c r="CA106" i="4"/>
  <c r="CB106" i="4"/>
  <c r="BW107" i="4"/>
  <c r="BY107" i="4"/>
  <c r="BZ107" i="4"/>
  <c r="CA107" i="4"/>
  <c r="CB107" i="4"/>
  <c r="BW108" i="4"/>
  <c r="BY108" i="4"/>
  <c r="BZ108" i="4"/>
  <c r="CA108" i="4"/>
  <c r="CB108" i="4"/>
  <c r="BW109" i="4"/>
  <c r="BY109" i="4"/>
  <c r="BZ109" i="4"/>
  <c r="CA109" i="4"/>
  <c r="CB109" i="4"/>
  <c r="BW110" i="4"/>
  <c r="BY110" i="4"/>
  <c r="BZ110" i="4"/>
  <c r="CA110" i="4"/>
  <c r="CB110" i="4"/>
  <c r="BW111" i="4"/>
  <c r="BY111" i="4"/>
  <c r="BZ111" i="4"/>
  <c r="CA111" i="4"/>
  <c r="CB111" i="4"/>
  <c r="BW112" i="4"/>
  <c r="BY112" i="4"/>
  <c r="BZ112" i="4"/>
  <c r="CA112" i="4"/>
  <c r="CB112" i="4"/>
  <c r="BW113" i="4"/>
  <c r="BY113" i="4"/>
  <c r="BZ113" i="4"/>
  <c r="CA113" i="4"/>
  <c r="CB113" i="4"/>
  <c r="BW114" i="4"/>
  <c r="BY114" i="4"/>
  <c r="BZ114" i="4"/>
  <c r="CA114" i="4"/>
  <c r="CB114" i="4"/>
  <c r="BW115" i="4"/>
  <c r="BY115" i="4"/>
  <c r="BZ115" i="4"/>
  <c r="CA115" i="4"/>
  <c r="CB115" i="4"/>
  <c r="BW116" i="4"/>
  <c r="BY116" i="4"/>
  <c r="BZ116" i="4"/>
  <c r="CA116" i="4"/>
  <c r="CB116" i="4"/>
  <c r="BW117" i="4"/>
  <c r="BY117" i="4"/>
  <c r="BZ117" i="4"/>
  <c r="CA117" i="4"/>
  <c r="CB117" i="4"/>
  <c r="BW118" i="4"/>
  <c r="BY118" i="4"/>
  <c r="BZ118" i="4"/>
  <c r="CA118" i="4"/>
  <c r="CB118" i="4"/>
  <c r="BW119" i="4"/>
  <c r="BY119" i="4"/>
  <c r="BZ119" i="4"/>
  <c r="CA119" i="4"/>
  <c r="CB119" i="4"/>
  <c r="BW120" i="4"/>
  <c r="BY120" i="4"/>
  <c r="BZ120" i="4"/>
  <c r="CA120" i="4"/>
  <c r="CB120" i="4"/>
  <c r="BW121" i="4"/>
  <c r="BY121" i="4"/>
  <c r="BZ121" i="4"/>
  <c r="CA121" i="4"/>
  <c r="CB121" i="4"/>
  <c r="BW122" i="4"/>
  <c r="BY122" i="4"/>
  <c r="BZ122" i="4"/>
  <c r="CA122" i="4"/>
  <c r="CB122" i="4"/>
  <c r="BW123" i="4"/>
  <c r="BY123" i="4"/>
  <c r="BZ123" i="4"/>
  <c r="CA123" i="4"/>
  <c r="CB123" i="4"/>
  <c r="BW124" i="4"/>
  <c r="BY124" i="4"/>
  <c r="BZ124" i="4"/>
  <c r="CA124" i="4"/>
  <c r="CB124" i="4"/>
  <c r="BW125" i="4"/>
  <c r="BY125" i="4"/>
  <c r="BZ125" i="4"/>
  <c r="CA125" i="4"/>
  <c r="CB125" i="4"/>
  <c r="BW126" i="4"/>
  <c r="BY126" i="4"/>
  <c r="BZ126" i="4"/>
  <c r="CA126" i="4"/>
  <c r="CB126" i="4"/>
  <c r="BW127" i="4"/>
  <c r="BY127" i="4"/>
  <c r="BZ127" i="4"/>
  <c r="CA127" i="4"/>
  <c r="CB127" i="4"/>
  <c r="BW128" i="4"/>
  <c r="BY128" i="4"/>
  <c r="BZ128" i="4"/>
  <c r="CA128" i="4"/>
  <c r="CB128" i="4"/>
  <c r="BW129" i="4"/>
  <c r="BY129" i="4"/>
  <c r="BZ129" i="4"/>
  <c r="CA129" i="4"/>
  <c r="CB129" i="4"/>
  <c r="BW130" i="4"/>
  <c r="BY130" i="4"/>
  <c r="BZ130" i="4"/>
  <c r="CA130" i="4"/>
  <c r="CB130" i="4"/>
  <c r="BW131" i="4"/>
  <c r="BY131" i="4"/>
  <c r="BZ131" i="4"/>
  <c r="CA131" i="4"/>
  <c r="CB131" i="4"/>
  <c r="BW132" i="4"/>
  <c r="BY132" i="4"/>
  <c r="BZ132" i="4"/>
  <c r="CA132" i="4"/>
  <c r="CB132" i="4"/>
  <c r="BW133" i="4"/>
  <c r="BY133" i="4"/>
  <c r="BZ133" i="4"/>
  <c r="CA133" i="4"/>
  <c r="CB133" i="4"/>
  <c r="BW134" i="4"/>
  <c r="BY134" i="4"/>
  <c r="BZ134" i="4"/>
  <c r="CA134" i="4"/>
  <c r="CB134" i="4"/>
  <c r="BW135" i="4"/>
  <c r="BY135" i="4"/>
  <c r="BZ135" i="4"/>
  <c r="CA135" i="4"/>
  <c r="CB135" i="4"/>
  <c r="BW136" i="4"/>
  <c r="BY136" i="4"/>
  <c r="BZ136" i="4"/>
  <c r="CA136" i="4"/>
  <c r="CB136" i="4"/>
  <c r="BW137" i="4"/>
  <c r="BY137" i="4"/>
  <c r="BZ137" i="4"/>
  <c r="CA137" i="4"/>
  <c r="CB137" i="4"/>
  <c r="BW138" i="4"/>
  <c r="BY138" i="4"/>
  <c r="BZ138" i="4"/>
  <c r="CA138" i="4"/>
  <c r="CB138" i="4"/>
  <c r="BW139" i="4"/>
  <c r="BY139" i="4"/>
  <c r="BZ139" i="4"/>
  <c r="CA139" i="4"/>
  <c r="CB139" i="4"/>
  <c r="BW140" i="4"/>
  <c r="BY140" i="4"/>
  <c r="BZ140" i="4"/>
  <c r="CA140" i="4"/>
  <c r="CB140" i="4"/>
  <c r="BW141" i="4"/>
  <c r="BY141" i="4"/>
  <c r="BZ141" i="4"/>
  <c r="CA141" i="4"/>
  <c r="CB141" i="4"/>
  <c r="BW142" i="4"/>
  <c r="BY142" i="4"/>
  <c r="BZ142" i="4"/>
  <c r="CA142" i="4"/>
  <c r="CB142" i="4"/>
  <c r="BW143" i="4"/>
  <c r="BY143" i="4"/>
  <c r="BZ143" i="4"/>
  <c r="CA143" i="4"/>
  <c r="CB143" i="4"/>
  <c r="BW144" i="4"/>
  <c r="BY144" i="4"/>
  <c r="BZ144" i="4"/>
  <c r="CA144" i="4"/>
  <c r="CB144" i="4"/>
  <c r="BW145" i="4"/>
  <c r="BY145" i="4"/>
  <c r="BZ145" i="4"/>
  <c r="CA145" i="4"/>
  <c r="CB145" i="4"/>
  <c r="BW146" i="4"/>
  <c r="BY146" i="4"/>
  <c r="BZ146" i="4"/>
  <c r="CA146" i="4"/>
  <c r="CB146" i="4"/>
  <c r="BW147" i="4"/>
  <c r="BY147" i="4"/>
  <c r="BZ147" i="4"/>
  <c r="CA147" i="4"/>
  <c r="CB147" i="4"/>
  <c r="BW148" i="4"/>
  <c r="BY148" i="4"/>
  <c r="BZ148" i="4"/>
  <c r="CA148" i="4"/>
  <c r="CB148" i="4"/>
  <c r="BW149" i="4"/>
  <c r="BY149" i="4"/>
  <c r="BZ149" i="4"/>
  <c r="CA149" i="4"/>
  <c r="CB149" i="4"/>
  <c r="BW150" i="4"/>
  <c r="BY150" i="4"/>
  <c r="BZ150" i="4"/>
  <c r="CA150" i="4"/>
  <c r="CB150" i="4"/>
  <c r="BW151" i="4"/>
  <c r="BY151" i="4"/>
  <c r="BZ151" i="4"/>
  <c r="CA151" i="4"/>
  <c r="CB151" i="4"/>
  <c r="BW152" i="4"/>
  <c r="BY152" i="4"/>
  <c r="BZ152" i="4"/>
  <c r="CA152" i="4"/>
  <c r="CB152" i="4"/>
  <c r="BW153" i="4"/>
  <c r="BY153" i="4"/>
  <c r="BZ153" i="4"/>
  <c r="CA153" i="4"/>
  <c r="CB153" i="4"/>
  <c r="BW154" i="4"/>
  <c r="BY154" i="4"/>
  <c r="BZ154" i="4"/>
  <c r="CA154" i="4"/>
  <c r="CB154" i="4"/>
  <c r="BW155" i="4"/>
  <c r="BY155" i="4"/>
  <c r="BZ155" i="4"/>
  <c r="CA155" i="4"/>
  <c r="CB155" i="4"/>
  <c r="BW156" i="4"/>
  <c r="BY156" i="4"/>
  <c r="BZ156" i="4"/>
  <c r="CA156" i="4"/>
  <c r="CB156" i="4"/>
  <c r="BW157" i="4"/>
  <c r="BY157" i="4"/>
  <c r="BZ157" i="4"/>
  <c r="CA157" i="4"/>
  <c r="CB157" i="4"/>
  <c r="BW158" i="4"/>
  <c r="BY158" i="4"/>
  <c r="BZ158" i="4"/>
  <c r="CA158" i="4"/>
  <c r="CB158" i="4"/>
  <c r="BW159" i="4"/>
  <c r="BY159" i="4"/>
  <c r="BZ159" i="4"/>
  <c r="CA159" i="4"/>
  <c r="CB159" i="4"/>
  <c r="BW160" i="4"/>
  <c r="BY160" i="4"/>
  <c r="BZ160" i="4"/>
  <c r="CA160" i="4"/>
  <c r="CB160" i="4"/>
  <c r="BW161" i="4"/>
  <c r="BY161" i="4"/>
  <c r="BZ161" i="4"/>
  <c r="CA161" i="4"/>
  <c r="CB161" i="4"/>
  <c r="BW162" i="4"/>
  <c r="BY162" i="4"/>
  <c r="BZ162" i="4"/>
  <c r="CA162" i="4"/>
  <c r="CB162" i="4"/>
  <c r="BW163" i="4"/>
  <c r="BY163" i="4"/>
  <c r="BZ163" i="4"/>
  <c r="CA163" i="4"/>
  <c r="CB163" i="4"/>
  <c r="BW164" i="4"/>
  <c r="BY164" i="4"/>
  <c r="BZ164" i="4"/>
  <c r="CA164" i="4"/>
  <c r="CB164" i="4"/>
  <c r="BW165" i="4"/>
  <c r="BY165" i="4"/>
  <c r="BZ165" i="4"/>
  <c r="CA165" i="4"/>
  <c r="CB165" i="4"/>
  <c r="BW166" i="4"/>
  <c r="BY166" i="4"/>
  <c r="BZ166" i="4"/>
  <c r="CA166" i="4"/>
  <c r="CB166" i="4"/>
  <c r="CB5" i="4" l="1"/>
  <c r="CA6" i="4"/>
  <c r="BZ5" i="4"/>
  <c r="BY6" i="4"/>
  <c r="BW5" i="4"/>
  <c r="CA7" i="4"/>
  <c r="CB6" i="4"/>
  <c r="CA8" i="4"/>
  <c r="CG5" i="4" s="1"/>
  <c r="BW7" i="4"/>
  <c r="BZ6" i="4"/>
  <c r="BW6" i="4"/>
  <c r="CA5" i="4"/>
  <c r="BZ8" i="4"/>
  <c r="BZ7" i="4"/>
  <c r="BY8" i="4"/>
  <c r="CE5" i="4" s="1"/>
  <c r="BY7" i="4"/>
  <c r="BY5" i="4"/>
  <c r="CB8" i="4"/>
  <c r="CH5" i="4" s="1"/>
  <c r="BW8" i="4"/>
  <c r="BW9" i="4" s="1"/>
  <c r="CB7" i="4"/>
  <c r="BZ11" i="8"/>
  <c r="CA11" i="8"/>
  <c r="CB11" i="8"/>
  <c r="BZ12" i="8"/>
  <c r="CA12" i="8"/>
  <c r="CB12" i="8"/>
  <c r="BZ13" i="8"/>
  <c r="CA13" i="8"/>
  <c r="CB13" i="8"/>
  <c r="BZ14" i="8"/>
  <c r="CA14" i="8"/>
  <c r="CB14" i="8"/>
  <c r="BZ15" i="8"/>
  <c r="CA15" i="8"/>
  <c r="CB15" i="8"/>
  <c r="BZ16" i="8"/>
  <c r="CA16" i="8"/>
  <c r="CB16" i="8"/>
  <c r="BZ17" i="8"/>
  <c r="CA17" i="8"/>
  <c r="CB17" i="8"/>
  <c r="BZ18" i="8"/>
  <c r="CA18" i="8"/>
  <c r="CB18" i="8"/>
  <c r="BZ19" i="8"/>
  <c r="CA19" i="8"/>
  <c r="CB19" i="8"/>
  <c r="BZ20" i="8"/>
  <c r="CA20" i="8"/>
  <c r="CB20" i="8"/>
  <c r="BZ21" i="8"/>
  <c r="CA21" i="8"/>
  <c r="CB21" i="8"/>
  <c r="BZ22" i="8"/>
  <c r="CA22" i="8"/>
  <c r="CB22" i="8"/>
  <c r="BZ23" i="8"/>
  <c r="CA23" i="8"/>
  <c r="CB23" i="8"/>
  <c r="BZ24" i="8"/>
  <c r="CA24" i="8"/>
  <c r="CB24" i="8"/>
  <c r="BZ25" i="8"/>
  <c r="CA25" i="8"/>
  <c r="CB25" i="8"/>
  <c r="BZ26" i="8"/>
  <c r="CA26" i="8"/>
  <c r="CB26" i="8"/>
  <c r="BZ27" i="8"/>
  <c r="CA27" i="8"/>
  <c r="CB27" i="8"/>
  <c r="BZ28" i="8"/>
  <c r="CA28" i="8"/>
  <c r="CB28" i="8"/>
  <c r="BZ29" i="8"/>
  <c r="CA29" i="8"/>
  <c r="CB29" i="8"/>
  <c r="BZ30" i="8"/>
  <c r="CA30" i="8"/>
  <c r="CB30" i="8"/>
  <c r="BZ31" i="8"/>
  <c r="CA31" i="8"/>
  <c r="CB31" i="8"/>
  <c r="BZ32" i="8"/>
  <c r="CA32" i="8"/>
  <c r="CB32" i="8"/>
  <c r="BZ33" i="8"/>
  <c r="CA33" i="8"/>
  <c r="CB33" i="8"/>
  <c r="BZ34" i="8"/>
  <c r="CA34" i="8"/>
  <c r="CB34" i="8"/>
  <c r="BZ35" i="8"/>
  <c r="CA35" i="8"/>
  <c r="CB35" i="8"/>
  <c r="BZ36" i="8"/>
  <c r="CA36" i="8"/>
  <c r="CB36" i="8"/>
  <c r="BZ37" i="8"/>
  <c r="CA37" i="8"/>
  <c r="CB37" i="8"/>
  <c r="BZ38" i="8"/>
  <c r="CA38" i="8"/>
  <c r="CB38" i="8"/>
  <c r="BZ39" i="8"/>
  <c r="CA39" i="8"/>
  <c r="CB39" i="8"/>
  <c r="BZ40" i="8"/>
  <c r="CA40" i="8"/>
  <c r="CB40" i="8"/>
  <c r="BZ41" i="8"/>
  <c r="CA41" i="8"/>
  <c r="CB41" i="8"/>
  <c r="BZ42" i="8"/>
  <c r="CA42" i="8"/>
  <c r="CB42" i="8"/>
  <c r="BZ43" i="8"/>
  <c r="CA43" i="8"/>
  <c r="CB43" i="8"/>
  <c r="BZ44" i="8"/>
  <c r="CA44" i="8"/>
  <c r="CB44" i="8"/>
  <c r="BZ45" i="8"/>
  <c r="CA45" i="8"/>
  <c r="CB45" i="8"/>
  <c r="BZ46" i="8"/>
  <c r="CA46" i="8"/>
  <c r="CB46" i="8"/>
  <c r="BZ47" i="8"/>
  <c r="CA47" i="8"/>
  <c r="CB47" i="8"/>
  <c r="BZ48" i="8"/>
  <c r="CA48" i="8"/>
  <c r="CB48" i="8"/>
  <c r="BZ49" i="8"/>
  <c r="CA49" i="8"/>
  <c r="CB49" i="8"/>
  <c r="BZ50" i="8"/>
  <c r="CA50" i="8"/>
  <c r="CB50" i="8"/>
  <c r="BZ51" i="8"/>
  <c r="CA51" i="8"/>
  <c r="CB51" i="8"/>
  <c r="BZ52" i="8"/>
  <c r="CA52" i="8"/>
  <c r="CB52" i="8"/>
  <c r="BZ53" i="8"/>
  <c r="CA53" i="8"/>
  <c r="CB53" i="8"/>
  <c r="BZ54" i="8"/>
  <c r="CA54" i="8"/>
  <c r="CB54" i="8"/>
  <c r="BZ55" i="8"/>
  <c r="CA55" i="8"/>
  <c r="CB55" i="8"/>
  <c r="BZ56" i="8"/>
  <c r="CA56" i="8"/>
  <c r="CB56" i="8"/>
  <c r="BZ57" i="8"/>
  <c r="CA57" i="8"/>
  <c r="CB57" i="8"/>
  <c r="BZ58" i="8"/>
  <c r="CA58" i="8"/>
  <c r="CB58" i="8"/>
  <c r="BZ59" i="8"/>
  <c r="CA59" i="8"/>
  <c r="CB59" i="8"/>
  <c r="BZ60" i="8"/>
  <c r="CA60" i="8"/>
  <c r="CB60" i="8"/>
  <c r="BZ61" i="8"/>
  <c r="CA61" i="8"/>
  <c r="CB61" i="8"/>
  <c r="BZ62" i="8"/>
  <c r="CA62" i="8"/>
  <c r="CB62" i="8"/>
  <c r="BZ63" i="8"/>
  <c r="CA63" i="8"/>
  <c r="CB63" i="8"/>
  <c r="BZ64" i="8"/>
  <c r="CA64" i="8"/>
  <c r="CB64" i="8"/>
  <c r="BZ65" i="8"/>
  <c r="CA65" i="8"/>
  <c r="CB65" i="8"/>
  <c r="BZ66" i="8"/>
  <c r="CA66" i="8"/>
  <c r="CB66" i="8"/>
  <c r="BZ67" i="8"/>
  <c r="CA67" i="8"/>
  <c r="CB67" i="8"/>
  <c r="BZ68" i="8"/>
  <c r="CA68" i="8"/>
  <c r="CB68" i="8"/>
  <c r="BZ69" i="8"/>
  <c r="CA69" i="8"/>
  <c r="CB69" i="8"/>
  <c r="BZ70" i="8"/>
  <c r="CA70" i="8"/>
  <c r="CB70" i="8"/>
  <c r="BZ71" i="8"/>
  <c r="CA71" i="8"/>
  <c r="CB71" i="8"/>
  <c r="BZ72" i="8"/>
  <c r="CA72" i="8"/>
  <c r="CB72" i="8"/>
  <c r="BZ73" i="8"/>
  <c r="CA73" i="8"/>
  <c r="CB73" i="8"/>
  <c r="BZ74" i="8"/>
  <c r="CA74" i="8"/>
  <c r="CB74" i="8"/>
  <c r="BZ75" i="8"/>
  <c r="CA75" i="8"/>
  <c r="CB75" i="8"/>
  <c r="BZ76" i="8"/>
  <c r="CA76" i="8"/>
  <c r="CB76" i="8"/>
  <c r="BZ77" i="8"/>
  <c r="CA77" i="8"/>
  <c r="CB77" i="8"/>
  <c r="BZ78" i="8"/>
  <c r="CA78" i="8"/>
  <c r="CB78" i="8"/>
  <c r="BZ79" i="8"/>
  <c r="CA79" i="8"/>
  <c r="CB79" i="8"/>
  <c r="BZ80" i="8"/>
  <c r="CA80" i="8"/>
  <c r="CB80" i="8"/>
  <c r="BZ81" i="8"/>
  <c r="CA81" i="8"/>
  <c r="CB81" i="8"/>
  <c r="BZ82" i="8"/>
  <c r="CA82" i="8"/>
  <c r="CB82" i="8"/>
  <c r="BZ83" i="8"/>
  <c r="CA83" i="8"/>
  <c r="CB83" i="8"/>
  <c r="BZ84" i="8"/>
  <c r="CA84" i="8"/>
  <c r="CB84" i="8"/>
  <c r="BZ85" i="8"/>
  <c r="CA85" i="8"/>
  <c r="CB85" i="8"/>
  <c r="BZ86" i="8"/>
  <c r="CA86" i="8"/>
  <c r="CB86" i="8"/>
  <c r="BZ87" i="8"/>
  <c r="CA87" i="8"/>
  <c r="CB87" i="8"/>
  <c r="BZ88" i="8"/>
  <c r="CA88" i="8"/>
  <c r="CB88" i="8"/>
  <c r="BZ89" i="8"/>
  <c r="CA89" i="8"/>
  <c r="CB89" i="8"/>
  <c r="BZ90" i="8"/>
  <c r="CA90" i="8"/>
  <c r="CB90" i="8"/>
  <c r="BZ91" i="8"/>
  <c r="CA91" i="8"/>
  <c r="CB91" i="8"/>
  <c r="BZ92" i="8"/>
  <c r="CA92" i="8"/>
  <c r="CB92" i="8"/>
  <c r="BZ93" i="8"/>
  <c r="CA93" i="8"/>
  <c r="CB93" i="8"/>
  <c r="BZ94" i="8"/>
  <c r="CA94" i="8"/>
  <c r="CB94" i="8"/>
  <c r="BZ95" i="8"/>
  <c r="CA95" i="8"/>
  <c r="CB95" i="8"/>
  <c r="BZ96" i="8"/>
  <c r="CA96" i="8"/>
  <c r="CB96" i="8"/>
  <c r="BZ97" i="8"/>
  <c r="CA97" i="8"/>
  <c r="CB97" i="8"/>
  <c r="BZ98" i="8"/>
  <c r="CA98" i="8"/>
  <c r="CB98" i="8"/>
  <c r="BZ99" i="8"/>
  <c r="CA99" i="8"/>
  <c r="CB99" i="8"/>
  <c r="BZ100" i="8"/>
  <c r="CA100" i="8"/>
  <c r="CB100" i="8"/>
  <c r="BZ101" i="8"/>
  <c r="CA101" i="8"/>
  <c r="CB101" i="8"/>
  <c r="BZ102" i="8"/>
  <c r="CA102" i="8"/>
  <c r="CB102" i="8"/>
  <c r="BZ103" i="8"/>
  <c r="CA103" i="8"/>
  <c r="CB103" i="8"/>
  <c r="BZ104" i="8"/>
  <c r="CA104" i="8"/>
  <c r="CB104" i="8"/>
  <c r="BZ105" i="8"/>
  <c r="CA105" i="8"/>
  <c r="CB105" i="8"/>
  <c r="BZ106" i="8"/>
  <c r="CA106" i="8"/>
  <c r="CB106" i="8"/>
  <c r="BZ107" i="8"/>
  <c r="CA107" i="8"/>
  <c r="CB107" i="8"/>
  <c r="BZ108" i="8"/>
  <c r="CA108" i="8"/>
  <c r="CB108" i="8"/>
  <c r="BZ109" i="8"/>
  <c r="CA109" i="8"/>
  <c r="CB109" i="8"/>
  <c r="BZ110" i="8"/>
  <c r="CA110" i="8"/>
  <c r="CB110" i="8"/>
  <c r="BZ111" i="8"/>
  <c r="CA111" i="8"/>
  <c r="CB111" i="8"/>
  <c r="BZ112" i="8"/>
  <c r="CA112" i="8"/>
  <c r="CB112" i="8"/>
  <c r="BZ113" i="8"/>
  <c r="CA113" i="8"/>
  <c r="CB113" i="8"/>
  <c r="BZ114" i="8"/>
  <c r="CA114" i="8"/>
  <c r="CB114" i="8"/>
  <c r="BZ115" i="8"/>
  <c r="CA115" i="8"/>
  <c r="CB115" i="8"/>
  <c r="BZ116" i="8"/>
  <c r="CA116" i="8"/>
  <c r="CB116" i="8"/>
  <c r="BZ117" i="8"/>
  <c r="CA117" i="8"/>
  <c r="CB117" i="8"/>
  <c r="BZ118" i="8"/>
  <c r="CA118" i="8"/>
  <c r="CB118" i="8"/>
  <c r="BZ119" i="8"/>
  <c r="CA119" i="8"/>
  <c r="CB119" i="8"/>
  <c r="BZ120" i="8"/>
  <c r="CA120" i="8"/>
  <c r="CB120" i="8"/>
  <c r="BZ121" i="8"/>
  <c r="CA121" i="8"/>
  <c r="CB121" i="8"/>
  <c r="BZ122" i="8"/>
  <c r="CA122" i="8"/>
  <c r="CB122" i="8"/>
  <c r="BZ123" i="8"/>
  <c r="CA123" i="8"/>
  <c r="CB123" i="8"/>
  <c r="BZ124" i="8"/>
  <c r="CA124" i="8"/>
  <c r="CB124" i="8"/>
  <c r="BZ125" i="8"/>
  <c r="CA125" i="8"/>
  <c r="CB125" i="8"/>
  <c r="BZ126" i="8"/>
  <c r="CA126" i="8"/>
  <c r="CB126" i="8"/>
  <c r="BZ127" i="8"/>
  <c r="CA127" i="8"/>
  <c r="CB127" i="8"/>
  <c r="BZ128" i="8"/>
  <c r="CA128" i="8"/>
  <c r="CB128" i="8"/>
  <c r="BZ129" i="8"/>
  <c r="CA129" i="8"/>
  <c r="CB129" i="8"/>
  <c r="BZ130" i="8"/>
  <c r="CA130" i="8"/>
  <c r="CB130" i="8"/>
  <c r="BZ131" i="8"/>
  <c r="CA131" i="8"/>
  <c r="CB131" i="8"/>
  <c r="BZ132" i="8"/>
  <c r="CA132" i="8"/>
  <c r="CB132" i="8"/>
  <c r="BZ133" i="8"/>
  <c r="CA133" i="8"/>
  <c r="CB133" i="8"/>
  <c r="BZ134" i="8"/>
  <c r="CA134" i="8"/>
  <c r="CB134" i="8"/>
  <c r="BZ135" i="8"/>
  <c r="CA135" i="8"/>
  <c r="CB135" i="8"/>
  <c r="BZ136" i="8"/>
  <c r="CA136" i="8"/>
  <c r="CB136" i="8"/>
  <c r="BZ137" i="8"/>
  <c r="CA137" i="8"/>
  <c r="CB137" i="8"/>
  <c r="BZ138" i="8"/>
  <c r="CA138" i="8"/>
  <c r="CB138" i="8"/>
  <c r="BZ139" i="8"/>
  <c r="CA139" i="8"/>
  <c r="CB139" i="8"/>
  <c r="BZ140" i="8"/>
  <c r="CA140" i="8"/>
  <c r="CB140" i="8"/>
  <c r="BZ141" i="8"/>
  <c r="CA141" i="8"/>
  <c r="CB141" i="8"/>
  <c r="BZ142" i="8"/>
  <c r="CA142" i="8"/>
  <c r="CB142" i="8"/>
  <c r="BZ143" i="8"/>
  <c r="CA143" i="8"/>
  <c r="CB143" i="8"/>
  <c r="BZ144" i="8"/>
  <c r="CA144" i="8"/>
  <c r="CB144" i="8"/>
  <c r="BZ145" i="8"/>
  <c r="CA145" i="8"/>
  <c r="CB145" i="8"/>
  <c r="BZ146" i="8"/>
  <c r="CA146" i="8"/>
  <c r="CB146" i="8"/>
  <c r="BZ147" i="8"/>
  <c r="CA147" i="8"/>
  <c r="CB147" i="8"/>
  <c r="BZ148" i="8"/>
  <c r="CA148" i="8"/>
  <c r="CB148" i="8"/>
  <c r="BZ149" i="8"/>
  <c r="CA149" i="8"/>
  <c r="CB149" i="8"/>
  <c r="BZ150" i="8"/>
  <c r="CA150" i="8"/>
  <c r="CB150" i="8"/>
  <c r="BZ151" i="8"/>
  <c r="CA151" i="8"/>
  <c r="CB151" i="8"/>
  <c r="BZ152" i="8"/>
  <c r="CA152" i="8"/>
  <c r="CB152" i="8"/>
  <c r="BZ153" i="8"/>
  <c r="CA153" i="8"/>
  <c r="CB153" i="8"/>
  <c r="BZ154" i="8"/>
  <c r="CA154" i="8"/>
  <c r="CB154" i="8"/>
  <c r="BZ155" i="8"/>
  <c r="CA155" i="8"/>
  <c r="CB155" i="8"/>
  <c r="BZ156" i="8"/>
  <c r="CA156" i="8"/>
  <c r="CB156" i="8"/>
  <c r="BZ157" i="8"/>
  <c r="CA157" i="8"/>
  <c r="CB157" i="8"/>
  <c r="BZ158" i="8"/>
  <c r="CA158" i="8"/>
  <c r="CB158" i="8"/>
  <c r="BZ159" i="8"/>
  <c r="CA159" i="8"/>
  <c r="CB159" i="8"/>
  <c r="CB10" i="8"/>
  <c r="CB7" i="8" s="1"/>
  <c r="CA10" i="8"/>
  <c r="BZ10" i="8"/>
  <c r="BY14" i="8"/>
  <c r="BY15" i="8"/>
  <c r="BY16" i="8"/>
  <c r="BY17" i="8"/>
  <c r="BY18" i="8"/>
  <c r="BY19" i="8"/>
  <c r="BY20" i="8"/>
  <c r="BY21" i="8"/>
  <c r="BY22" i="8"/>
  <c r="BY23" i="8"/>
  <c r="BY24" i="8"/>
  <c r="BY25" i="8"/>
  <c r="BY26" i="8"/>
  <c r="BY27" i="8"/>
  <c r="BY28" i="8"/>
  <c r="BY29" i="8"/>
  <c r="BY30" i="8"/>
  <c r="BY31" i="8"/>
  <c r="BY32" i="8"/>
  <c r="BY33" i="8"/>
  <c r="BY34" i="8"/>
  <c r="BY35" i="8"/>
  <c r="BY36" i="8"/>
  <c r="BY37" i="8"/>
  <c r="BY38" i="8"/>
  <c r="BY39" i="8"/>
  <c r="BY40" i="8"/>
  <c r="BY41" i="8"/>
  <c r="BY42" i="8"/>
  <c r="BY43" i="8"/>
  <c r="BY44" i="8"/>
  <c r="BY45" i="8"/>
  <c r="BY46" i="8"/>
  <c r="BY47" i="8"/>
  <c r="BY48" i="8"/>
  <c r="BY49" i="8"/>
  <c r="BY50" i="8"/>
  <c r="BY51" i="8"/>
  <c r="BY52" i="8"/>
  <c r="BY53" i="8"/>
  <c r="BY54" i="8"/>
  <c r="BY55" i="8"/>
  <c r="BY56" i="8"/>
  <c r="BY57" i="8"/>
  <c r="BY58" i="8"/>
  <c r="BY59" i="8"/>
  <c r="BY60" i="8"/>
  <c r="BY61" i="8"/>
  <c r="BY62" i="8"/>
  <c r="BY63" i="8"/>
  <c r="BY64" i="8"/>
  <c r="BY65" i="8"/>
  <c r="BY66" i="8"/>
  <c r="BY67" i="8"/>
  <c r="BY68" i="8"/>
  <c r="BY69" i="8"/>
  <c r="BY70" i="8"/>
  <c r="BY71" i="8"/>
  <c r="BY72" i="8"/>
  <c r="BY73" i="8"/>
  <c r="BY74" i="8"/>
  <c r="BY75" i="8"/>
  <c r="BY76" i="8"/>
  <c r="BY77" i="8"/>
  <c r="BY78" i="8"/>
  <c r="BY79" i="8"/>
  <c r="BY80" i="8"/>
  <c r="BY81" i="8"/>
  <c r="BY82" i="8"/>
  <c r="BY83" i="8"/>
  <c r="BY84" i="8"/>
  <c r="BY85" i="8"/>
  <c r="BY86" i="8"/>
  <c r="BY87" i="8"/>
  <c r="BY88" i="8"/>
  <c r="BY89" i="8"/>
  <c r="BY90" i="8"/>
  <c r="BY91" i="8"/>
  <c r="BY92" i="8"/>
  <c r="BY93" i="8"/>
  <c r="BY94" i="8"/>
  <c r="BY95" i="8"/>
  <c r="BY96" i="8"/>
  <c r="BY97" i="8"/>
  <c r="BY98" i="8"/>
  <c r="BY99" i="8"/>
  <c r="BY100" i="8"/>
  <c r="BY101" i="8"/>
  <c r="BY102" i="8"/>
  <c r="BY103" i="8"/>
  <c r="BY104" i="8"/>
  <c r="BY105" i="8"/>
  <c r="BY106" i="8"/>
  <c r="BY107" i="8"/>
  <c r="BY108" i="8"/>
  <c r="BY109" i="8"/>
  <c r="BY110" i="8"/>
  <c r="BY111" i="8"/>
  <c r="BY112" i="8"/>
  <c r="BY113" i="8"/>
  <c r="BY114" i="8"/>
  <c r="BY115" i="8"/>
  <c r="BY116" i="8"/>
  <c r="BY117" i="8"/>
  <c r="BY118" i="8"/>
  <c r="BY119" i="8"/>
  <c r="BY120" i="8"/>
  <c r="BY121" i="8"/>
  <c r="BY122" i="8"/>
  <c r="BY123" i="8"/>
  <c r="BY124" i="8"/>
  <c r="BY125" i="8"/>
  <c r="BY126" i="8"/>
  <c r="BY127" i="8"/>
  <c r="BY128" i="8"/>
  <c r="BY129" i="8"/>
  <c r="BY130" i="8"/>
  <c r="BY131" i="8"/>
  <c r="BY132" i="8"/>
  <c r="BY133" i="8"/>
  <c r="BY134" i="8"/>
  <c r="BY135" i="8"/>
  <c r="BY136" i="8"/>
  <c r="BY137" i="8"/>
  <c r="BY138" i="8"/>
  <c r="BY139" i="8"/>
  <c r="BY140" i="8"/>
  <c r="BY141" i="8"/>
  <c r="BY142" i="8"/>
  <c r="BY143" i="8"/>
  <c r="BY144" i="8"/>
  <c r="BY145" i="8"/>
  <c r="BY146" i="8"/>
  <c r="BY147" i="8"/>
  <c r="BY148" i="8"/>
  <c r="BY149" i="8"/>
  <c r="BY150" i="8"/>
  <c r="BY151" i="8"/>
  <c r="BY152" i="8"/>
  <c r="BY153" i="8"/>
  <c r="BY154" i="8"/>
  <c r="BY155" i="8"/>
  <c r="BY156" i="8"/>
  <c r="BY157" i="8"/>
  <c r="BY158" i="8"/>
  <c r="BY159" i="8"/>
  <c r="BY13" i="8"/>
  <c r="BY12" i="8"/>
  <c r="BY11" i="8"/>
  <c r="BY10" i="8"/>
  <c r="BU8" i="8"/>
  <c r="AT8" i="8"/>
  <c r="BV7" i="8"/>
  <c r="BU7" i="8"/>
  <c r="BT7" i="8"/>
  <c r="BS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7" i="8"/>
  <c r="BV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6" i="8"/>
  <c r="BV5" i="8"/>
  <c r="BU5" i="8"/>
  <c r="BT5" i="8"/>
  <c r="BS5" i="8"/>
  <c r="BR5" i="8"/>
  <c r="BQ5" i="8"/>
  <c r="BP5" i="8"/>
  <c r="BO5" i="8"/>
  <c r="BN5" i="8"/>
  <c r="BM5" i="8"/>
  <c r="BL5" i="8"/>
  <c r="BK5" i="8"/>
  <c r="BJ5" i="8"/>
  <c r="BI5" i="8"/>
  <c r="BH5" i="8"/>
  <c r="BG5" i="8"/>
  <c r="BF5" i="8"/>
  <c r="BE5" i="8"/>
  <c r="BD5" i="8"/>
  <c r="BC5" i="8"/>
  <c r="BB5" i="8"/>
  <c r="BA5" i="8"/>
  <c r="AZ5" i="8"/>
  <c r="AY5" i="8"/>
  <c r="AX5" i="8"/>
  <c r="AW5" i="8"/>
  <c r="AV5" i="8"/>
  <c r="AU5" i="8"/>
  <c r="AT5" i="8"/>
  <c r="AS5" i="8"/>
  <c r="AR5" i="8"/>
  <c r="AQ5" i="8"/>
  <c r="AP5" i="8"/>
  <c r="AO5" i="8"/>
  <c r="AN5" i="8"/>
  <c r="AM5" i="8"/>
  <c r="AL5" i="8"/>
  <c r="AK5" i="8"/>
  <c r="AJ5" i="8"/>
  <c r="AI5" i="8"/>
  <c r="AH5" i="8"/>
  <c r="AG5" i="8"/>
  <c r="AF5" i="8"/>
  <c r="AE5" i="8"/>
  <c r="AD5" i="8"/>
  <c r="AC5" i="8"/>
  <c r="AB5" i="8"/>
  <c r="AA5" i="8"/>
  <c r="Z5" i="8"/>
  <c r="Y5" i="8"/>
  <c r="X5" i="8"/>
  <c r="W5" i="8"/>
  <c r="V5" i="8"/>
  <c r="U5" i="8"/>
  <c r="T5" i="8"/>
  <c r="S5" i="8"/>
  <c r="R5" i="8"/>
  <c r="Q5" i="8"/>
  <c r="P5" i="8"/>
  <c r="O5" i="8"/>
  <c r="N5" i="8"/>
  <c r="M5" i="8"/>
  <c r="L5" i="8"/>
  <c r="K5" i="8"/>
  <c r="J5" i="8"/>
  <c r="I5" i="8"/>
  <c r="H5" i="8"/>
  <c r="G5" i="8"/>
  <c r="F5" i="8"/>
  <c r="E5" i="8"/>
  <c r="D5" i="8"/>
  <c r="C7" i="8"/>
  <c r="C6" i="8"/>
  <c r="C5" i="8"/>
  <c r="BZ11" i="7"/>
  <c r="CA11" i="7"/>
  <c r="CB11" i="7"/>
  <c r="BZ12" i="7"/>
  <c r="CA12" i="7"/>
  <c r="CB12" i="7"/>
  <c r="BZ13" i="7"/>
  <c r="CA13" i="7"/>
  <c r="CB13" i="7"/>
  <c r="BZ14" i="7"/>
  <c r="CA14" i="7"/>
  <c r="CB14" i="7"/>
  <c r="BZ15" i="7"/>
  <c r="CA15" i="7"/>
  <c r="CB15" i="7"/>
  <c r="BZ16" i="7"/>
  <c r="CA16" i="7"/>
  <c r="CB16" i="7"/>
  <c r="BZ17" i="7"/>
  <c r="CA17" i="7"/>
  <c r="CB17" i="7"/>
  <c r="BZ18" i="7"/>
  <c r="CA18" i="7"/>
  <c r="CB18" i="7"/>
  <c r="BZ19" i="7"/>
  <c r="CA19" i="7"/>
  <c r="CB19" i="7"/>
  <c r="BZ20" i="7"/>
  <c r="CA20" i="7"/>
  <c r="CB20" i="7"/>
  <c r="BZ21" i="7"/>
  <c r="CA21" i="7"/>
  <c r="CB21" i="7"/>
  <c r="BZ22" i="7"/>
  <c r="CA22" i="7"/>
  <c r="CB22" i="7"/>
  <c r="BZ23" i="7"/>
  <c r="CA23" i="7"/>
  <c r="CB23" i="7"/>
  <c r="BZ24" i="7"/>
  <c r="CA24" i="7"/>
  <c r="CB24" i="7"/>
  <c r="BZ25" i="7"/>
  <c r="CA25" i="7"/>
  <c r="CB25" i="7"/>
  <c r="BZ26" i="7"/>
  <c r="CA26" i="7"/>
  <c r="CB26" i="7"/>
  <c r="BZ27" i="7"/>
  <c r="CA27" i="7"/>
  <c r="CB27" i="7"/>
  <c r="BZ28" i="7"/>
  <c r="CA28" i="7"/>
  <c r="CB28" i="7"/>
  <c r="BZ29" i="7"/>
  <c r="CA29" i="7"/>
  <c r="CB29" i="7"/>
  <c r="BZ30" i="7"/>
  <c r="CA30" i="7"/>
  <c r="CB30" i="7"/>
  <c r="BZ31" i="7"/>
  <c r="CA31" i="7"/>
  <c r="CB31" i="7"/>
  <c r="BZ32" i="7"/>
  <c r="CA32" i="7"/>
  <c r="CB32" i="7"/>
  <c r="BZ33" i="7"/>
  <c r="CA33" i="7"/>
  <c r="CB33" i="7"/>
  <c r="BZ34" i="7"/>
  <c r="CA34" i="7"/>
  <c r="CB34" i="7"/>
  <c r="BZ35" i="7"/>
  <c r="CA35" i="7"/>
  <c r="CB35" i="7"/>
  <c r="BZ36" i="7"/>
  <c r="CA36" i="7"/>
  <c r="CB36" i="7"/>
  <c r="BZ37" i="7"/>
  <c r="CA37" i="7"/>
  <c r="CB37" i="7"/>
  <c r="BZ38" i="7"/>
  <c r="CA38" i="7"/>
  <c r="CB38" i="7"/>
  <c r="BZ39" i="7"/>
  <c r="CA39" i="7"/>
  <c r="CB39" i="7"/>
  <c r="BZ40" i="7"/>
  <c r="CA40" i="7"/>
  <c r="CB40" i="7"/>
  <c r="BZ41" i="7"/>
  <c r="CA41" i="7"/>
  <c r="CB41" i="7"/>
  <c r="BZ42" i="7"/>
  <c r="CA42" i="7"/>
  <c r="CB42" i="7"/>
  <c r="BZ43" i="7"/>
  <c r="CA43" i="7"/>
  <c r="CB43" i="7"/>
  <c r="BZ44" i="7"/>
  <c r="CA44" i="7"/>
  <c r="CB44" i="7"/>
  <c r="BZ45" i="7"/>
  <c r="CA45" i="7"/>
  <c r="CB45" i="7"/>
  <c r="BZ46" i="7"/>
  <c r="CA46" i="7"/>
  <c r="CB46" i="7"/>
  <c r="BZ47" i="7"/>
  <c r="CA47" i="7"/>
  <c r="CB47" i="7"/>
  <c r="BZ48" i="7"/>
  <c r="CA48" i="7"/>
  <c r="CB48" i="7"/>
  <c r="BZ49" i="7"/>
  <c r="CA49" i="7"/>
  <c r="CB49" i="7"/>
  <c r="BZ50" i="7"/>
  <c r="CA50" i="7"/>
  <c r="CB50" i="7"/>
  <c r="BZ51" i="7"/>
  <c r="CA51" i="7"/>
  <c r="CB51" i="7"/>
  <c r="BZ52" i="7"/>
  <c r="CA52" i="7"/>
  <c r="CB52" i="7"/>
  <c r="BZ53" i="7"/>
  <c r="CA53" i="7"/>
  <c r="CB53" i="7"/>
  <c r="BZ54" i="7"/>
  <c r="CA54" i="7"/>
  <c r="CB54" i="7"/>
  <c r="BZ55" i="7"/>
  <c r="CA55" i="7"/>
  <c r="CB55" i="7"/>
  <c r="BZ56" i="7"/>
  <c r="CA56" i="7"/>
  <c r="CB56" i="7"/>
  <c r="BZ57" i="7"/>
  <c r="CA57" i="7"/>
  <c r="CB57" i="7"/>
  <c r="BZ58" i="7"/>
  <c r="CA58" i="7"/>
  <c r="CB58" i="7"/>
  <c r="BZ59" i="7"/>
  <c r="CA59" i="7"/>
  <c r="CB59" i="7"/>
  <c r="BZ60" i="7"/>
  <c r="CA60" i="7"/>
  <c r="CB60" i="7"/>
  <c r="BZ61" i="7"/>
  <c r="CA61" i="7"/>
  <c r="CB61" i="7"/>
  <c r="BZ62" i="7"/>
  <c r="CA62" i="7"/>
  <c r="CB62" i="7"/>
  <c r="BZ63" i="7"/>
  <c r="CA63" i="7"/>
  <c r="CB63" i="7"/>
  <c r="BZ64" i="7"/>
  <c r="CA64" i="7"/>
  <c r="CB64" i="7"/>
  <c r="BZ65" i="7"/>
  <c r="CA65" i="7"/>
  <c r="CB65" i="7"/>
  <c r="BZ66" i="7"/>
  <c r="CA66" i="7"/>
  <c r="CB66" i="7"/>
  <c r="BZ67" i="7"/>
  <c r="CA67" i="7"/>
  <c r="CB67" i="7"/>
  <c r="BZ68" i="7"/>
  <c r="CA68" i="7"/>
  <c r="CB68" i="7"/>
  <c r="BZ69" i="7"/>
  <c r="CA69" i="7"/>
  <c r="CB69" i="7"/>
  <c r="BZ70" i="7"/>
  <c r="CA70" i="7"/>
  <c r="CB70" i="7"/>
  <c r="BZ71" i="7"/>
  <c r="CA71" i="7"/>
  <c r="CB71" i="7"/>
  <c r="BZ72" i="7"/>
  <c r="CA72" i="7"/>
  <c r="CB72" i="7"/>
  <c r="BZ73" i="7"/>
  <c r="CA73" i="7"/>
  <c r="CB73" i="7"/>
  <c r="BZ74" i="7"/>
  <c r="CA74" i="7"/>
  <c r="CB74" i="7"/>
  <c r="BZ75" i="7"/>
  <c r="CA75" i="7"/>
  <c r="CB75" i="7"/>
  <c r="BZ76" i="7"/>
  <c r="CA76" i="7"/>
  <c r="CB76" i="7"/>
  <c r="BZ77" i="7"/>
  <c r="CA77" i="7"/>
  <c r="CB77" i="7"/>
  <c r="BZ78" i="7"/>
  <c r="CA78" i="7"/>
  <c r="CB78" i="7"/>
  <c r="BZ79" i="7"/>
  <c r="CA79" i="7"/>
  <c r="CB79" i="7"/>
  <c r="BZ80" i="7"/>
  <c r="CA80" i="7"/>
  <c r="CB80" i="7"/>
  <c r="BZ81" i="7"/>
  <c r="CA81" i="7"/>
  <c r="CB81" i="7"/>
  <c r="BZ82" i="7"/>
  <c r="CA82" i="7"/>
  <c r="CB82" i="7"/>
  <c r="BZ83" i="7"/>
  <c r="CA83" i="7"/>
  <c r="CB83" i="7"/>
  <c r="BZ84" i="7"/>
  <c r="CA84" i="7"/>
  <c r="CB84" i="7"/>
  <c r="BZ85" i="7"/>
  <c r="CA85" i="7"/>
  <c r="CB85" i="7"/>
  <c r="BZ86" i="7"/>
  <c r="CA86" i="7"/>
  <c r="CB86" i="7"/>
  <c r="BZ87" i="7"/>
  <c r="CA87" i="7"/>
  <c r="CB87" i="7"/>
  <c r="BZ88" i="7"/>
  <c r="CA88" i="7"/>
  <c r="CB88" i="7"/>
  <c r="BZ89" i="7"/>
  <c r="CA89" i="7"/>
  <c r="CB89" i="7"/>
  <c r="BZ90" i="7"/>
  <c r="CA90" i="7"/>
  <c r="CB90" i="7"/>
  <c r="BZ91" i="7"/>
  <c r="CA91" i="7"/>
  <c r="CB91" i="7"/>
  <c r="BZ92" i="7"/>
  <c r="CA92" i="7"/>
  <c r="CB92" i="7"/>
  <c r="BZ93" i="7"/>
  <c r="CA93" i="7"/>
  <c r="CB93" i="7"/>
  <c r="BZ94" i="7"/>
  <c r="CA94" i="7"/>
  <c r="CB94" i="7"/>
  <c r="BZ95" i="7"/>
  <c r="CA95" i="7"/>
  <c r="CB95" i="7"/>
  <c r="BZ96" i="7"/>
  <c r="CA96" i="7"/>
  <c r="CB96" i="7"/>
  <c r="BZ97" i="7"/>
  <c r="CA97" i="7"/>
  <c r="CB97" i="7"/>
  <c r="BZ98" i="7"/>
  <c r="CA98" i="7"/>
  <c r="CB98" i="7"/>
  <c r="BZ99" i="7"/>
  <c r="CA99" i="7"/>
  <c r="CB99" i="7"/>
  <c r="BZ100" i="7"/>
  <c r="CA100" i="7"/>
  <c r="CB100" i="7"/>
  <c r="BZ101" i="7"/>
  <c r="CA101" i="7"/>
  <c r="CB101" i="7"/>
  <c r="BZ102" i="7"/>
  <c r="CA102" i="7"/>
  <c r="CB102" i="7"/>
  <c r="BZ103" i="7"/>
  <c r="CA103" i="7"/>
  <c r="CB103" i="7"/>
  <c r="BZ104" i="7"/>
  <c r="CA104" i="7"/>
  <c r="CB104" i="7"/>
  <c r="BZ105" i="7"/>
  <c r="CA105" i="7"/>
  <c r="CB105" i="7"/>
  <c r="BZ106" i="7"/>
  <c r="CA106" i="7"/>
  <c r="CB106" i="7"/>
  <c r="BZ107" i="7"/>
  <c r="CA107" i="7"/>
  <c r="CB107" i="7"/>
  <c r="BZ108" i="7"/>
  <c r="CA108" i="7"/>
  <c r="CB108" i="7"/>
  <c r="BZ109" i="7"/>
  <c r="CA109" i="7"/>
  <c r="CB109" i="7"/>
  <c r="BZ110" i="7"/>
  <c r="CA110" i="7"/>
  <c r="CB110" i="7"/>
  <c r="BZ111" i="7"/>
  <c r="CA111" i="7"/>
  <c r="CB111" i="7"/>
  <c r="BZ112" i="7"/>
  <c r="CA112" i="7"/>
  <c r="CB112" i="7"/>
  <c r="BZ113" i="7"/>
  <c r="CA113" i="7"/>
  <c r="CB113" i="7"/>
  <c r="BZ114" i="7"/>
  <c r="CA114" i="7"/>
  <c r="CB114" i="7"/>
  <c r="BZ115" i="7"/>
  <c r="CA115" i="7"/>
  <c r="CB115" i="7"/>
  <c r="BZ116" i="7"/>
  <c r="CA116" i="7"/>
  <c r="CB116" i="7"/>
  <c r="BZ117" i="7"/>
  <c r="CA117" i="7"/>
  <c r="CB117" i="7"/>
  <c r="BZ118" i="7"/>
  <c r="CA118" i="7"/>
  <c r="CB118" i="7"/>
  <c r="BZ119" i="7"/>
  <c r="CA119" i="7"/>
  <c r="CB119" i="7"/>
  <c r="BZ120" i="7"/>
  <c r="CA120" i="7"/>
  <c r="CB120" i="7"/>
  <c r="BZ121" i="7"/>
  <c r="CA121" i="7"/>
  <c r="CB121" i="7"/>
  <c r="BZ122" i="7"/>
  <c r="CA122" i="7"/>
  <c r="CB122" i="7"/>
  <c r="BZ123" i="7"/>
  <c r="CA123" i="7"/>
  <c r="CB123" i="7"/>
  <c r="BZ124" i="7"/>
  <c r="CA124" i="7"/>
  <c r="CB124" i="7"/>
  <c r="BZ125" i="7"/>
  <c r="CA125" i="7"/>
  <c r="CB125" i="7"/>
  <c r="BZ126" i="7"/>
  <c r="CA126" i="7"/>
  <c r="CB126" i="7"/>
  <c r="BZ127" i="7"/>
  <c r="CA127" i="7"/>
  <c r="CB127" i="7"/>
  <c r="BZ128" i="7"/>
  <c r="CA128" i="7"/>
  <c r="CB128" i="7"/>
  <c r="BZ129" i="7"/>
  <c r="CA129" i="7"/>
  <c r="CB129" i="7"/>
  <c r="BZ130" i="7"/>
  <c r="CA130" i="7"/>
  <c r="CB130" i="7"/>
  <c r="BZ131" i="7"/>
  <c r="CA131" i="7"/>
  <c r="CB131" i="7"/>
  <c r="BZ132" i="7"/>
  <c r="CA132" i="7"/>
  <c r="CB132" i="7"/>
  <c r="BZ133" i="7"/>
  <c r="CA133" i="7"/>
  <c r="CB133" i="7"/>
  <c r="BZ134" i="7"/>
  <c r="CA134" i="7"/>
  <c r="CB134" i="7"/>
  <c r="BZ135" i="7"/>
  <c r="CA135" i="7"/>
  <c r="CB135" i="7"/>
  <c r="BZ136" i="7"/>
  <c r="CA136" i="7"/>
  <c r="CB136" i="7"/>
  <c r="BZ137" i="7"/>
  <c r="CA137" i="7"/>
  <c r="CB137" i="7"/>
  <c r="BZ138" i="7"/>
  <c r="CA138" i="7"/>
  <c r="CB138" i="7"/>
  <c r="BZ139" i="7"/>
  <c r="CA139" i="7"/>
  <c r="CB139" i="7"/>
  <c r="BZ140" i="7"/>
  <c r="CA140" i="7"/>
  <c r="CB140" i="7"/>
  <c r="BZ141" i="7"/>
  <c r="CA141" i="7"/>
  <c r="CB141" i="7"/>
  <c r="BZ142" i="7"/>
  <c r="CA142" i="7"/>
  <c r="CB142" i="7"/>
  <c r="BZ143" i="7"/>
  <c r="CA143" i="7"/>
  <c r="CB143" i="7"/>
  <c r="BZ144" i="7"/>
  <c r="CA144" i="7"/>
  <c r="CB144" i="7"/>
  <c r="BZ145" i="7"/>
  <c r="CA145" i="7"/>
  <c r="CB145" i="7"/>
  <c r="BZ146" i="7"/>
  <c r="CA146" i="7"/>
  <c r="CB146" i="7"/>
  <c r="BZ147" i="7"/>
  <c r="CA147" i="7"/>
  <c r="CB147" i="7"/>
  <c r="BZ148" i="7"/>
  <c r="CA148" i="7"/>
  <c r="CB148" i="7"/>
  <c r="BZ149" i="7"/>
  <c r="CA149" i="7"/>
  <c r="CB149" i="7"/>
  <c r="BZ150" i="7"/>
  <c r="CA150" i="7"/>
  <c r="CB150" i="7"/>
  <c r="BZ151" i="7"/>
  <c r="CA151" i="7"/>
  <c r="CB151" i="7"/>
  <c r="BZ152" i="7"/>
  <c r="CA152" i="7"/>
  <c r="CB152" i="7"/>
  <c r="BZ153" i="7"/>
  <c r="CA153" i="7"/>
  <c r="CB153" i="7"/>
  <c r="BZ154" i="7"/>
  <c r="CA154" i="7"/>
  <c r="CB154" i="7"/>
  <c r="BZ155" i="7"/>
  <c r="CA155" i="7"/>
  <c r="CB155" i="7"/>
  <c r="BZ156" i="7"/>
  <c r="CA156" i="7"/>
  <c r="CB156" i="7"/>
  <c r="BZ157" i="7"/>
  <c r="CA157" i="7"/>
  <c r="CB157" i="7"/>
  <c r="BZ158" i="7"/>
  <c r="CA158" i="7"/>
  <c r="CB158" i="7"/>
  <c r="CB10" i="7"/>
  <c r="CA10" i="7"/>
  <c r="BZ10" i="7"/>
  <c r="BY14" i="7"/>
  <c r="BY15" i="7"/>
  <c r="BY16" i="7"/>
  <c r="BY17" i="7"/>
  <c r="BY18" i="7"/>
  <c r="BY19" i="7"/>
  <c r="BY20" i="7"/>
  <c r="BY21" i="7"/>
  <c r="BY22" i="7"/>
  <c r="BY23" i="7"/>
  <c r="BY24" i="7"/>
  <c r="BY25" i="7"/>
  <c r="BY26" i="7"/>
  <c r="BY27" i="7"/>
  <c r="BY28" i="7"/>
  <c r="BY29" i="7"/>
  <c r="BY30" i="7"/>
  <c r="BY31" i="7"/>
  <c r="BY32" i="7"/>
  <c r="BY33" i="7"/>
  <c r="BY34" i="7"/>
  <c r="BY35" i="7"/>
  <c r="BY36" i="7"/>
  <c r="BY37" i="7"/>
  <c r="BY38" i="7"/>
  <c r="BY39" i="7"/>
  <c r="BY40" i="7"/>
  <c r="BY41" i="7"/>
  <c r="BY42" i="7"/>
  <c r="BY43" i="7"/>
  <c r="BY44" i="7"/>
  <c r="BY45" i="7"/>
  <c r="BY46" i="7"/>
  <c r="BY47" i="7"/>
  <c r="BY48" i="7"/>
  <c r="BY49" i="7"/>
  <c r="BY50" i="7"/>
  <c r="BY51" i="7"/>
  <c r="BY52" i="7"/>
  <c r="BY53" i="7"/>
  <c r="BY54" i="7"/>
  <c r="BY55" i="7"/>
  <c r="BY56" i="7"/>
  <c r="BY57" i="7"/>
  <c r="BY58" i="7"/>
  <c r="BY59" i="7"/>
  <c r="BY60" i="7"/>
  <c r="BY61" i="7"/>
  <c r="BY62" i="7"/>
  <c r="BY63" i="7"/>
  <c r="BY64" i="7"/>
  <c r="BY65" i="7"/>
  <c r="BY66" i="7"/>
  <c r="BY67" i="7"/>
  <c r="BY68" i="7"/>
  <c r="BY69" i="7"/>
  <c r="BY70" i="7"/>
  <c r="BY71" i="7"/>
  <c r="BY72" i="7"/>
  <c r="BY73" i="7"/>
  <c r="BY74" i="7"/>
  <c r="BY75" i="7"/>
  <c r="BY76" i="7"/>
  <c r="BY77" i="7"/>
  <c r="BY78" i="7"/>
  <c r="BY79" i="7"/>
  <c r="BY80" i="7"/>
  <c r="BY81" i="7"/>
  <c r="BY82" i="7"/>
  <c r="BY83" i="7"/>
  <c r="BY84" i="7"/>
  <c r="BY85" i="7"/>
  <c r="BY86" i="7"/>
  <c r="BY87" i="7"/>
  <c r="BY88" i="7"/>
  <c r="BY89" i="7"/>
  <c r="BY90" i="7"/>
  <c r="BY91" i="7"/>
  <c r="BY92" i="7"/>
  <c r="BY93" i="7"/>
  <c r="BY94" i="7"/>
  <c r="BY95" i="7"/>
  <c r="BY96" i="7"/>
  <c r="BY97" i="7"/>
  <c r="BY98" i="7"/>
  <c r="BY99" i="7"/>
  <c r="BY100" i="7"/>
  <c r="BY101" i="7"/>
  <c r="BY102" i="7"/>
  <c r="BY103" i="7"/>
  <c r="BY104" i="7"/>
  <c r="BY105" i="7"/>
  <c r="BY106" i="7"/>
  <c r="BY107" i="7"/>
  <c r="BY108" i="7"/>
  <c r="BY109" i="7"/>
  <c r="BY110" i="7"/>
  <c r="BY111" i="7"/>
  <c r="BY112" i="7"/>
  <c r="BY113" i="7"/>
  <c r="BY114" i="7"/>
  <c r="BY115" i="7"/>
  <c r="BY116" i="7"/>
  <c r="BY117" i="7"/>
  <c r="BY118" i="7"/>
  <c r="BY119" i="7"/>
  <c r="BY120" i="7"/>
  <c r="BY121" i="7"/>
  <c r="BY122" i="7"/>
  <c r="BY123" i="7"/>
  <c r="BY124" i="7"/>
  <c r="BY125" i="7"/>
  <c r="BY126" i="7"/>
  <c r="BY127" i="7"/>
  <c r="BY128" i="7"/>
  <c r="BY129" i="7"/>
  <c r="BY130" i="7"/>
  <c r="BY131" i="7"/>
  <c r="BY132" i="7"/>
  <c r="BY133" i="7"/>
  <c r="BY134" i="7"/>
  <c r="BY135" i="7"/>
  <c r="BY136" i="7"/>
  <c r="BY137" i="7"/>
  <c r="BY138" i="7"/>
  <c r="BY139" i="7"/>
  <c r="BY140" i="7"/>
  <c r="BY141" i="7"/>
  <c r="BY142" i="7"/>
  <c r="BY143" i="7"/>
  <c r="BY144" i="7"/>
  <c r="BY145" i="7"/>
  <c r="BY146" i="7"/>
  <c r="BY147" i="7"/>
  <c r="BY148" i="7"/>
  <c r="BY149" i="7"/>
  <c r="BY150" i="7"/>
  <c r="BY151" i="7"/>
  <c r="BY152" i="7"/>
  <c r="BY153" i="7"/>
  <c r="BY154" i="7"/>
  <c r="BY155" i="7"/>
  <c r="BY156" i="7"/>
  <c r="BY157" i="7"/>
  <c r="BY158" i="7"/>
  <c r="BY13" i="7"/>
  <c r="BY12" i="7"/>
  <c r="BY11" i="7"/>
  <c r="BY10" i="7"/>
  <c r="BU8" i="7"/>
  <c r="AT8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7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6" i="7"/>
  <c r="BV5" i="7"/>
  <c r="BU5" i="7"/>
  <c r="BT5" i="7"/>
  <c r="BS5" i="7"/>
  <c r="BR5" i="7"/>
  <c r="BQ5" i="7"/>
  <c r="BP5" i="7"/>
  <c r="BO5" i="7"/>
  <c r="BN5" i="7"/>
  <c r="BM5" i="7"/>
  <c r="BL5" i="7"/>
  <c r="BK5" i="7"/>
  <c r="BJ5" i="7"/>
  <c r="BI5" i="7"/>
  <c r="BH5" i="7"/>
  <c r="BG5" i="7"/>
  <c r="BF5" i="7"/>
  <c r="BE5" i="7"/>
  <c r="BD5" i="7"/>
  <c r="BC5" i="7"/>
  <c r="BB5" i="7"/>
  <c r="BA5" i="7"/>
  <c r="AZ5" i="7"/>
  <c r="AY5" i="7"/>
  <c r="AX5" i="7"/>
  <c r="AW5" i="7"/>
  <c r="AV5" i="7"/>
  <c r="AU5" i="7"/>
  <c r="AT5" i="7"/>
  <c r="AS5" i="7"/>
  <c r="AR5" i="7"/>
  <c r="AQ5" i="7"/>
  <c r="AP5" i="7"/>
  <c r="AO5" i="7"/>
  <c r="AN5" i="7"/>
  <c r="AM5" i="7"/>
  <c r="AL5" i="7"/>
  <c r="AK5" i="7"/>
  <c r="AJ5" i="7"/>
  <c r="AI5" i="7"/>
  <c r="AH5" i="7"/>
  <c r="AG5" i="7"/>
  <c r="AF5" i="7"/>
  <c r="AE5" i="7"/>
  <c r="AD5" i="7"/>
  <c r="AC5" i="7"/>
  <c r="AB5" i="7"/>
  <c r="AA5" i="7"/>
  <c r="Z5" i="7"/>
  <c r="Y5" i="7"/>
  <c r="X5" i="7"/>
  <c r="W5" i="7"/>
  <c r="V5" i="7"/>
  <c r="U5" i="7"/>
  <c r="T5" i="7"/>
  <c r="S5" i="7"/>
  <c r="R5" i="7"/>
  <c r="Q5" i="7"/>
  <c r="P5" i="7"/>
  <c r="O5" i="7"/>
  <c r="N5" i="7"/>
  <c r="M5" i="7"/>
  <c r="L5" i="7"/>
  <c r="K5" i="7"/>
  <c r="J5" i="7"/>
  <c r="I5" i="7"/>
  <c r="H5" i="7"/>
  <c r="G5" i="7"/>
  <c r="F5" i="7"/>
  <c r="E5" i="7"/>
  <c r="D5" i="7"/>
  <c r="C7" i="7"/>
  <c r="C6" i="7"/>
  <c r="C5" i="7"/>
  <c r="BZ11" i="5"/>
  <c r="CA11" i="5"/>
  <c r="CB11" i="5"/>
  <c r="BZ12" i="5"/>
  <c r="CA12" i="5"/>
  <c r="CB12" i="5"/>
  <c r="BZ13" i="5"/>
  <c r="CA13" i="5"/>
  <c r="CB13" i="5"/>
  <c r="CB7" i="5" s="1"/>
  <c r="BZ14" i="5"/>
  <c r="CA14" i="5"/>
  <c r="CB14" i="5"/>
  <c r="BZ15" i="5"/>
  <c r="CA15" i="5"/>
  <c r="CB15" i="5"/>
  <c r="BZ16" i="5"/>
  <c r="CA16" i="5"/>
  <c r="CB16" i="5"/>
  <c r="BZ17" i="5"/>
  <c r="CA17" i="5"/>
  <c r="CB17" i="5"/>
  <c r="BZ18" i="5"/>
  <c r="CA18" i="5"/>
  <c r="CB18" i="5"/>
  <c r="BZ19" i="5"/>
  <c r="CA19" i="5"/>
  <c r="CB19" i="5"/>
  <c r="BZ20" i="5"/>
  <c r="CA20" i="5"/>
  <c r="CB20" i="5"/>
  <c r="BZ21" i="5"/>
  <c r="CA21" i="5"/>
  <c r="CB21" i="5"/>
  <c r="BZ22" i="5"/>
  <c r="CA22" i="5"/>
  <c r="CB22" i="5"/>
  <c r="BZ23" i="5"/>
  <c r="CA23" i="5"/>
  <c r="CB23" i="5"/>
  <c r="BZ24" i="5"/>
  <c r="CA24" i="5"/>
  <c r="CB24" i="5"/>
  <c r="BZ25" i="5"/>
  <c r="CA25" i="5"/>
  <c r="CB25" i="5"/>
  <c r="BZ26" i="5"/>
  <c r="CA26" i="5"/>
  <c r="CB26" i="5"/>
  <c r="BZ27" i="5"/>
  <c r="CA27" i="5"/>
  <c r="CB27" i="5"/>
  <c r="BZ28" i="5"/>
  <c r="CA28" i="5"/>
  <c r="CB28" i="5"/>
  <c r="BZ29" i="5"/>
  <c r="CA29" i="5"/>
  <c r="CB29" i="5"/>
  <c r="BZ30" i="5"/>
  <c r="CA30" i="5"/>
  <c r="CB30" i="5"/>
  <c r="BZ31" i="5"/>
  <c r="CA31" i="5"/>
  <c r="CB31" i="5"/>
  <c r="BZ32" i="5"/>
  <c r="CA32" i="5"/>
  <c r="CB32" i="5"/>
  <c r="BZ33" i="5"/>
  <c r="CA33" i="5"/>
  <c r="CB33" i="5"/>
  <c r="BZ34" i="5"/>
  <c r="CA34" i="5"/>
  <c r="CB34" i="5"/>
  <c r="BZ35" i="5"/>
  <c r="CA35" i="5"/>
  <c r="CB35" i="5"/>
  <c r="BZ36" i="5"/>
  <c r="CA36" i="5"/>
  <c r="CB36" i="5"/>
  <c r="BZ37" i="5"/>
  <c r="CA37" i="5"/>
  <c r="CB37" i="5"/>
  <c r="BZ38" i="5"/>
  <c r="CA38" i="5"/>
  <c r="CB38" i="5"/>
  <c r="BZ39" i="5"/>
  <c r="CA39" i="5"/>
  <c r="CB39" i="5"/>
  <c r="BZ40" i="5"/>
  <c r="CA40" i="5"/>
  <c r="CB40" i="5"/>
  <c r="BZ41" i="5"/>
  <c r="CA41" i="5"/>
  <c r="CB41" i="5"/>
  <c r="BZ42" i="5"/>
  <c r="CA42" i="5"/>
  <c r="CB42" i="5"/>
  <c r="BZ43" i="5"/>
  <c r="CA43" i="5"/>
  <c r="CB43" i="5"/>
  <c r="BZ44" i="5"/>
  <c r="CA44" i="5"/>
  <c r="CB44" i="5"/>
  <c r="BZ45" i="5"/>
  <c r="CA45" i="5"/>
  <c r="CB45" i="5"/>
  <c r="BZ46" i="5"/>
  <c r="CA46" i="5"/>
  <c r="CB46" i="5"/>
  <c r="BZ47" i="5"/>
  <c r="CA47" i="5"/>
  <c r="CB47" i="5"/>
  <c r="BZ48" i="5"/>
  <c r="CA48" i="5"/>
  <c r="CB48" i="5"/>
  <c r="BZ49" i="5"/>
  <c r="CA49" i="5"/>
  <c r="CB49" i="5"/>
  <c r="BZ50" i="5"/>
  <c r="CA50" i="5"/>
  <c r="CB50" i="5"/>
  <c r="BZ51" i="5"/>
  <c r="CA51" i="5"/>
  <c r="CB51" i="5"/>
  <c r="BZ52" i="5"/>
  <c r="CA52" i="5"/>
  <c r="CB52" i="5"/>
  <c r="BZ53" i="5"/>
  <c r="CA53" i="5"/>
  <c r="CB53" i="5"/>
  <c r="BZ54" i="5"/>
  <c r="CA54" i="5"/>
  <c r="CB54" i="5"/>
  <c r="BZ55" i="5"/>
  <c r="CA55" i="5"/>
  <c r="CB55" i="5"/>
  <c r="BZ56" i="5"/>
  <c r="CA56" i="5"/>
  <c r="CB56" i="5"/>
  <c r="BZ57" i="5"/>
  <c r="CA57" i="5"/>
  <c r="CB57" i="5"/>
  <c r="BZ58" i="5"/>
  <c r="CA58" i="5"/>
  <c r="CB58" i="5"/>
  <c r="BZ59" i="5"/>
  <c r="CA59" i="5"/>
  <c r="CB59" i="5"/>
  <c r="BZ60" i="5"/>
  <c r="CA60" i="5"/>
  <c r="CB60" i="5"/>
  <c r="BZ61" i="5"/>
  <c r="CA61" i="5"/>
  <c r="CB61" i="5"/>
  <c r="BZ62" i="5"/>
  <c r="CA62" i="5"/>
  <c r="CB62" i="5"/>
  <c r="BZ63" i="5"/>
  <c r="CA63" i="5"/>
  <c r="CB63" i="5"/>
  <c r="BZ64" i="5"/>
  <c r="CA64" i="5"/>
  <c r="CB64" i="5"/>
  <c r="BZ65" i="5"/>
  <c r="CA65" i="5"/>
  <c r="CB65" i="5"/>
  <c r="BZ66" i="5"/>
  <c r="CA66" i="5"/>
  <c r="CB66" i="5"/>
  <c r="BZ67" i="5"/>
  <c r="CA67" i="5"/>
  <c r="CB67" i="5"/>
  <c r="BZ68" i="5"/>
  <c r="CA68" i="5"/>
  <c r="CB68" i="5"/>
  <c r="BZ69" i="5"/>
  <c r="CA69" i="5"/>
  <c r="CB69" i="5"/>
  <c r="BZ70" i="5"/>
  <c r="CA70" i="5"/>
  <c r="CB70" i="5"/>
  <c r="BZ71" i="5"/>
  <c r="CA71" i="5"/>
  <c r="CB71" i="5"/>
  <c r="BZ72" i="5"/>
  <c r="CA72" i="5"/>
  <c r="CB72" i="5"/>
  <c r="BZ73" i="5"/>
  <c r="CA73" i="5"/>
  <c r="CB73" i="5"/>
  <c r="BZ74" i="5"/>
  <c r="CA74" i="5"/>
  <c r="CB74" i="5"/>
  <c r="BZ75" i="5"/>
  <c r="CA75" i="5"/>
  <c r="CB75" i="5"/>
  <c r="BZ76" i="5"/>
  <c r="CA76" i="5"/>
  <c r="CB76" i="5"/>
  <c r="BZ77" i="5"/>
  <c r="CA77" i="5"/>
  <c r="CB77" i="5"/>
  <c r="BZ78" i="5"/>
  <c r="CA78" i="5"/>
  <c r="CB78" i="5"/>
  <c r="BZ79" i="5"/>
  <c r="CA79" i="5"/>
  <c r="CB79" i="5"/>
  <c r="BZ80" i="5"/>
  <c r="CA80" i="5"/>
  <c r="CB80" i="5"/>
  <c r="BZ81" i="5"/>
  <c r="CA81" i="5"/>
  <c r="CB81" i="5"/>
  <c r="BZ82" i="5"/>
  <c r="CA82" i="5"/>
  <c r="CB82" i="5"/>
  <c r="BZ83" i="5"/>
  <c r="CA83" i="5"/>
  <c r="CB83" i="5"/>
  <c r="BZ84" i="5"/>
  <c r="CA84" i="5"/>
  <c r="CB84" i="5"/>
  <c r="BZ85" i="5"/>
  <c r="CA85" i="5"/>
  <c r="CB85" i="5"/>
  <c r="BZ86" i="5"/>
  <c r="CA86" i="5"/>
  <c r="CB86" i="5"/>
  <c r="BZ87" i="5"/>
  <c r="CA87" i="5"/>
  <c r="CB87" i="5"/>
  <c r="BZ88" i="5"/>
  <c r="CA88" i="5"/>
  <c r="CB88" i="5"/>
  <c r="BZ89" i="5"/>
  <c r="CA89" i="5"/>
  <c r="CB89" i="5"/>
  <c r="BZ90" i="5"/>
  <c r="CA90" i="5"/>
  <c r="CB90" i="5"/>
  <c r="BZ91" i="5"/>
  <c r="CA91" i="5"/>
  <c r="CB91" i="5"/>
  <c r="BZ92" i="5"/>
  <c r="CA92" i="5"/>
  <c r="CB92" i="5"/>
  <c r="BZ93" i="5"/>
  <c r="CA93" i="5"/>
  <c r="CB93" i="5"/>
  <c r="BZ94" i="5"/>
  <c r="CA94" i="5"/>
  <c r="CB94" i="5"/>
  <c r="BZ95" i="5"/>
  <c r="CA95" i="5"/>
  <c r="CB95" i="5"/>
  <c r="BZ96" i="5"/>
  <c r="CA96" i="5"/>
  <c r="CB96" i="5"/>
  <c r="BZ97" i="5"/>
  <c r="CA97" i="5"/>
  <c r="CB97" i="5"/>
  <c r="BZ98" i="5"/>
  <c r="CA98" i="5"/>
  <c r="CB98" i="5"/>
  <c r="BZ99" i="5"/>
  <c r="CA99" i="5"/>
  <c r="CB99" i="5"/>
  <c r="BZ100" i="5"/>
  <c r="CA100" i="5"/>
  <c r="CB100" i="5"/>
  <c r="BZ101" i="5"/>
  <c r="CA101" i="5"/>
  <c r="CB101" i="5"/>
  <c r="BZ102" i="5"/>
  <c r="CA102" i="5"/>
  <c r="CB102" i="5"/>
  <c r="BZ103" i="5"/>
  <c r="CA103" i="5"/>
  <c r="CB103" i="5"/>
  <c r="BZ104" i="5"/>
  <c r="CA104" i="5"/>
  <c r="CB104" i="5"/>
  <c r="BZ105" i="5"/>
  <c r="CA105" i="5"/>
  <c r="CB105" i="5"/>
  <c r="BZ106" i="5"/>
  <c r="CA106" i="5"/>
  <c r="CB106" i="5"/>
  <c r="BZ107" i="5"/>
  <c r="CA107" i="5"/>
  <c r="CB107" i="5"/>
  <c r="BZ108" i="5"/>
  <c r="CA108" i="5"/>
  <c r="CB108" i="5"/>
  <c r="BZ109" i="5"/>
  <c r="CA109" i="5"/>
  <c r="CB109" i="5"/>
  <c r="BZ110" i="5"/>
  <c r="CA110" i="5"/>
  <c r="CB110" i="5"/>
  <c r="BZ111" i="5"/>
  <c r="CA111" i="5"/>
  <c r="CB111" i="5"/>
  <c r="BZ112" i="5"/>
  <c r="CA112" i="5"/>
  <c r="CB112" i="5"/>
  <c r="BZ113" i="5"/>
  <c r="CA113" i="5"/>
  <c r="CB113" i="5"/>
  <c r="BZ114" i="5"/>
  <c r="CA114" i="5"/>
  <c r="CB114" i="5"/>
  <c r="BZ115" i="5"/>
  <c r="CA115" i="5"/>
  <c r="CB115" i="5"/>
  <c r="BZ116" i="5"/>
  <c r="CA116" i="5"/>
  <c r="CB116" i="5"/>
  <c r="BZ117" i="5"/>
  <c r="CA117" i="5"/>
  <c r="CB117" i="5"/>
  <c r="BZ118" i="5"/>
  <c r="CA118" i="5"/>
  <c r="CB118" i="5"/>
  <c r="BZ119" i="5"/>
  <c r="CA119" i="5"/>
  <c r="CB119" i="5"/>
  <c r="BZ120" i="5"/>
  <c r="CA120" i="5"/>
  <c r="CB120" i="5"/>
  <c r="BZ121" i="5"/>
  <c r="CA121" i="5"/>
  <c r="CB121" i="5"/>
  <c r="BZ122" i="5"/>
  <c r="CA122" i="5"/>
  <c r="CB122" i="5"/>
  <c r="BZ123" i="5"/>
  <c r="CA123" i="5"/>
  <c r="CB123" i="5"/>
  <c r="BZ124" i="5"/>
  <c r="CA124" i="5"/>
  <c r="CB124" i="5"/>
  <c r="BZ125" i="5"/>
  <c r="CA125" i="5"/>
  <c r="CB125" i="5"/>
  <c r="BZ126" i="5"/>
  <c r="CA126" i="5"/>
  <c r="CB126" i="5"/>
  <c r="BZ127" i="5"/>
  <c r="CA127" i="5"/>
  <c r="CB127" i="5"/>
  <c r="BZ128" i="5"/>
  <c r="CA128" i="5"/>
  <c r="CB128" i="5"/>
  <c r="BZ129" i="5"/>
  <c r="CA129" i="5"/>
  <c r="CB129" i="5"/>
  <c r="BZ130" i="5"/>
  <c r="CA130" i="5"/>
  <c r="CB130" i="5"/>
  <c r="BZ131" i="5"/>
  <c r="CA131" i="5"/>
  <c r="CB131" i="5"/>
  <c r="BZ132" i="5"/>
  <c r="CA132" i="5"/>
  <c r="CB132" i="5"/>
  <c r="BZ133" i="5"/>
  <c r="CA133" i="5"/>
  <c r="CB133" i="5"/>
  <c r="BZ134" i="5"/>
  <c r="CA134" i="5"/>
  <c r="CB134" i="5"/>
  <c r="BZ135" i="5"/>
  <c r="CA135" i="5"/>
  <c r="CB135" i="5"/>
  <c r="BZ136" i="5"/>
  <c r="CA136" i="5"/>
  <c r="CB136" i="5"/>
  <c r="BZ137" i="5"/>
  <c r="CA137" i="5"/>
  <c r="CB137" i="5"/>
  <c r="BZ138" i="5"/>
  <c r="CA138" i="5"/>
  <c r="CB138" i="5"/>
  <c r="BZ139" i="5"/>
  <c r="CA139" i="5"/>
  <c r="CB139" i="5"/>
  <c r="BZ140" i="5"/>
  <c r="CA140" i="5"/>
  <c r="CB140" i="5"/>
  <c r="BZ141" i="5"/>
  <c r="CA141" i="5"/>
  <c r="CB141" i="5"/>
  <c r="BZ142" i="5"/>
  <c r="CA142" i="5"/>
  <c r="CB142" i="5"/>
  <c r="BZ143" i="5"/>
  <c r="CA143" i="5"/>
  <c r="CB143" i="5"/>
  <c r="BZ144" i="5"/>
  <c r="CA144" i="5"/>
  <c r="CB144" i="5"/>
  <c r="BZ145" i="5"/>
  <c r="CA145" i="5"/>
  <c r="CB145" i="5"/>
  <c r="BZ146" i="5"/>
  <c r="CA146" i="5"/>
  <c r="CB146" i="5"/>
  <c r="BZ147" i="5"/>
  <c r="CA147" i="5"/>
  <c r="CB147" i="5"/>
  <c r="BZ148" i="5"/>
  <c r="CA148" i="5"/>
  <c r="CB148" i="5"/>
  <c r="BZ149" i="5"/>
  <c r="CA149" i="5"/>
  <c r="CB149" i="5"/>
  <c r="BZ150" i="5"/>
  <c r="CA150" i="5"/>
  <c r="CB150" i="5"/>
  <c r="BZ151" i="5"/>
  <c r="CA151" i="5"/>
  <c r="CB151" i="5"/>
  <c r="BZ152" i="5"/>
  <c r="CA152" i="5"/>
  <c r="CB152" i="5"/>
  <c r="BZ153" i="5"/>
  <c r="CA153" i="5"/>
  <c r="CB153" i="5"/>
  <c r="BZ154" i="5"/>
  <c r="CA154" i="5"/>
  <c r="CB154" i="5"/>
  <c r="BZ155" i="5"/>
  <c r="CA155" i="5"/>
  <c r="CB155" i="5"/>
  <c r="CB10" i="5"/>
  <c r="CA10" i="5"/>
  <c r="BZ10" i="5"/>
  <c r="BY15" i="5"/>
  <c r="BY16" i="5"/>
  <c r="BY17" i="5"/>
  <c r="BY18" i="5"/>
  <c r="BY19" i="5"/>
  <c r="BY20" i="5"/>
  <c r="BY21" i="5"/>
  <c r="BY22" i="5"/>
  <c r="BY23" i="5"/>
  <c r="BY24" i="5"/>
  <c r="BY25" i="5"/>
  <c r="BY26" i="5"/>
  <c r="BY27" i="5"/>
  <c r="BY28" i="5"/>
  <c r="BY29" i="5"/>
  <c r="BY30" i="5"/>
  <c r="BY31" i="5"/>
  <c r="BY32" i="5"/>
  <c r="BY33" i="5"/>
  <c r="BY34" i="5"/>
  <c r="BY35" i="5"/>
  <c r="BY36" i="5"/>
  <c r="BY37" i="5"/>
  <c r="BY38" i="5"/>
  <c r="BY39" i="5"/>
  <c r="BY40" i="5"/>
  <c r="BY41" i="5"/>
  <c r="BY42" i="5"/>
  <c r="BY43" i="5"/>
  <c r="BY44" i="5"/>
  <c r="BY45" i="5"/>
  <c r="BY46" i="5"/>
  <c r="BY47" i="5"/>
  <c r="BY48" i="5"/>
  <c r="BY49" i="5"/>
  <c r="BY50" i="5"/>
  <c r="BY51" i="5"/>
  <c r="BY52" i="5"/>
  <c r="BY53" i="5"/>
  <c r="BY54" i="5"/>
  <c r="BY55" i="5"/>
  <c r="BY56" i="5"/>
  <c r="BY57" i="5"/>
  <c r="BY58" i="5"/>
  <c r="BY59" i="5"/>
  <c r="BY60" i="5"/>
  <c r="BY61" i="5"/>
  <c r="BY62" i="5"/>
  <c r="BY63" i="5"/>
  <c r="BY64" i="5"/>
  <c r="BY65" i="5"/>
  <c r="BY66" i="5"/>
  <c r="BY67" i="5"/>
  <c r="BY68" i="5"/>
  <c r="BY69" i="5"/>
  <c r="BY70" i="5"/>
  <c r="BY71" i="5"/>
  <c r="BY72" i="5"/>
  <c r="BY73" i="5"/>
  <c r="BY74" i="5"/>
  <c r="BY75" i="5"/>
  <c r="BY76" i="5"/>
  <c r="BY77" i="5"/>
  <c r="BY78" i="5"/>
  <c r="BY79" i="5"/>
  <c r="BY80" i="5"/>
  <c r="BY81" i="5"/>
  <c r="BY82" i="5"/>
  <c r="BY83" i="5"/>
  <c r="BY84" i="5"/>
  <c r="BY85" i="5"/>
  <c r="BY86" i="5"/>
  <c r="BY87" i="5"/>
  <c r="BY88" i="5"/>
  <c r="BY89" i="5"/>
  <c r="BY90" i="5"/>
  <c r="BY91" i="5"/>
  <c r="BY92" i="5"/>
  <c r="BY93" i="5"/>
  <c r="BY94" i="5"/>
  <c r="BY95" i="5"/>
  <c r="BY96" i="5"/>
  <c r="BY97" i="5"/>
  <c r="BY98" i="5"/>
  <c r="BY99" i="5"/>
  <c r="BY100" i="5"/>
  <c r="BY101" i="5"/>
  <c r="BY102" i="5"/>
  <c r="BY103" i="5"/>
  <c r="BY104" i="5"/>
  <c r="BY105" i="5"/>
  <c r="BY106" i="5"/>
  <c r="BY107" i="5"/>
  <c r="BY108" i="5"/>
  <c r="BY109" i="5"/>
  <c r="BY110" i="5"/>
  <c r="BY111" i="5"/>
  <c r="BY112" i="5"/>
  <c r="BY113" i="5"/>
  <c r="BY114" i="5"/>
  <c r="BY115" i="5"/>
  <c r="BY116" i="5"/>
  <c r="BY117" i="5"/>
  <c r="BY118" i="5"/>
  <c r="BY119" i="5"/>
  <c r="BY120" i="5"/>
  <c r="BY121" i="5"/>
  <c r="BY122" i="5"/>
  <c r="BY123" i="5"/>
  <c r="BY124" i="5"/>
  <c r="BY125" i="5"/>
  <c r="BY126" i="5"/>
  <c r="BY127" i="5"/>
  <c r="BY128" i="5"/>
  <c r="BY129" i="5"/>
  <c r="BY130" i="5"/>
  <c r="BY131" i="5"/>
  <c r="BY132" i="5"/>
  <c r="BY133" i="5"/>
  <c r="BY134" i="5"/>
  <c r="BY135" i="5"/>
  <c r="BY136" i="5"/>
  <c r="BY137" i="5"/>
  <c r="BY138" i="5"/>
  <c r="BY139" i="5"/>
  <c r="BY140" i="5"/>
  <c r="BY141" i="5"/>
  <c r="BY142" i="5"/>
  <c r="BY143" i="5"/>
  <c r="BY144" i="5"/>
  <c r="BY145" i="5"/>
  <c r="BY146" i="5"/>
  <c r="BY147" i="5"/>
  <c r="BY148" i="5"/>
  <c r="BY149" i="5"/>
  <c r="BY150" i="5"/>
  <c r="BY151" i="5"/>
  <c r="BY152" i="5"/>
  <c r="BY153" i="5"/>
  <c r="BY154" i="5"/>
  <c r="BY155" i="5"/>
  <c r="BY14" i="5"/>
  <c r="BY13" i="5"/>
  <c r="BY12" i="5"/>
  <c r="BY11" i="5"/>
  <c r="BY10" i="5"/>
  <c r="BU8" i="5"/>
  <c r="AT8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7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6" i="5"/>
  <c r="BU5" i="5"/>
  <c r="BT5" i="5"/>
  <c r="BS5" i="5"/>
  <c r="BR5" i="5"/>
  <c r="BQ5" i="5"/>
  <c r="BP5" i="5"/>
  <c r="BO5" i="5"/>
  <c r="BN5" i="5"/>
  <c r="BM5" i="5"/>
  <c r="BL5" i="5"/>
  <c r="BK5" i="5"/>
  <c r="BJ5" i="5"/>
  <c r="BI5" i="5"/>
  <c r="BH5" i="5"/>
  <c r="BG5" i="5"/>
  <c r="BF5" i="5"/>
  <c r="BE5" i="5"/>
  <c r="BD5" i="5"/>
  <c r="BC5" i="5"/>
  <c r="BB5" i="5"/>
  <c r="BA5" i="5"/>
  <c r="AZ5" i="5"/>
  <c r="AY5" i="5"/>
  <c r="AX5" i="5"/>
  <c r="AW5" i="5"/>
  <c r="AV5" i="5"/>
  <c r="AU5" i="5"/>
  <c r="AT5" i="5"/>
  <c r="AS5" i="5"/>
  <c r="AR5" i="5"/>
  <c r="AQ5" i="5"/>
  <c r="AP5" i="5"/>
  <c r="AO5" i="5"/>
  <c r="AN5" i="5"/>
  <c r="AM5" i="5"/>
  <c r="AL5" i="5"/>
  <c r="AK5" i="5"/>
  <c r="AJ5" i="5"/>
  <c r="AI5" i="5"/>
  <c r="AH5" i="5"/>
  <c r="AG5" i="5"/>
  <c r="AF5" i="5"/>
  <c r="AE5" i="5"/>
  <c r="AD5" i="5"/>
  <c r="AC5" i="5"/>
  <c r="AB5" i="5"/>
  <c r="AA5" i="5"/>
  <c r="Z5" i="5"/>
  <c r="Y5" i="5"/>
  <c r="X5" i="5"/>
  <c r="W5" i="5"/>
  <c r="V5" i="5"/>
  <c r="U5" i="5"/>
  <c r="T5" i="5"/>
  <c r="S5" i="5"/>
  <c r="R5" i="5"/>
  <c r="Q5" i="5"/>
  <c r="P5" i="5"/>
  <c r="O5" i="5"/>
  <c r="N5" i="5"/>
  <c r="M5" i="5"/>
  <c r="L5" i="5"/>
  <c r="K5" i="5"/>
  <c r="J5" i="5"/>
  <c r="I5" i="5"/>
  <c r="H5" i="5"/>
  <c r="G5" i="5"/>
  <c r="F5" i="5"/>
  <c r="E5" i="5"/>
  <c r="D5" i="5"/>
  <c r="C7" i="5"/>
  <c r="C6" i="5"/>
  <c r="C5" i="5"/>
  <c r="B8" i="8"/>
  <c r="B8" i="7"/>
  <c r="B8" i="5"/>
  <c r="BZ8" i="8" l="1"/>
  <c r="CB5" i="8"/>
  <c r="CB5" i="5"/>
  <c r="CC5" i="4"/>
  <c r="CI5" i="4"/>
  <c r="CF5" i="4"/>
  <c r="CA5" i="8"/>
  <c r="BZ6" i="5"/>
  <c r="CB6" i="5"/>
  <c r="BY8" i="8"/>
  <c r="CA8" i="8"/>
  <c r="BZ7" i="8"/>
  <c r="CB8" i="8"/>
  <c r="CA6" i="8"/>
  <c r="CA7" i="8"/>
  <c r="CB6" i="8"/>
  <c r="BZ5" i="8"/>
  <c r="BZ6" i="8"/>
  <c r="BY7" i="8"/>
  <c r="BY5" i="8"/>
  <c r="BY6" i="8"/>
  <c r="CB8" i="7"/>
  <c r="CA8" i="7"/>
  <c r="BZ8" i="7"/>
  <c r="BY8" i="7"/>
  <c r="BZ7" i="5"/>
  <c r="BZ8" i="5"/>
  <c r="CA7" i="5"/>
  <c r="BY6" i="5"/>
  <c r="BY5" i="5"/>
  <c r="BY7" i="5"/>
  <c r="CA5" i="5"/>
  <c r="CB8" i="5"/>
  <c r="BZ5" i="5"/>
  <c r="CA6" i="5"/>
  <c r="CA8" i="5"/>
  <c r="BY8" i="5"/>
  <c r="BW147" i="8"/>
  <c r="BW148" i="8"/>
  <c r="BW149" i="8"/>
  <c r="BW150" i="8"/>
  <c r="BW151" i="8"/>
  <c r="BW152" i="8"/>
  <c r="BW153" i="8"/>
  <c r="BW154" i="8"/>
  <c r="BW155" i="8"/>
  <c r="BW156" i="8"/>
  <c r="BW157" i="8"/>
  <c r="BW158" i="8"/>
  <c r="BW159" i="8"/>
  <c r="BW147" i="7"/>
  <c r="BW148" i="7"/>
  <c r="BW149" i="7"/>
  <c r="BW150" i="7"/>
  <c r="BW151" i="7"/>
  <c r="BW152" i="7"/>
  <c r="BW153" i="7"/>
  <c r="BW154" i="7"/>
  <c r="BW155" i="7"/>
  <c r="BW156" i="7"/>
  <c r="BW157" i="7"/>
  <c r="BW158" i="7"/>
  <c r="BW147" i="5"/>
  <c r="BW148" i="5"/>
  <c r="BW149" i="5"/>
  <c r="BW150" i="5"/>
  <c r="BW151" i="5"/>
  <c r="BW152" i="5"/>
  <c r="BW153" i="5"/>
  <c r="BW154" i="5"/>
  <c r="BW155" i="5"/>
  <c r="BV7" i="5"/>
  <c r="BV6" i="5"/>
  <c r="BV5" i="5"/>
  <c r="CC5" i="8" l="1"/>
  <c r="CC5" i="7"/>
  <c r="CC5" i="5"/>
  <c r="CA5" i="7"/>
  <c r="CB5" i="7"/>
  <c r="BY5" i="7"/>
  <c r="BZ5" i="7"/>
  <c r="CB6" i="7"/>
  <c r="BY6" i="7"/>
  <c r="BZ6" i="7"/>
  <c r="BY7" i="7"/>
  <c r="BZ7" i="7"/>
  <c r="CA7" i="7"/>
  <c r="CB7" i="7"/>
  <c r="CA6" i="7"/>
  <c r="BW146" i="5" l="1"/>
  <c r="E17" i="9" l="1"/>
  <c r="H9" i="9"/>
  <c r="H10" i="9"/>
  <c r="H11" i="9"/>
  <c r="H12" i="9"/>
  <c r="F9" i="9"/>
  <c r="F12" i="9"/>
  <c r="F11" i="9"/>
  <c r="E12" i="9"/>
  <c r="F10" i="9"/>
  <c r="E11" i="9"/>
  <c r="E9" i="9"/>
  <c r="G6" i="9"/>
  <c r="BW10" i="7"/>
  <c r="BW146" i="8"/>
  <c r="H6" i="9"/>
  <c r="CG5" i="7"/>
  <c r="H17" i="9" l="1"/>
  <c r="CI5" i="8"/>
  <c r="H18" i="9" s="1"/>
  <c r="F17" i="9"/>
  <c r="CI5" i="5"/>
  <c r="CE5" i="8"/>
  <c r="CG5" i="8"/>
  <c r="CF5" i="8"/>
  <c r="H14" i="9" s="1"/>
  <c r="CH5" i="8"/>
  <c r="H16" i="9" s="1"/>
  <c r="CF5" i="7"/>
  <c r="CE5" i="7"/>
  <c r="CH5" i="7"/>
  <c r="G9" i="9"/>
  <c r="J9" i="9" s="1"/>
  <c r="G10" i="9"/>
  <c r="J10" i="9" s="1"/>
  <c r="CH5" i="5"/>
  <c r="E10" i="9"/>
  <c r="G11" i="9"/>
  <c r="J11" i="9" s="1"/>
  <c r="G12" i="9"/>
  <c r="J12" i="9" s="1"/>
  <c r="CE5" i="5"/>
  <c r="F13" i="9" s="1"/>
  <c r="E5" i="9"/>
  <c r="G5" i="9"/>
  <c r="H5" i="9"/>
  <c r="BW145" i="8"/>
  <c r="BW144" i="8"/>
  <c r="BW143" i="8"/>
  <c r="BW142" i="8"/>
  <c r="BW141" i="8"/>
  <c r="BW140" i="8"/>
  <c r="BW139" i="8"/>
  <c r="BW138" i="8"/>
  <c r="BW137" i="8"/>
  <c r="BW136" i="8"/>
  <c r="BW135" i="8"/>
  <c r="BW134" i="8"/>
  <c r="BW133" i="8"/>
  <c r="BW132" i="8"/>
  <c r="BW131" i="8"/>
  <c r="BW130" i="8"/>
  <c r="BW129" i="8"/>
  <c r="BW128" i="8"/>
  <c r="BW127" i="8"/>
  <c r="BW126" i="8"/>
  <c r="BW125" i="8"/>
  <c r="BW124" i="8"/>
  <c r="BW123" i="8"/>
  <c r="BW122" i="8"/>
  <c r="BW121" i="8"/>
  <c r="BW120" i="8"/>
  <c r="BW119" i="8"/>
  <c r="BW118" i="8"/>
  <c r="BW117" i="8"/>
  <c r="BW116" i="8"/>
  <c r="BW115" i="8"/>
  <c r="BW114" i="8"/>
  <c r="BW113" i="8"/>
  <c r="BW112" i="8"/>
  <c r="BW111" i="8"/>
  <c r="BW110" i="8"/>
  <c r="BW109" i="8"/>
  <c r="BW108" i="8"/>
  <c r="BW107" i="8"/>
  <c r="BW106" i="8"/>
  <c r="BW105" i="8"/>
  <c r="BW104" i="8"/>
  <c r="BW103" i="8"/>
  <c r="BW102" i="8"/>
  <c r="BW101" i="8"/>
  <c r="BW100" i="8"/>
  <c r="BW99" i="8"/>
  <c r="BW98" i="8"/>
  <c r="BW97" i="8"/>
  <c r="BW96" i="8"/>
  <c r="BW95" i="8"/>
  <c r="BW94" i="8"/>
  <c r="BW93" i="8"/>
  <c r="BW92" i="8"/>
  <c r="BW91" i="8"/>
  <c r="BW90" i="8"/>
  <c r="BW89" i="8"/>
  <c r="BW88" i="8"/>
  <c r="BW87" i="8"/>
  <c r="BW86" i="8"/>
  <c r="BW85" i="8"/>
  <c r="BW84" i="8"/>
  <c r="BW83" i="8"/>
  <c r="BW82" i="8"/>
  <c r="BW81" i="8"/>
  <c r="BW80" i="8"/>
  <c r="BW79" i="8"/>
  <c r="BW78" i="8"/>
  <c r="BW77" i="8"/>
  <c r="BW76" i="8"/>
  <c r="BW75" i="8"/>
  <c r="BW74" i="8"/>
  <c r="BW73" i="8"/>
  <c r="BW72" i="8"/>
  <c r="BW71" i="8"/>
  <c r="BW70" i="8"/>
  <c r="BW69" i="8"/>
  <c r="BW68" i="8"/>
  <c r="BW67" i="8"/>
  <c r="BW66" i="8"/>
  <c r="BW65" i="8"/>
  <c r="BW64" i="8"/>
  <c r="BW63" i="8"/>
  <c r="BW62" i="8"/>
  <c r="BW61" i="8"/>
  <c r="BW60" i="8"/>
  <c r="BW59" i="8"/>
  <c r="BW58" i="8"/>
  <c r="BW57" i="8"/>
  <c r="BW56" i="8"/>
  <c r="BW55" i="8"/>
  <c r="BW54" i="8"/>
  <c r="BW53" i="8"/>
  <c r="BW52" i="8"/>
  <c r="BW51" i="8"/>
  <c r="BW50" i="8"/>
  <c r="BW49" i="8"/>
  <c r="BW48" i="8"/>
  <c r="BW47" i="8"/>
  <c r="BW46" i="8"/>
  <c r="BW45" i="8"/>
  <c r="BW44" i="8"/>
  <c r="BW43" i="8"/>
  <c r="BW42" i="8"/>
  <c r="BW41" i="8"/>
  <c r="BW40" i="8"/>
  <c r="BW39" i="8"/>
  <c r="BW38" i="8"/>
  <c r="BW37" i="8"/>
  <c r="BW36" i="8"/>
  <c r="BW35" i="8"/>
  <c r="BW34" i="8"/>
  <c r="BW33" i="8"/>
  <c r="BW32" i="8"/>
  <c r="BW31" i="8"/>
  <c r="BW30" i="8"/>
  <c r="BW29" i="8"/>
  <c r="BW28" i="8"/>
  <c r="BW27" i="8"/>
  <c r="BW26" i="8"/>
  <c r="BW25" i="8"/>
  <c r="BW24" i="8"/>
  <c r="BW23" i="8"/>
  <c r="BW22" i="8"/>
  <c r="BW21" i="8"/>
  <c r="BW20" i="8"/>
  <c r="BW19" i="8"/>
  <c r="BW18" i="8"/>
  <c r="BW17" i="8"/>
  <c r="BW16" i="8"/>
  <c r="BW15" i="8"/>
  <c r="BW14" i="8"/>
  <c r="BW13" i="8"/>
  <c r="BW12" i="8"/>
  <c r="BW11" i="8"/>
  <c r="BW10" i="8"/>
  <c r="H19" i="9"/>
  <c r="BW146" i="7"/>
  <c r="BW145" i="7"/>
  <c r="BW144" i="7"/>
  <c r="BW143" i="7"/>
  <c r="BW142" i="7"/>
  <c r="BW141" i="7"/>
  <c r="BW140" i="7"/>
  <c r="BW139" i="7"/>
  <c r="BW138" i="7"/>
  <c r="BW137" i="7"/>
  <c r="BW136" i="7"/>
  <c r="BW135" i="7"/>
  <c r="BW134" i="7"/>
  <c r="BW133" i="7"/>
  <c r="BW132" i="7"/>
  <c r="BW131" i="7"/>
  <c r="BW130" i="7"/>
  <c r="BW129" i="7"/>
  <c r="BW128" i="7"/>
  <c r="BW127" i="7"/>
  <c r="BW126" i="7"/>
  <c r="BW125" i="7"/>
  <c r="BW124" i="7"/>
  <c r="BW123" i="7"/>
  <c r="BW122" i="7"/>
  <c r="BW121" i="7"/>
  <c r="BW120" i="7"/>
  <c r="BW119" i="7"/>
  <c r="BW118" i="7"/>
  <c r="BW117" i="7"/>
  <c r="BW116" i="7"/>
  <c r="BW115" i="7"/>
  <c r="BW114" i="7"/>
  <c r="BW113" i="7"/>
  <c r="BW112" i="7"/>
  <c r="BW111" i="7"/>
  <c r="BW110" i="7"/>
  <c r="BW109" i="7"/>
  <c r="BW108" i="7"/>
  <c r="BW107" i="7"/>
  <c r="BW106" i="7"/>
  <c r="BW105" i="7"/>
  <c r="BW104" i="7"/>
  <c r="BW103" i="7"/>
  <c r="BW102" i="7"/>
  <c r="BW101" i="7"/>
  <c r="BW100" i="7"/>
  <c r="BW99" i="7"/>
  <c r="BW98" i="7"/>
  <c r="BW97" i="7"/>
  <c r="BW96" i="7"/>
  <c r="BW95" i="7"/>
  <c r="BW94" i="7"/>
  <c r="BW93" i="7"/>
  <c r="BW92" i="7"/>
  <c r="BW91" i="7"/>
  <c r="BW90" i="7"/>
  <c r="BW89" i="7"/>
  <c r="BW88" i="7"/>
  <c r="BW87" i="7"/>
  <c r="BW86" i="7"/>
  <c r="BW85" i="7"/>
  <c r="BW84" i="7"/>
  <c r="BW83" i="7"/>
  <c r="BW82" i="7"/>
  <c r="BW81" i="7"/>
  <c r="BW80" i="7"/>
  <c r="BW79" i="7"/>
  <c r="BW78" i="7"/>
  <c r="BW77" i="7"/>
  <c r="BW76" i="7"/>
  <c r="BW75" i="7"/>
  <c r="BW74" i="7"/>
  <c r="BW73" i="7"/>
  <c r="BW72" i="7"/>
  <c r="BW71" i="7"/>
  <c r="BW70" i="7"/>
  <c r="BW69" i="7"/>
  <c r="BW68" i="7"/>
  <c r="BW67" i="7"/>
  <c r="BW66" i="7"/>
  <c r="BW65" i="7"/>
  <c r="BW64" i="7"/>
  <c r="BW63" i="7"/>
  <c r="BW62" i="7"/>
  <c r="BW61" i="7"/>
  <c r="BW60" i="7"/>
  <c r="BW59" i="7"/>
  <c r="BW58" i="7"/>
  <c r="BW57" i="7"/>
  <c r="BW56" i="7"/>
  <c r="BW55" i="7"/>
  <c r="BW54" i="7"/>
  <c r="BW53" i="7"/>
  <c r="BW52" i="7"/>
  <c r="BW51" i="7"/>
  <c r="BW50" i="7"/>
  <c r="BW49" i="7"/>
  <c r="BW48" i="7"/>
  <c r="BW47" i="7"/>
  <c r="BW46" i="7"/>
  <c r="BW45" i="7"/>
  <c r="BW44" i="7"/>
  <c r="BW43" i="7"/>
  <c r="BW42" i="7"/>
  <c r="BW41" i="7"/>
  <c r="BW40" i="7"/>
  <c r="BW39" i="7"/>
  <c r="BW38" i="7"/>
  <c r="BW37" i="7"/>
  <c r="BW36" i="7"/>
  <c r="BW35" i="7"/>
  <c r="BW34" i="7"/>
  <c r="BW33" i="7"/>
  <c r="BW32" i="7"/>
  <c r="BW31" i="7"/>
  <c r="BW30" i="7"/>
  <c r="BW29" i="7"/>
  <c r="BW28" i="7"/>
  <c r="BW27" i="7"/>
  <c r="BW26" i="7"/>
  <c r="BW25" i="7"/>
  <c r="BW24" i="7"/>
  <c r="BW23" i="7"/>
  <c r="BW22" i="7"/>
  <c r="BW21" i="7"/>
  <c r="BW20" i="7"/>
  <c r="BW19" i="7"/>
  <c r="BW18" i="7"/>
  <c r="BW17" i="7"/>
  <c r="BW16" i="7"/>
  <c r="BW15" i="7"/>
  <c r="BW14" i="7"/>
  <c r="BW13" i="7"/>
  <c r="BW12" i="7"/>
  <c r="BW11" i="7"/>
  <c r="G19" i="9"/>
  <c r="E19" i="9"/>
  <c r="F19" i="9"/>
  <c r="F16" i="9"/>
  <c r="BW11" i="5"/>
  <c r="BW12" i="5"/>
  <c r="BW13" i="5"/>
  <c r="BW14" i="5"/>
  <c r="BW15" i="5"/>
  <c r="BW16" i="5"/>
  <c r="BW17" i="5"/>
  <c r="BW18" i="5"/>
  <c r="BW19" i="5"/>
  <c r="BW20" i="5"/>
  <c r="BW21" i="5"/>
  <c r="BW22" i="5"/>
  <c r="BW23" i="5"/>
  <c r="BW24" i="5"/>
  <c r="BW25" i="5"/>
  <c r="BW26" i="5"/>
  <c r="BW27" i="5"/>
  <c r="BW28" i="5"/>
  <c r="BW29" i="5"/>
  <c r="BW30" i="5"/>
  <c r="BW31" i="5"/>
  <c r="BW32" i="5"/>
  <c r="BW33" i="5"/>
  <c r="BW34" i="5"/>
  <c r="BW35" i="5"/>
  <c r="BW36" i="5"/>
  <c r="BW37" i="5"/>
  <c r="BW38" i="5"/>
  <c r="BW39" i="5"/>
  <c r="BW40" i="5"/>
  <c r="BW41" i="5"/>
  <c r="BW42" i="5"/>
  <c r="BW43" i="5"/>
  <c r="BW44" i="5"/>
  <c r="BW45" i="5"/>
  <c r="BW46" i="5"/>
  <c r="BW47" i="5"/>
  <c r="BW48" i="5"/>
  <c r="BW49" i="5"/>
  <c r="BW50" i="5"/>
  <c r="BW51" i="5"/>
  <c r="BW52" i="5"/>
  <c r="BW53" i="5"/>
  <c r="BW54" i="5"/>
  <c r="BW55" i="5"/>
  <c r="BW56" i="5"/>
  <c r="BW57" i="5"/>
  <c r="BW58" i="5"/>
  <c r="BW59" i="5"/>
  <c r="BW60" i="5"/>
  <c r="BW61" i="5"/>
  <c r="BW62" i="5"/>
  <c r="BW63" i="5"/>
  <c r="BW64" i="5"/>
  <c r="BW65" i="5"/>
  <c r="BW66" i="5"/>
  <c r="BW67" i="5"/>
  <c r="BW68" i="5"/>
  <c r="BW69" i="5"/>
  <c r="BW70" i="5"/>
  <c r="BW71" i="5"/>
  <c r="BW72" i="5"/>
  <c r="BW73" i="5"/>
  <c r="BW74" i="5"/>
  <c r="BW75" i="5"/>
  <c r="BW76" i="5"/>
  <c r="BW77" i="5"/>
  <c r="BW78" i="5"/>
  <c r="BW79" i="5"/>
  <c r="BW80" i="5"/>
  <c r="BW81" i="5"/>
  <c r="BW82" i="5"/>
  <c r="BW83" i="5"/>
  <c r="BW84" i="5"/>
  <c r="BW85" i="5"/>
  <c r="BW86" i="5"/>
  <c r="BW87" i="5"/>
  <c r="BW88" i="5"/>
  <c r="BW89" i="5"/>
  <c r="BW90" i="5"/>
  <c r="BW91" i="5"/>
  <c r="BW92" i="5"/>
  <c r="BW93" i="5"/>
  <c r="BW94" i="5"/>
  <c r="BW95" i="5"/>
  <c r="BW96" i="5"/>
  <c r="BW97" i="5"/>
  <c r="BW98" i="5"/>
  <c r="BW99" i="5"/>
  <c r="BW100" i="5"/>
  <c r="BW101" i="5"/>
  <c r="BW102" i="5"/>
  <c r="BW103" i="5"/>
  <c r="BW104" i="5"/>
  <c r="BW105" i="5"/>
  <c r="BW106" i="5"/>
  <c r="BW107" i="5"/>
  <c r="BW108" i="5"/>
  <c r="BW109" i="5"/>
  <c r="BW110" i="5"/>
  <c r="BW111" i="5"/>
  <c r="BW112" i="5"/>
  <c r="BW113" i="5"/>
  <c r="BW114" i="5"/>
  <c r="BW115" i="5"/>
  <c r="BW116" i="5"/>
  <c r="BW117" i="5"/>
  <c r="BW118" i="5"/>
  <c r="BW119" i="5"/>
  <c r="BW120" i="5"/>
  <c r="BW121" i="5"/>
  <c r="BW122" i="5"/>
  <c r="BW123" i="5"/>
  <c r="BW124" i="5"/>
  <c r="BW125" i="5"/>
  <c r="BW126" i="5"/>
  <c r="BW127" i="5"/>
  <c r="BW128" i="5"/>
  <c r="BW129" i="5"/>
  <c r="BW130" i="5"/>
  <c r="BW131" i="5"/>
  <c r="BW132" i="5"/>
  <c r="BW133" i="5"/>
  <c r="BW134" i="5"/>
  <c r="BW135" i="5"/>
  <c r="BW136" i="5"/>
  <c r="BW137" i="5"/>
  <c r="BW138" i="5"/>
  <c r="BW139" i="5"/>
  <c r="BW140" i="5"/>
  <c r="BW141" i="5"/>
  <c r="BW142" i="5"/>
  <c r="BW143" i="5"/>
  <c r="BW144" i="5"/>
  <c r="BW145" i="5"/>
  <c r="BW10" i="5"/>
  <c r="F5" i="9"/>
  <c r="BW8" i="7" l="1"/>
  <c r="BW8" i="8"/>
  <c r="BW5" i="8"/>
  <c r="BW6" i="8"/>
  <c r="BW7" i="8"/>
  <c r="BW5" i="7"/>
  <c r="BW6" i="7"/>
  <c r="BW7" i="7"/>
  <c r="BW8" i="5"/>
  <c r="BW9" i="5" s="1"/>
  <c r="F8" i="9" s="1"/>
  <c r="BW6" i="5"/>
  <c r="BW7" i="5"/>
  <c r="BW5" i="5"/>
  <c r="I11" i="9"/>
  <c r="I9" i="9"/>
  <c r="J5" i="9"/>
  <c r="I5" i="9"/>
  <c r="J19" i="9"/>
  <c r="I19" i="9"/>
  <c r="I12" i="9"/>
  <c r="G17" i="9"/>
  <c r="CI5" i="7"/>
  <c r="G18" i="9" s="1"/>
  <c r="I10" i="9"/>
  <c r="BW9" i="8"/>
  <c r="H8" i="9" s="1"/>
  <c r="BW9" i="7"/>
  <c r="G8" i="9" s="1"/>
  <c r="F18" i="9"/>
  <c r="CF5" i="5"/>
  <c r="F14" i="9" s="1"/>
  <c r="CG5" i="5"/>
  <c r="F15" i="9" s="1"/>
  <c r="E6" i="9"/>
  <c r="E14" i="9"/>
  <c r="E16" i="9"/>
  <c r="E15" i="9"/>
  <c r="E13" i="9"/>
  <c r="E18" i="9"/>
  <c r="E8" i="9"/>
  <c r="F6" i="9"/>
  <c r="E7" i="9"/>
  <c r="G16" i="9"/>
  <c r="I16" i="9" s="1"/>
  <c r="G15" i="9"/>
  <c r="G13" i="9"/>
  <c r="H15" i="9"/>
  <c r="H13" i="9"/>
  <c r="J16" i="9" l="1"/>
  <c r="J6" i="9"/>
  <c r="I6" i="9"/>
  <c r="J8" i="9"/>
  <c r="I8" i="9"/>
  <c r="J13" i="9"/>
  <c r="J17" i="9"/>
  <c r="I17" i="9"/>
  <c r="I13" i="9"/>
  <c r="J15" i="9"/>
  <c r="I15" i="9"/>
  <c r="I18" i="9"/>
  <c r="J18" i="9"/>
  <c r="F7" i="9"/>
  <c r="G7" i="9"/>
  <c r="H7" i="9"/>
  <c r="G14" i="9"/>
  <c r="J14" i="9" s="1"/>
  <c r="J7" i="9" l="1"/>
  <c r="I7" i="9"/>
  <c r="I14" i="9"/>
</calcChain>
</file>

<file path=xl/sharedStrings.xml><?xml version="1.0" encoding="utf-8"?>
<sst xmlns="http://schemas.openxmlformats.org/spreadsheetml/2006/main" count="5245" uniqueCount="478">
  <si>
    <t>DATE</t>
  </si>
  <si>
    <t>TIME</t>
  </si>
  <si>
    <t>CO2</t>
  </si>
  <si>
    <t>CO</t>
  </si>
  <si>
    <t>NO</t>
  </si>
  <si>
    <t>NO2</t>
  </si>
  <si>
    <t>THC</t>
  </si>
  <si>
    <t>O2</t>
  </si>
  <si>
    <t>Dry-to-Wet Correction Factor</t>
  </si>
  <si>
    <t>Wet CO2</t>
  </si>
  <si>
    <t>Wet CO</t>
  </si>
  <si>
    <t>Wet NO</t>
  </si>
  <si>
    <t>Wet NO2</t>
  </si>
  <si>
    <t>Wet NOx</t>
  </si>
  <si>
    <t>Wet kNO</t>
  </si>
  <si>
    <t>Wet kNO2</t>
  </si>
  <si>
    <t>Wet kNOx</t>
  </si>
  <si>
    <t>Wet HC</t>
  </si>
  <si>
    <t>Wet CH4</t>
  </si>
  <si>
    <t>Wet NMHC</t>
  </si>
  <si>
    <t>Wet AVL MSS</t>
  </si>
  <si>
    <t>Wet O2</t>
  </si>
  <si>
    <t>Power Supply Voltage</t>
  </si>
  <si>
    <t>Sample Pump Pressure</t>
  </si>
  <si>
    <t>Drain Pump 1 Pressure</t>
  </si>
  <si>
    <t>Drain Pump 2 Pressure</t>
  </si>
  <si>
    <t>Relative Humidity</t>
  </si>
  <si>
    <t>Absolute Humidity</t>
  </si>
  <si>
    <t>Volume Humidity</t>
  </si>
  <si>
    <t>Local Ambient Pressure</t>
  </si>
  <si>
    <t>Local Ambient Temperature</t>
  </si>
  <si>
    <t>Auxiliary Temperature</t>
  </si>
  <si>
    <t>CJC Temperature</t>
  </si>
  <si>
    <t>Heated Filter Temperature</t>
  </si>
  <si>
    <t>External Line Temperature</t>
  </si>
  <si>
    <t>Chiller Temperature</t>
  </si>
  <si>
    <t>THC Oven Temperature</t>
  </si>
  <si>
    <t>Not Available</t>
  </si>
  <si>
    <t>Quality</t>
  </si>
  <si>
    <t>Time</t>
  </si>
  <si>
    <t>Latitude</t>
  </si>
  <si>
    <t>Longitude</t>
  </si>
  <si>
    <t>Altitude</t>
  </si>
  <si>
    <t>Ground Speed</t>
  </si>
  <si>
    <t>Number of satellites in view</t>
  </si>
  <si>
    <t>Number of satellites in use</t>
  </si>
  <si>
    <t>Satellites used PRN</t>
  </si>
  <si>
    <t>Horizontal DoP</t>
  </si>
  <si>
    <t>Vertical DoP</t>
  </si>
  <si>
    <t>Position DoP</t>
  </si>
  <si>
    <t>Air/Fuel Ratio at stoichiometry</t>
  </si>
  <si>
    <t>Air/Fuel Ratio of Sample</t>
  </si>
  <si>
    <t>Lambda</t>
  </si>
  <si>
    <t>Humidity of Exhaust</t>
  </si>
  <si>
    <t>Instantaneous Fuel Specific CO2</t>
  </si>
  <si>
    <t>Instantaneous Fuel Specific CO</t>
  </si>
  <si>
    <t>Instantaneous Fuel Specific NO</t>
  </si>
  <si>
    <t>Instantaneous Fuel Specific NO2</t>
  </si>
  <si>
    <t>Instantaneous Fuel Specific NOx</t>
  </si>
  <si>
    <t>Corrected Instantaneous Fuel Specific NO</t>
  </si>
  <si>
    <t>Corrected Instantaneous Fuel Specific NO2</t>
  </si>
  <si>
    <t>Corrected Instantaneous Fuel Specific NOx</t>
  </si>
  <si>
    <t>Instantaneous Fuel Specific HC</t>
  </si>
  <si>
    <t>Instantaneous Fuel Specific CH4</t>
  </si>
  <si>
    <t>Instantaneous Fuel Specific NMHC</t>
  </si>
  <si>
    <t>Instantaneous Fuel Specific AVL MSS</t>
  </si>
  <si>
    <t>Instantaneous Fuel Specific O2</t>
  </si>
  <si>
    <t>External Analog Input 1</t>
  </si>
  <si>
    <t>External Analog Input 2</t>
  </si>
  <si>
    <t>External Analog Input 3</t>
  </si>
  <si>
    <t>fuel flow</t>
  </si>
  <si>
    <t>fuel temp</t>
  </si>
  <si>
    <t>sDATE</t>
  </si>
  <si>
    <t>sTIME</t>
  </si>
  <si>
    <t>iAMBII_CO2</t>
  </si>
  <si>
    <t>iAMBII_CO</t>
  </si>
  <si>
    <t>iAMBII_COPPM</t>
  </si>
  <si>
    <t>iNDUV_NO</t>
  </si>
  <si>
    <t>iNDUV_NO2</t>
  </si>
  <si>
    <t>iFID_THC</t>
  </si>
  <si>
    <t>iFID2_CH4</t>
  </si>
  <si>
    <t>iAMBII_O2</t>
  </si>
  <si>
    <t>Kw</t>
  </si>
  <si>
    <t>iCO2zw</t>
  </si>
  <si>
    <t>iCOzw</t>
  </si>
  <si>
    <t>iNOzw</t>
  </si>
  <si>
    <t>iNO2zw</t>
  </si>
  <si>
    <t>iNOxzw</t>
  </si>
  <si>
    <t>ikNOzw</t>
  </si>
  <si>
    <t>ikNO2zw</t>
  </si>
  <si>
    <t>ikNOxzw</t>
  </si>
  <si>
    <t>iHCzw</t>
  </si>
  <si>
    <t>iCH4zw</t>
  </si>
  <si>
    <t>iNMHCzw</t>
  </si>
  <si>
    <t>iAVLMSSzw</t>
  </si>
  <si>
    <t>iO2zw</t>
  </si>
  <si>
    <t>iSCB_PSV</t>
  </si>
  <si>
    <t>iSCB_SPP</t>
  </si>
  <si>
    <t>iSCB_DP1P</t>
  </si>
  <si>
    <t>iSCB_DP2P</t>
  </si>
  <si>
    <t>iSCB_RH</t>
  </si>
  <si>
    <t>iHum_Abs</t>
  </si>
  <si>
    <t>iHum_Vol</t>
  </si>
  <si>
    <t>iSCB_LAP</t>
  </si>
  <si>
    <t>iSCB_LAT</t>
  </si>
  <si>
    <t>iSCB_ET</t>
  </si>
  <si>
    <t>iSCB_CJCT</t>
  </si>
  <si>
    <t>iSCB_FT</t>
  </si>
  <si>
    <t>iSCB_ELT</t>
  </si>
  <si>
    <t>iSCB_CT</t>
  </si>
  <si>
    <t>iFID_OT</t>
  </si>
  <si>
    <t>iFID2_OT</t>
  </si>
  <si>
    <t>sGPS_QUAL</t>
  </si>
  <si>
    <t>sGPS_TIME</t>
  </si>
  <si>
    <t>iGPS_LAT</t>
  </si>
  <si>
    <t>iGPS_LON</t>
  </si>
  <si>
    <t>iGPS_ALT</t>
  </si>
  <si>
    <t>iGPS_GROUND_SPEED</t>
  </si>
  <si>
    <t>sGPS_NUMSATINVIEW</t>
  </si>
  <si>
    <t>sGPS_NUMSATINUSE</t>
  </si>
  <si>
    <t>sGPS_PRNSATUSED</t>
  </si>
  <si>
    <t>iGPS_HDoP</t>
  </si>
  <si>
    <t>iGPS_VDoP</t>
  </si>
  <si>
    <t>iGPS_PDoP</t>
  </si>
  <si>
    <t>AF_Stoich</t>
  </si>
  <si>
    <t>AF_Calc</t>
  </si>
  <si>
    <t>H2O_exh</t>
  </si>
  <si>
    <t>iCALCRT_CO2fs</t>
  </si>
  <si>
    <t>iCALCRT_COfs</t>
  </si>
  <si>
    <t>iCALCRT_NOfs</t>
  </si>
  <si>
    <t>iCALCRT_NO2fs</t>
  </si>
  <si>
    <t>iCALCRT_NOxfs</t>
  </si>
  <si>
    <t>iCALCRT_kNOfs</t>
  </si>
  <si>
    <t>iCALCRT_kNO2fs</t>
  </si>
  <si>
    <t>iCALCRT_kNOxfs</t>
  </si>
  <si>
    <t>iCALCRT_HCfs</t>
  </si>
  <si>
    <t>iCALCRT_CH4fs</t>
  </si>
  <si>
    <t>iCALCRT_NMHCfs</t>
  </si>
  <si>
    <t>iCALCRT_AVLMSSfs</t>
  </si>
  <si>
    <t>iCALCRT_O2fs</t>
  </si>
  <si>
    <t>iSCB_EAI1</t>
  </si>
  <si>
    <t>iSCB_EAI2</t>
  </si>
  <si>
    <t>iSCB_EAI3</t>
  </si>
  <si>
    <t>iEAI1_XF</t>
  </si>
  <si>
    <t>iEAI3_XF</t>
  </si>
  <si>
    <t>mm/dd/yyyy</t>
  </si>
  <si>
    <t>hh:mm:ss.xxx</t>
  </si>
  <si>
    <t>%</t>
  </si>
  <si>
    <t>ppm</t>
  </si>
  <si>
    <t>ppmC</t>
  </si>
  <si>
    <t>mg/m3</t>
  </si>
  <si>
    <t>Vdc</t>
  </si>
  <si>
    <t>mbar</t>
  </si>
  <si>
    <t>grains/lb dry air</t>
  </si>
  <si>
    <t>deg C</t>
  </si>
  <si>
    <t>n/a</t>
  </si>
  <si>
    <t xml:space="preserve"> </t>
  </si>
  <si>
    <t>hhmmss.sss</t>
  </si>
  <si>
    <t>deg</t>
  </si>
  <si>
    <t>m</t>
  </si>
  <si>
    <t>mph</t>
  </si>
  <si>
    <t>g/kg fuel</t>
  </si>
  <si>
    <t>Liter per hour</t>
  </si>
  <si>
    <t>Units</t>
  </si>
  <si>
    <t>Lap 1</t>
  </si>
  <si>
    <t>Lap 2</t>
  </si>
  <si>
    <t>Lap 3</t>
  </si>
  <si>
    <t>Lap 4</t>
  </si>
  <si>
    <t>Average</t>
  </si>
  <si>
    <t>Min</t>
  </si>
  <si>
    <t>Max</t>
  </si>
  <si>
    <t>Total</t>
  </si>
  <si>
    <t>Fuel Flow</t>
  </si>
  <si>
    <t>Gal/hr</t>
  </si>
  <si>
    <t>HC</t>
  </si>
  <si>
    <t>g/mile</t>
  </si>
  <si>
    <t>Parameter</t>
  </si>
  <si>
    <t>Duration</t>
  </si>
  <si>
    <t>[mm:ss]</t>
  </si>
  <si>
    <t>Distance traveled</t>
  </si>
  <si>
    <t>[miles]</t>
  </si>
  <si>
    <t>Fuel consumed</t>
  </si>
  <si>
    <t>[gallons]</t>
  </si>
  <si>
    <t>Fuel economy</t>
  </si>
  <si>
    <t>[mpg]</t>
  </si>
  <si>
    <t>[g/mile]</t>
  </si>
  <si>
    <t>[-]</t>
  </si>
  <si>
    <t>g/hr</t>
  </si>
  <si>
    <t>Total Emissions</t>
  </si>
  <si>
    <t>[g/hr]</t>
  </si>
  <si>
    <t>(MPG)</t>
  </si>
  <si>
    <t>[Note: Per second g/mile data not valid due to significant vehicle speed lag compared to emissions]</t>
  </si>
  <si>
    <t>(CO+HC+NO)</t>
  </si>
  <si>
    <t>Total emission (CO+HC+NO)</t>
  </si>
  <si>
    <t>Standard Deviation</t>
  </si>
  <si>
    <t>Average of laps 2, 3, &amp; 4</t>
  </si>
  <si>
    <t>NOx Humidity Correction Factor</t>
  </si>
  <si>
    <t>iEAI2_XF</t>
  </si>
  <si>
    <t>iCALCRT_Kh</t>
  </si>
  <si>
    <t>0x5660a104</t>
  </si>
  <si>
    <t>0x56608104</t>
  </si>
  <si>
    <t>0x16608104</t>
  </si>
  <si>
    <t>0x4660a104</t>
  </si>
  <si>
    <t>0x42608104</t>
  </si>
  <si>
    <t>0x52608104</t>
  </si>
  <si>
    <t>0x5260a104</t>
  </si>
  <si>
    <t>0x4260a104</t>
  </si>
  <si>
    <t>0x56408104</t>
  </si>
  <si>
    <t>0x56408100</t>
  </si>
  <si>
    <t>0x5640a104</t>
  </si>
  <si>
    <t>0x6600904</t>
  </si>
  <si>
    <t>0x16600904</t>
  </si>
  <si>
    <t>0x56608904</t>
  </si>
  <si>
    <t>0x52608904</t>
  </si>
  <si>
    <t>0x56600904</t>
  </si>
  <si>
    <t>0x5660a904</t>
  </si>
  <si>
    <t>0x5660a804</t>
  </si>
  <si>
    <t>0x56608804</t>
  </si>
  <si>
    <t>0x260a800</t>
  </si>
  <si>
    <t>0x5260a900</t>
  </si>
  <si>
    <t>0x5660a900</t>
  </si>
  <si>
    <t>0x5640a100</t>
  </si>
  <si>
    <t>0x5640a904</t>
  </si>
  <si>
    <t>0x5260a904</t>
  </si>
  <si>
    <t>0x52600904</t>
  </si>
  <si>
    <t>0x42600904</t>
  </si>
  <si>
    <t>0x4660a904</t>
  </si>
  <si>
    <t>0x260a104</t>
  </si>
  <si>
    <t>0x1640a104</t>
  </si>
  <si>
    <t>0x2408104</t>
  </si>
  <si>
    <t>0x52608100</t>
  </si>
  <si>
    <t>0x52600104</t>
  </si>
  <si>
    <t>0x42600104</t>
  </si>
  <si>
    <t>0x2600104</t>
  </si>
  <si>
    <t>0x56600104</t>
  </si>
  <si>
    <t>0x46600104</t>
  </si>
  <si>
    <t>0x56602104</t>
  </si>
  <si>
    <t>0x5660a004</t>
  </si>
  <si>
    <t>0x5660a100</t>
  </si>
  <si>
    <t>0x56608100</t>
  </si>
  <si>
    <t>0x5660a000</t>
  </si>
  <si>
    <t>0x5640a004</t>
  </si>
  <si>
    <t>0x54000104</t>
  </si>
  <si>
    <t>0x660a104</t>
  </si>
  <si>
    <t>Summary Information:</t>
  </si>
  <si>
    <t>Post Processor DLL Version</t>
  </si>
  <si>
    <t>Status:</t>
  </si>
  <si>
    <t>MD5 digest is valid</t>
  </si>
  <si>
    <t>Torque from lookup</t>
  </si>
  <si>
    <t xml:space="preserve"> but couldn't open file</t>
  </si>
  <si>
    <t>Flow Meter Not Enabled</t>
  </si>
  <si>
    <t>Could not determine Regen RF - NTEs with regen activity will be excluded for CT</t>
  </si>
  <si>
    <t>Test Date</t>
  </si>
  <si>
    <t>System Information:</t>
  </si>
  <si>
    <t xml:space="preserve">Name                         </t>
  </si>
  <si>
    <t xml:space="preserve"> SEMTECH-DS GAS ANALYZER</t>
  </si>
  <si>
    <t xml:space="preserve">Model                        </t>
  </si>
  <si>
    <t xml:space="preserve"> SEMTECH-DS</t>
  </si>
  <si>
    <t xml:space="preserve">Serial                       </t>
  </si>
  <si>
    <t xml:space="preserve"> E08-SDS04</t>
  </si>
  <si>
    <t xml:space="preserve">Version                      </t>
  </si>
  <si>
    <t xml:space="preserve"> 2.018 161</t>
  </si>
  <si>
    <t>-----------------------------------------------------------------</t>
  </si>
  <si>
    <t xml:space="preserve"> AUTOMOTIVE MICROBENCH II</t>
  </si>
  <si>
    <t xml:space="preserve"> AMBII</t>
  </si>
  <si>
    <t xml:space="preserve">CO Span(%)                   </t>
  </si>
  <si>
    <t xml:space="preserve">CO2 Span(%)                  </t>
  </si>
  <si>
    <t xml:space="preserve">C6H14 Span(ppm)              </t>
  </si>
  <si>
    <t xml:space="preserve"> LR NDUV NO/NO2 ANALYZER</t>
  </si>
  <si>
    <t xml:space="preserve"> LR-NDUV-NO/NO2</t>
  </si>
  <si>
    <t xml:space="preserve">NO Span(ppm)                 </t>
  </si>
  <si>
    <t xml:space="preserve">NO2 Span(ppm)                </t>
  </si>
  <si>
    <t xml:space="preserve">NO Range Selection           </t>
  </si>
  <si>
    <t xml:space="preserve"> 0061C33CNO range                     = 300</t>
  </si>
  <si>
    <t xml:space="preserve">NO2 range                     </t>
  </si>
  <si>
    <t xml:space="preserve"> GPS</t>
  </si>
  <si>
    <t xml:space="preserve"> 16-HVS</t>
  </si>
  <si>
    <t xml:space="preserve"> THC FID</t>
  </si>
  <si>
    <t xml:space="preserve"> SEMTECH_DS_Dual</t>
  </si>
  <si>
    <t xml:space="preserve">Range(ppmC)1                 </t>
  </si>
  <si>
    <t xml:space="preserve"> 100.00 Bottle(ppmC) = 0000000</t>
  </si>
  <si>
    <t xml:space="preserve">Range(ppmC)2                 </t>
  </si>
  <si>
    <t xml:space="preserve"> 1000.0 Bottle(ppmC) = 0000000</t>
  </si>
  <si>
    <t xml:space="preserve">Range(ppmC)3                 </t>
  </si>
  <si>
    <t xml:space="preserve"> 10000  Bottle(ppmC) = 0000000</t>
  </si>
  <si>
    <t xml:space="preserve">Range(ppmC)4                 </t>
  </si>
  <si>
    <t xml:space="preserve"> 40000  Bottle(ppmC) = 9090</t>
  </si>
  <si>
    <t>Vehicle Description:</t>
  </si>
  <si>
    <t>Weber four-stroke</t>
  </si>
  <si>
    <t>License Plate</t>
  </si>
  <si>
    <t>RIT - gasoline</t>
  </si>
  <si>
    <t>Engine Displacement</t>
  </si>
  <si>
    <t>Rated Horsepower</t>
  </si>
  <si>
    <t>Rated RPM</t>
  </si>
  <si>
    <t>Fuel Specific Gravity</t>
  </si>
  <si>
    <t>SEMTECH Serial Number</t>
  </si>
  <si>
    <t>E08-SDS04</t>
  </si>
  <si>
    <t>AMBII RPM Multiplier</t>
  </si>
  <si>
    <t>Torque (ecm or calc)</t>
  </si>
  <si>
    <t>none</t>
  </si>
  <si>
    <t>Mass Calc Method</t>
  </si>
  <si>
    <t>EXH_FLOW</t>
  </si>
  <si>
    <t>Method I</t>
  </si>
  <si>
    <t>NDIR Delay (s)</t>
  </si>
  <si>
    <t>NDUV Delay (s)</t>
  </si>
  <si>
    <t>THC FID Delay (s)</t>
  </si>
  <si>
    <t>Methane FID Delay (s)</t>
  </si>
  <si>
    <t>SEMTECH EFM Delay (s)</t>
  </si>
  <si>
    <t>Vehicle Interface Delay (s)</t>
  </si>
  <si>
    <t>Engine Speed Delay (s)</t>
  </si>
  <si>
    <t>Environmental Delay (s)</t>
  </si>
  <si>
    <t>Aux Temp Delay (s)</t>
  </si>
  <si>
    <t>EAI1 Delay (s)</t>
  </si>
  <si>
    <t>EAI2 Delay (s)</t>
  </si>
  <si>
    <t>EAI3 Delay (s)</t>
  </si>
  <si>
    <t>Methane FID PF-CH4 value</t>
  </si>
  <si>
    <t>Methane FID PF-C2H6 value</t>
  </si>
  <si>
    <t>Vehicle Interface Type</t>
  </si>
  <si>
    <t xml:space="preserve">Not Enabled - </t>
  </si>
  <si>
    <t>Flow Meter Type</t>
  </si>
  <si>
    <t>Not Enabled</t>
  </si>
  <si>
    <t>NOx Kh Calculation</t>
  </si>
  <si>
    <t>CFR40 86.1342-94 SI</t>
  </si>
  <si>
    <t>Curb Idle Load (%)</t>
  </si>
  <si>
    <t>Test Start Time</t>
  </si>
  <si>
    <t>Test End Time</t>
  </si>
  <si>
    <t>Test Duration (s)</t>
  </si>
  <si>
    <t>NonIdleDurationTimeNumber</t>
  </si>
  <si>
    <t>Average Ambient Temperature (deg C)</t>
  </si>
  <si>
    <t>Average Ambient Pressure (mbar)</t>
  </si>
  <si>
    <t>Average Relative Humidity (%)</t>
  </si>
  <si>
    <t>Average Absolute Humidity (grains/lb dry air)</t>
  </si>
  <si>
    <t>Average Kh Factor</t>
  </si>
  <si>
    <t>Regen Summary:</t>
  </si>
  <si>
    <t>Param Name</t>
  </si>
  <si>
    <t>Pending States</t>
  </si>
  <si>
    <t>Active States</t>
  </si>
  <si>
    <t>Starts</t>
  </si>
  <si>
    <t>Stops</t>
  </si>
  <si>
    <t>Complete Regens</t>
  </si>
  <si>
    <t>Comlete Non-Regens</t>
  </si>
  <si>
    <t>Total Active</t>
  </si>
  <si>
    <t>Total Non-Active</t>
  </si>
  <si>
    <t>Total Active and Pending</t>
  </si>
  <si>
    <t>Calculated RF</t>
  </si>
  <si>
    <t>Overrides:</t>
  </si>
  <si>
    <t>iVEH_SPEED_USED</t>
  </si>
  <si>
    <t>iENG_SPEED_USED</t>
  </si>
  <si>
    <t>iAMBII_RPM</t>
  </si>
  <si>
    <t>iSCB_EAI1_XF</t>
  </si>
  <si>
    <t>iSCB_EAI2_XF</t>
  </si>
  <si>
    <t>Overall Test Results:</t>
  </si>
  <si>
    <t>Total Distance Traveled (mi)</t>
  </si>
  <si>
    <t>Total Fuel Consumed (gal)</t>
  </si>
  <si>
    <t>Overall Fuel Economy (mpg)</t>
  </si>
  <si>
    <t>Total Work (bhp-hr)</t>
  </si>
  <si>
    <t>Overall Mass:</t>
  </si>
  <si>
    <t>CO2 (g)</t>
  </si>
  <si>
    <t>CO (g)</t>
  </si>
  <si>
    <t>NOx (g)</t>
  </si>
  <si>
    <t>kNOx (g) (corrected NOx)</t>
  </si>
  <si>
    <t>THC (g)</t>
  </si>
  <si>
    <t>CH4 (g)</t>
  </si>
  <si>
    <t>NMHC (g)</t>
  </si>
  <si>
    <t>C6H14 (g)</t>
  </si>
  <si>
    <t>Overall Emissions (Distance Specific):</t>
  </si>
  <si>
    <t>CO2 (g/mi)</t>
  </si>
  <si>
    <t>CO (g/mi)</t>
  </si>
  <si>
    <t>NOx (g/mi)</t>
  </si>
  <si>
    <t>kNOx (g/mi) (corrected NOx)</t>
  </si>
  <si>
    <t>THC (g/mi)</t>
  </si>
  <si>
    <t>CH4 (g/mi)</t>
  </si>
  <si>
    <t>NMHC (g/mi)</t>
  </si>
  <si>
    <t>C6H14 (g/mi)</t>
  </si>
  <si>
    <t>Overall Emissions (Brake Specific):</t>
  </si>
  <si>
    <t>CO2 (g/bhp-hr)</t>
  </si>
  <si>
    <t>CO (g/bhp-hr)</t>
  </si>
  <si>
    <t>NOx (g/bhp-hr)</t>
  </si>
  <si>
    <t>kNOx (g/bhp-hr) (corrected NOx)</t>
  </si>
  <si>
    <t>THC (g/bhp-hr)</t>
  </si>
  <si>
    <t>CH4 (g/bhp-hr)</t>
  </si>
  <si>
    <t>NMHC (g/bhp-hr)</t>
  </si>
  <si>
    <t>C6H14 (g/bhp-hr)</t>
  </si>
  <si>
    <t>NOx + NMHC (g/bhp-hr)</t>
  </si>
  <si>
    <t>Fuel Name</t>
  </si>
  <si>
    <t>CSC2018-G</t>
  </si>
  <si>
    <t>Fuel Ratios</t>
  </si>
  <si>
    <t>Detection Limits:</t>
  </si>
  <si>
    <t>CO Limit (%)</t>
  </si>
  <si>
    <t>CO2 Limit (%)</t>
  </si>
  <si>
    <t>NO Limit (ppm)</t>
  </si>
  <si>
    <t>NO2 Limit (ppm)</t>
  </si>
  <si>
    <t>HC Limit (ppmC)</t>
  </si>
  <si>
    <t>Methane Limit (ppmC)</t>
  </si>
  <si>
    <t>Hexane Limit (ppm)</t>
  </si>
  <si>
    <t>AVL MSS Concentraiton Limit (mg/m3)</t>
  </si>
  <si>
    <t>AVL MSS Dilution Ratio Limit</t>
  </si>
  <si>
    <t>Faults:</t>
  </si>
  <si>
    <t>0X0000 - 03/08/2018 12:57:34.779 - None Found</t>
  </si>
  <si>
    <t>0X0000 - 03/08/2018 13:01:35.652 - None Found</t>
  </si>
  <si>
    <t>0X0000 - 03/08/2018 13:24:12.850 - None Found</t>
  </si>
  <si>
    <t>0X0000 - 03/08/2018 13:38:27.001 - None Found</t>
  </si>
  <si>
    <t>Warnings:</t>
  </si>
  <si>
    <t>0Xe505 - 03/08/2018 13:23:59.936 - FID over-range</t>
  </si>
  <si>
    <t>WARNING</t>
  </si>
  <si>
    <t>0xE505 - 03/08/2018 13:25:23.439 - FID over-range</t>
  </si>
  <si>
    <t>0xE505 - 03/08/2018 13:25:50.473 - FID over-range</t>
  </si>
  <si>
    <t>0xE505 - 03/08/2018 13:26:20.447 - FID over-range</t>
  </si>
  <si>
    <t>0xE505 - 03/08/2018 13:29:54.449 - FID over-range</t>
  </si>
  <si>
    <t>0xE505 - 03/08/2018 13:30:45.448 - FID over-range</t>
  </si>
  <si>
    <t>0xE505 - 03/08/2018 13:32:22.937 - FID over-range</t>
  </si>
  <si>
    <t>0xE505 - 03/08/2018 13:33:13.473 - FID over-range</t>
  </si>
  <si>
    <t>0xE505 - 03/08/2018 13:34:50.947 - FID over-range</t>
  </si>
  <si>
    <t>0xE505 - 03/08/2018 13:35:42.452 - FID over-range</t>
  </si>
  <si>
    <t>0xE505 - 03/08/2018 13:36:05.436 - FID over-range</t>
  </si>
  <si>
    <t>0xE505 - 03/08/2018 13:36:35.476 - FID over-range</t>
  </si>
  <si>
    <t>0xE505 - 03/08/2018 13:36:39.469 - FID over-range</t>
  </si>
  <si>
    <t>0xE505 - 03/08/2018 13:36:57.447 - FID over-range</t>
  </si>
  <si>
    <t>0xE505 - 03/08/2018 13:37:14.937 - FID over-range</t>
  </si>
  <si>
    <t>0xE505 - 03/08/2018 13:37:34.437 - FID over-range</t>
  </si>
  <si>
    <t>Post Processor Limits:</t>
  </si>
  <si>
    <t>Engine Speed Limit (rpm/s)</t>
  </si>
  <si>
    <t>Vehicle Speed Limit (mph/s)</t>
  </si>
  <si>
    <t>Fuel Rate Limit (gal/s)</t>
  </si>
  <si>
    <t>Reference Torque Limit (lb-ft)</t>
  </si>
  <si>
    <t>Fuel Specific Dropout Limit(% C)</t>
  </si>
  <si>
    <t>Brake Specific Dropout Limit (bhp-h)</t>
  </si>
  <si>
    <t>FID Range Change Ignore</t>
  </si>
  <si>
    <t>Post Processor Limit Events:</t>
  </si>
  <si>
    <t>Engine Speed Limit Count</t>
  </si>
  <si>
    <t>Vehicle Speed Limit Count</t>
  </si>
  <si>
    <t>GPS Speed Limit Count</t>
  </si>
  <si>
    <t>Fuel Rate Limit Count</t>
  </si>
  <si>
    <t>Reference Torque Limit Count</t>
  </si>
  <si>
    <t>Fuel Specific Dropout Limit Count</t>
  </si>
  <si>
    <t>Brake Specific Dropout Limit Count</t>
  </si>
  <si>
    <t>FID Range Change Ignore Count</t>
  </si>
  <si>
    <t>External Input Configuration:</t>
  </si>
  <si>
    <t>ID</t>
  </si>
  <si>
    <t>Description</t>
  </si>
  <si>
    <t>Polynomial Order</t>
  </si>
  <si>
    <t>x^0</t>
  </si>
  <si>
    <t>x^1</t>
  </si>
  <si>
    <t>x^2</t>
  </si>
  <si>
    <t>x^3</t>
  </si>
  <si>
    <t>x^4</t>
  </si>
  <si>
    <t>x^5</t>
  </si>
  <si>
    <t>x^6</t>
  </si>
  <si>
    <t>x^7</t>
  </si>
  <si>
    <t>x^8</t>
  </si>
  <si>
    <t>x^9</t>
  </si>
  <si>
    <t>EAI1</t>
  </si>
  <si>
    <t>EAI2</t>
  </si>
  <si>
    <t>EAI3</t>
  </si>
  <si>
    <t>TPS</t>
  </si>
  <si>
    <t>degrees</t>
  </si>
  <si>
    <t>Audit/Span/Zero Information:</t>
  </si>
  <si>
    <t>Zero</t>
  </si>
  <si>
    <t>InfoVer</t>
  </si>
  <si>
    <t>Date</t>
  </si>
  <si>
    <t>Purge Delay</t>
  </si>
  <si>
    <t>Gas Path</t>
  </si>
  <si>
    <t>Ambient Air</t>
  </si>
  <si>
    <t>Gas</t>
  </si>
  <si>
    <t>Previous</t>
  </si>
  <si>
    <t>Current</t>
  </si>
  <si>
    <t>Difference</t>
  </si>
  <si>
    <t>CO(%)</t>
  </si>
  <si>
    <t>CO2(%)</t>
  </si>
  <si>
    <t>NO(ppm)</t>
  </si>
  <si>
    <t>THC(ppmC)</t>
  </si>
  <si>
    <t>Span</t>
  </si>
  <si>
    <t>CH4</t>
  </si>
  <si>
    <t>Bottle Values</t>
  </si>
  <si>
    <t>Test Information:</t>
  </si>
  <si>
    <t>SEMTECH_DATA_FILE</t>
  </si>
  <si>
    <t>[RELEASE_VER=2.018 BUILD=161 BDATE=07/29/2011 IP=10.10.1.55]</t>
  </si>
  <si>
    <t>No Information Available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</si>
</sst>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[$-F400]h:mm:ss\ AM/PM"/>
    <numFmt numFmtId="165" formatCode="mm:ss.0;@"/>
    <numFmt numFmtId="166" formatCode="0.000"/>
    <numFmt numFmtId="167" formatCode="h:mm:ss;@"/>
  </numFmts>
  <fonts count="2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44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1" fillId="0" borderId="0"/>
  </cellStyleXfs>
  <cellXfs count="39">
    <xf numFmtId="0" fontId="0" fillId="0" borderId="0" xfId="0"/>
    <xf numFmtId="0" fontId="16" fillId="0" borderId="0" xfId="0" applyFont="1" applyAlignment="1">
      <alignment horizontal="center"/>
    </xf>
    <xf numFmtId="14" fontId="0" fillId="0" borderId="0" xfId="0" applyNumberFormat="1" applyAlignment="1">
      <alignment horizontal="center"/>
    </xf>
    <xf numFmtId="47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21" fontId="0" fillId="0" borderId="0" xfId="0" applyNumberFormat="1" applyAlignment="1">
      <alignment horizontal="center"/>
    </xf>
    <xf numFmtId="14" fontId="16" fillId="0" borderId="0" xfId="0" applyNumberFormat="1" applyFont="1" applyAlignment="1">
      <alignment horizontal="center"/>
    </xf>
    <xf numFmtId="164" fontId="16" fillId="0" borderId="0" xfId="0" applyNumberFormat="1" applyFont="1" applyAlignment="1">
      <alignment horizontal="center"/>
    </xf>
    <xf numFmtId="164" fontId="0" fillId="0" borderId="0" xfId="0" applyNumberFormat="1" applyAlignment="1">
      <alignment horizontal="center"/>
    </xf>
    <xf numFmtId="0" fontId="19" fillId="0" borderId="0" xfId="42" applyFont="1" applyAlignment="1">
      <alignment horizontal="center"/>
    </xf>
    <xf numFmtId="0" fontId="18" fillId="0" borderId="10" xfId="42" applyFont="1" applyBorder="1" applyAlignment="1">
      <alignment horizontal="center"/>
    </xf>
    <xf numFmtId="47" fontId="18" fillId="0" borderId="10" xfId="42" applyNumberFormat="1" applyBorder="1" applyAlignment="1">
      <alignment horizontal="center"/>
    </xf>
    <xf numFmtId="2" fontId="18" fillId="0" borderId="10" xfId="42" applyNumberFormat="1" applyBorder="1" applyAlignment="1">
      <alignment horizontal="center"/>
    </xf>
    <xf numFmtId="165" fontId="18" fillId="0" borderId="10" xfId="42" applyNumberFormat="1" applyBorder="1" applyAlignment="1">
      <alignment horizontal="center"/>
    </xf>
    <xf numFmtId="0" fontId="0" fillId="0" borderId="0" xfId="0" applyNumberFormat="1" applyAlignment="1">
      <alignment horizontal="center"/>
    </xf>
    <xf numFmtId="0" fontId="0" fillId="33" borderId="0" xfId="0" applyNumberFormat="1" applyFill="1" applyAlignment="1">
      <alignment horizontal="center"/>
    </xf>
    <xf numFmtId="165" fontId="0" fillId="0" borderId="0" xfId="0" applyNumberFormat="1" applyAlignment="1">
      <alignment horizontal="center"/>
    </xf>
    <xf numFmtId="0" fontId="0" fillId="0" borderId="0" xfId="0" applyNumberFormat="1" applyFill="1" applyAlignment="1">
      <alignment horizontal="center"/>
    </xf>
    <xf numFmtId="0" fontId="19" fillId="0" borderId="0" xfId="42" applyFont="1" applyFill="1" applyAlignment="1">
      <alignment horizontal="center"/>
    </xf>
    <xf numFmtId="166" fontId="18" fillId="0" borderId="10" xfId="42" applyNumberFormat="1" applyBorder="1" applyAlignment="1">
      <alignment horizontal="center"/>
    </xf>
    <xf numFmtId="0" fontId="18" fillId="0" borderId="10" xfId="42" applyFont="1" applyFill="1" applyBorder="1" applyAlignment="1">
      <alignment horizontal="center"/>
    </xf>
    <xf numFmtId="2" fontId="18" fillId="0" borderId="10" xfId="42" applyNumberFormat="1" applyFont="1" applyBorder="1" applyAlignment="1">
      <alignment horizontal="center"/>
    </xf>
    <xf numFmtId="0" fontId="1" fillId="0" borderId="10" xfId="43" applyNumberFormat="1" applyBorder="1" applyAlignment="1">
      <alignment horizontal="center"/>
    </xf>
    <xf numFmtId="0" fontId="1" fillId="0" borderId="0" xfId="43" applyNumberFormat="1" applyAlignment="1">
      <alignment horizontal="center"/>
    </xf>
    <xf numFmtId="0" fontId="1" fillId="33" borderId="10" xfId="43" applyNumberFormat="1" applyFill="1" applyBorder="1" applyAlignment="1">
      <alignment horizontal="center"/>
    </xf>
    <xf numFmtId="0" fontId="0" fillId="33" borderId="10" xfId="0" applyFill="1" applyBorder="1" applyAlignment="1">
      <alignment horizontal="center"/>
    </xf>
    <xf numFmtId="0" fontId="1" fillId="0" borderId="11" xfId="43" applyNumberFormat="1" applyBorder="1" applyAlignment="1">
      <alignment horizontal="center"/>
    </xf>
    <xf numFmtId="0" fontId="1" fillId="0" borderId="0" xfId="43" applyNumberFormat="1" applyBorder="1" applyAlignment="1">
      <alignment horizontal="center"/>
    </xf>
    <xf numFmtId="0" fontId="1" fillId="33" borderId="0" xfId="43" applyNumberFormat="1" applyFill="1" applyAlignment="1">
      <alignment horizontal="center"/>
    </xf>
    <xf numFmtId="0" fontId="1" fillId="0" borderId="0" xfId="43" applyNumberFormat="1" applyFill="1" applyAlignment="1">
      <alignment horizontal="center"/>
    </xf>
    <xf numFmtId="0" fontId="0" fillId="34" borderId="0" xfId="0" applyFill="1" applyAlignment="1">
      <alignment horizontal="center"/>
    </xf>
    <xf numFmtId="0" fontId="18" fillId="0" borderId="0" xfId="0" applyFont="1" applyAlignment="1">
      <alignment horizontal="center"/>
    </xf>
    <xf numFmtId="0" fontId="1" fillId="0" borderId="0" xfId="43" applyNumberFormat="1" applyFont="1" applyFill="1" applyAlignment="1">
      <alignment horizontal="left"/>
    </xf>
    <xf numFmtId="0" fontId="0" fillId="0" borderId="10" xfId="0" applyBorder="1" applyAlignment="1">
      <alignment horizontal="center"/>
    </xf>
    <xf numFmtId="0" fontId="0" fillId="0" borderId="0" xfId="0"/>
    <xf numFmtId="14" fontId="0" fillId="0" borderId="0" xfId="0" applyNumberFormat="1"/>
    <xf numFmtId="47" fontId="0" fillId="0" borderId="0" xfId="0" applyNumberFormat="1"/>
    <xf numFmtId="21" fontId="0" fillId="0" borderId="0" xfId="0" applyNumberFormat="1"/>
    <xf numFmtId="167" fontId="0" fillId="0" borderId="0" xfId="0" applyNumberFormat="1" applyAlignment="1">
      <alignment horizontal="center"/>
    </xf>
  </cellXfs>
  <cellStyles count="44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/>
    <cellStyle name="Normal 3" xfId="43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hartsheet" Target="chartsheets/sheet2.xml"/><Relationship Id="rId13" Type="http://schemas.openxmlformats.org/officeDocument/2006/relationships/chartsheet" Target="chartsheets/sheet7.xml"/><Relationship Id="rId18" Type="http://schemas.openxmlformats.org/officeDocument/2006/relationships/chartsheet" Target="chartsheets/sheet12.xml"/><Relationship Id="rId3" Type="http://schemas.openxmlformats.org/officeDocument/2006/relationships/worksheet" Target="worksheets/sheet3.xml"/><Relationship Id="rId21" Type="http://schemas.openxmlformats.org/officeDocument/2006/relationships/chartsheet" Target="chartsheets/sheet15.xml"/><Relationship Id="rId7" Type="http://schemas.openxmlformats.org/officeDocument/2006/relationships/chartsheet" Target="chartsheets/sheet1.xml"/><Relationship Id="rId12" Type="http://schemas.openxmlformats.org/officeDocument/2006/relationships/chartsheet" Target="chartsheets/sheet6.xml"/><Relationship Id="rId17" Type="http://schemas.openxmlformats.org/officeDocument/2006/relationships/chartsheet" Target="chartsheets/sheet11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chartsheet" Target="chartsheets/sheet10.xml"/><Relationship Id="rId20" Type="http://schemas.openxmlformats.org/officeDocument/2006/relationships/chartsheet" Target="chartsheets/sheet1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hartsheet" Target="chartsheets/sheet5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chartsheet" Target="chartsheets/sheet9.xml"/><Relationship Id="rId23" Type="http://schemas.openxmlformats.org/officeDocument/2006/relationships/styles" Target="styles.xml"/><Relationship Id="rId10" Type="http://schemas.openxmlformats.org/officeDocument/2006/relationships/chartsheet" Target="chartsheets/sheet4.xml"/><Relationship Id="rId19" Type="http://schemas.openxmlformats.org/officeDocument/2006/relationships/chartsheet" Target="chartsheets/sheet13.xml"/><Relationship Id="rId4" Type="http://schemas.openxmlformats.org/officeDocument/2006/relationships/worksheet" Target="worksheets/sheet4.xml"/><Relationship Id="rId9" Type="http://schemas.openxmlformats.org/officeDocument/2006/relationships/chartsheet" Target="chartsheets/sheet3.xml"/><Relationship Id="rId14" Type="http://schemas.openxmlformats.org/officeDocument/2006/relationships/chartsheet" Target="chartsheets/sheet8.xml"/><Relationship Id="rId22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tx>
            <c:v>Lap1</c:v>
          </c:tx>
          <c:marker>
            <c:symbol val="none"/>
          </c:marker>
          <c:xVal>
            <c:numRef>
              <c:f>'Lap 1 data'!$AQ$10:$AQ$200</c:f>
              <c:numCache>
                <c:formatCode>General</c:formatCode>
                <c:ptCount val="191"/>
                <c:pt idx="0">
                  <c:v>47.159176000000002</c:v>
                </c:pt>
                <c:pt idx="1">
                  <c:v>47.159198000000004</c:v>
                </c:pt>
                <c:pt idx="2">
                  <c:v>47.159210000000002</c:v>
                </c:pt>
                <c:pt idx="3">
                  <c:v>47.159224999999999</c:v>
                </c:pt>
                <c:pt idx="4">
                  <c:v>47.159216000000001</c:v>
                </c:pt>
                <c:pt idx="5">
                  <c:v>47.159171999999998</c:v>
                </c:pt>
                <c:pt idx="6">
                  <c:v>47.159059999999997</c:v>
                </c:pt>
                <c:pt idx="7">
                  <c:v>47.159022</c:v>
                </c:pt>
                <c:pt idx="8">
                  <c:v>47.158982000000002</c:v>
                </c:pt>
                <c:pt idx="9">
                  <c:v>47.158938999999997</c:v>
                </c:pt>
                <c:pt idx="10">
                  <c:v>47.158909000000001</c:v>
                </c:pt>
                <c:pt idx="11">
                  <c:v>47.158897000000003</c:v>
                </c:pt>
                <c:pt idx="12">
                  <c:v>47.158898999999998</c:v>
                </c:pt>
                <c:pt idx="13">
                  <c:v>47.158895999999999</c:v>
                </c:pt>
                <c:pt idx="14">
                  <c:v>47.158901999999998</c:v>
                </c:pt>
                <c:pt idx="15">
                  <c:v>47.158906000000002</c:v>
                </c:pt>
                <c:pt idx="16">
                  <c:v>47.158907999999997</c:v>
                </c:pt>
                <c:pt idx="17">
                  <c:v>47.158906000000002</c:v>
                </c:pt>
                <c:pt idx="18">
                  <c:v>47.158893999999997</c:v>
                </c:pt>
                <c:pt idx="19">
                  <c:v>47.158876999999997</c:v>
                </c:pt>
                <c:pt idx="20">
                  <c:v>47.158850999999999</c:v>
                </c:pt>
                <c:pt idx="21">
                  <c:v>47.158814</c:v>
                </c:pt>
                <c:pt idx="22">
                  <c:v>47.158760000000001</c:v>
                </c:pt>
                <c:pt idx="23">
                  <c:v>47.158707</c:v>
                </c:pt>
                <c:pt idx="24">
                  <c:v>47.158656000000001</c:v>
                </c:pt>
                <c:pt idx="25">
                  <c:v>47.158605999999999</c:v>
                </c:pt>
                <c:pt idx="26">
                  <c:v>47.158566999999998</c:v>
                </c:pt>
                <c:pt idx="27">
                  <c:v>47.158544999999997</c:v>
                </c:pt>
                <c:pt idx="28">
                  <c:v>47.158526000000002</c:v>
                </c:pt>
                <c:pt idx="29">
                  <c:v>47.158513999999997</c:v>
                </c:pt>
                <c:pt idx="30">
                  <c:v>47.158504999999998</c:v>
                </c:pt>
                <c:pt idx="31">
                  <c:v>47.158504000000001</c:v>
                </c:pt>
                <c:pt idx="32">
                  <c:v>47.158513999999997</c:v>
                </c:pt>
                <c:pt idx="33">
                  <c:v>47.158518999999998</c:v>
                </c:pt>
                <c:pt idx="34">
                  <c:v>47.158554000000002</c:v>
                </c:pt>
                <c:pt idx="35">
                  <c:v>47.158620999999997</c:v>
                </c:pt>
                <c:pt idx="36">
                  <c:v>47.158681999999999</c:v>
                </c:pt>
                <c:pt idx="37">
                  <c:v>47.158743999999999</c:v>
                </c:pt>
                <c:pt idx="38">
                  <c:v>47.158825</c:v>
                </c:pt>
                <c:pt idx="39">
                  <c:v>47.158909999999999</c:v>
                </c:pt>
                <c:pt idx="40">
                  <c:v>47.159016999999999</c:v>
                </c:pt>
                <c:pt idx="41">
                  <c:v>47.159137999999999</c:v>
                </c:pt>
                <c:pt idx="42">
                  <c:v>47.159270999999997</c:v>
                </c:pt>
                <c:pt idx="43">
                  <c:v>47.159401000000003</c:v>
                </c:pt>
                <c:pt idx="44">
                  <c:v>47.159528000000002</c:v>
                </c:pt>
                <c:pt idx="45">
                  <c:v>47.159695999999997</c:v>
                </c:pt>
                <c:pt idx="46">
                  <c:v>47.159849000000001</c:v>
                </c:pt>
                <c:pt idx="47">
                  <c:v>47.159939000000001</c:v>
                </c:pt>
                <c:pt idx="48">
                  <c:v>47.16001</c:v>
                </c:pt>
                <c:pt idx="49">
                  <c:v>47.160231000000003</c:v>
                </c:pt>
                <c:pt idx="50">
                  <c:v>47.160412000000001</c:v>
                </c:pt>
                <c:pt idx="51">
                  <c:v>47.160530999999999</c:v>
                </c:pt>
                <c:pt idx="52">
                  <c:v>47.160620000000002</c:v>
                </c:pt>
                <c:pt idx="53">
                  <c:v>47.160704000000003</c:v>
                </c:pt>
                <c:pt idx="54">
                  <c:v>47.160795999999998</c:v>
                </c:pt>
                <c:pt idx="55">
                  <c:v>47.160899999999998</c:v>
                </c:pt>
                <c:pt idx="56">
                  <c:v>47.161014999999999</c:v>
                </c:pt>
                <c:pt idx="57">
                  <c:v>47.161133999999997</c:v>
                </c:pt>
                <c:pt idx="58">
                  <c:v>47.161251999999998</c:v>
                </c:pt>
                <c:pt idx="59">
                  <c:v>47.161369000000001</c:v>
                </c:pt>
                <c:pt idx="60">
                  <c:v>47.161487000000001</c:v>
                </c:pt>
                <c:pt idx="61">
                  <c:v>47.161600999999997</c:v>
                </c:pt>
                <c:pt idx="62">
                  <c:v>47.161715000000001</c:v>
                </c:pt>
                <c:pt idx="63">
                  <c:v>47.161819999999999</c:v>
                </c:pt>
                <c:pt idx="64">
                  <c:v>47.161912999999998</c:v>
                </c:pt>
                <c:pt idx="65">
                  <c:v>47.162011</c:v>
                </c:pt>
                <c:pt idx="66">
                  <c:v>47.162114000000003</c:v>
                </c:pt>
                <c:pt idx="67">
                  <c:v>47.162229000000004</c:v>
                </c:pt>
                <c:pt idx="68">
                  <c:v>47.162351999999998</c:v>
                </c:pt>
                <c:pt idx="69">
                  <c:v>47.162472000000001</c:v>
                </c:pt>
                <c:pt idx="70">
                  <c:v>47.162607000000001</c:v>
                </c:pt>
                <c:pt idx="71">
                  <c:v>47.162762999999998</c:v>
                </c:pt>
                <c:pt idx="72">
                  <c:v>47.162908000000002</c:v>
                </c:pt>
                <c:pt idx="73">
                  <c:v>47.163066000000001</c:v>
                </c:pt>
                <c:pt idx="74">
                  <c:v>47.163214000000004</c:v>
                </c:pt>
                <c:pt idx="75">
                  <c:v>47.163356999999998</c:v>
                </c:pt>
                <c:pt idx="76">
                  <c:v>47.163499999999999</c:v>
                </c:pt>
                <c:pt idx="77">
                  <c:v>47.163646</c:v>
                </c:pt>
                <c:pt idx="78">
                  <c:v>47.163792000000001</c:v>
                </c:pt>
                <c:pt idx="79">
                  <c:v>47.163925999999996</c:v>
                </c:pt>
                <c:pt idx="80">
                  <c:v>47.164043999999997</c:v>
                </c:pt>
                <c:pt idx="81">
                  <c:v>47.164140000000003</c:v>
                </c:pt>
                <c:pt idx="82">
                  <c:v>47.164225999999999</c:v>
                </c:pt>
                <c:pt idx="83">
                  <c:v>47.164299999999997</c:v>
                </c:pt>
                <c:pt idx="84">
                  <c:v>47.164361999999997</c:v>
                </c:pt>
                <c:pt idx="85">
                  <c:v>47.164403</c:v>
                </c:pt>
                <c:pt idx="86">
                  <c:v>47.164431</c:v>
                </c:pt>
                <c:pt idx="87">
                  <c:v>47.164442999999999</c:v>
                </c:pt>
                <c:pt idx="88">
                  <c:v>47.164439999999999</c:v>
                </c:pt>
                <c:pt idx="89">
                  <c:v>47.16442</c:v>
                </c:pt>
                <c:pt idx="90">
                  <c:v>47.164380000000001</c:v>
                </c:pt>
                <c:pt idx="91">
                  <c:v>47.164347999999997</c:v>
                </c:pt>
                <c:pt idx="92">
                  <c:v>47.164306000000003</c:v>
                </c:pt>
                <c:pt idx="93">
                  <c:v>47.164268999999997</c:v>
                </c:pt>
                <c:pt idx="94">
                  <c:v>47.164248000000001</c:v>
                </c:pt>
                <c:pt idx="95">
                  <c:v>47.164231000000001</c:v>
                </c:pt>
                <c:pt idx="96">
                  <c:v>47.164216000000003</c:v>
                </c:pt>
                <c:pt idx="97">
                  <c:v>47.164203000000001</c:v>
                </c:pt>
                <c:pt idx="98">
                  <c:v>47.164200000000001</c:v>
                </c:pt>
                <c:pt idx="99">
                  <c:v>47.164216000000003</c:v>
                </c:pt>
                <c:pt idx="100">
                  <c:v>47.164248000000001</c:v>
                </c:pt>
                <c:pt idx="101">
                  <c:v>47.164285</c:v>
                </c:pt>
                <c:pt idx="102">
                  <c:v>47.164309000000003</c:v>
                </c:pt>
                <c:pt idx="103">
                  <c:v>47.164330999999997</c:v>
                </c:pt>
                <c:pt idx="104">
                  <c:v>47.164351000000003</c:v>
                </c:pt>
                <c:pt idx="105">
                  <c:v>47.164327</c:v>
                </c:pt>
                <c:pt idx="106">
                  <c:v>47.164307999999998</c:v>
                </c:pt>
                <c:pt idx="107">
                  <c:v>47.164268999999997</c:v>
                </c:pt>
                <c:pt idx="108">
                  <c:v>47.164219000000003</c:v>
                </c:pt>
                <c:pt idx="109">
                  <c:v>47.164158</c:v>
                </c:pt>
                <c:pt idx="110">
                  <c:v>47.164085999999998</c:v>
                </c:pt>
                <c:pt idx="111">
                  <c:v>47.164006000000001</c:v>
                </c:pt>
                <c:pt idx="112">
                  <c:v>47.163929000000003</c:v>
                </c:pt>
                <c:pt idx="113">
                  <c:v>47.163857</c:v>
                </c:pt>
                <c:pt idx="114">
                  <c:v>47.163809000000001</c:v>
                </c:pt>
                <c:pt idx="115">
                  <c:v>47.163770999999997</c:v>
                </c:pt>
                <c:pt idx="116">
                  <c:v>47.163736999999998</c:v>
                </c:pt>
                <c:pt idx="117">
                  <c:v>47.163727999999999</c:v>
                </c:pt>
                <c:pt idx="118">
                  <c:v>47.163685000000001</c:v>
                </c:pt>
                <c:pt idx="119">
                  <c:v>47.163642000000003</c:v>
                </c:pt>
                <c:pt idx="120">
                  <c:v>47.163598</c:v>
                </c:pt>
                <c:pt idx="121">
                  <c:v>47.163547000000001</c:v>
                </c:pt>
                <c:pt idx="122">
                  <c:v>47.163479000000002</c:v>
                </c:pt>
                <c:pt idx="123">
                  <c:v>47.16339</c:v>
                </c:pt>
                <c:pt idx="124">
                  <c:v>47.163286999999997</c:v>
                </c:pt>
                <c:pt idx="125">
                  <c:v>47.163192000000002</c:v>
                </c:pt>
                <c:pt idx="126">
                  <c:v>47.163075999999997</c:v>
                </c:pt>
                <c:pt idx="127">
                  <c:v>47.162934</c:v>
                </c:pt>
                <c:pt idx="128">
                  <c:v>47.162785</c:v>
                </c:pt>
                <c:pt idx="129">
                  <c:v>47.162635000000002</c:v>
                </c:pt>
                <c:pt idx="130">
                  <c:v>47.162478999999998</c:v>
                </c:pt>
                <c:pt idx="131">
                  <c:v>47.162320999999999</c:v>
                </c:pt>
                <c:pt idx="132">
                  <c:v>47.162160999999998</c:v>
                </c:pt>
                <c:pt idx="133">
                  <c:v>47.161994999999997</c:v>
                </c:pt>
                <c:pt idx="134">
                  <c:v>47.161824000000003</c:v>
                </c:pt>
                <c:pt idx="135">
                  <c:v>47.161664000000002</c:v>
                </c:pt>
                <c:pt idx="136">
                  <c:v>47.161532000000001</c:v>
                </c:pt>
                <c:pt idx="137">
                  <c:v>47.161423999999997</c:v>
                </c:pt>
                <c:pt idx="138">
                  <c:v>47.161329000000002</c:v>
                </c:pt>
                <c:pt idx="139">
                  <c:v>47.161234999999998</c:v>
                </c:pt>
                <c:pt idx="140">
                  <c:v>47.161138000000001</c:v>
                </c:pt>
                <c:pt idx="141">
                  <c:v>47.161026999999997</c:v>
                </c:pt>
                <c:pt idx="142">
                  <c:v>47.160888999999997</c:v>
                </c:pt>
                <c:pt idx="143">
                  <c:v>47.160736</c:v>
                </c:pt>
                <c:pt idx="144">
                  <c:v>47.160581000000001</c:v>
                </c:pt>
                <c:pt idx="145">
                  <c:v>47.160538000000003</c:v>
                </c:pt>
                <c:pt idx="146">
                  <c:v>47.160342</c:v>
                </c:pt>
                <c:pt idx="147">
                  <c:v>47.160179999999997</c:v>
                </c:pt>
                <c:pt idx="148">
                  <c:v>47.160074000000002</c:v>
                </c:pt>
                <c:pt idx="149">
                  <c:v>47.159964000000002</c:v>
                </c:pt>
                <c:pt idx="150">
                  <c:v>47.159852999999998</c:v>
                </c:pt>
                <c:pt idx="151">
                  <c:v>47.159744000000003</c:v>
                </c:pt>
                <c:pt idx="152">
                  <c:v>47.159681999999997</c:v>
                </c:pt>
                <c:pt idx="153">
                  <c:v>47.159638999999999</c:v>
                </c:pt>
                <c:pt idx="154">
                  <c:v>47.159489000000001</c:v>
                </c:pt>
                <c:pt idx="155">
                  <c:v>47.159365000000001</c:v>
                </c:pt>
                <c:pt idx="156">
                  <c:v>47.159269000000002</c:v>
                </c:pt>
              </c:numCache>
            </c:numRef>
          </c:xVal>
          <c:yVal>
            <c:numRef>
              <c:f>'Lap 1 data'!$AR$10:$AR$200</c:f>
              <c:numCache>
                <c:formatCode>General</c:formatCode>
                <c:ptCount val="191"/>
                <c:pt idx="0">
                  <c:v>-88.489783000000003</c:v>
                </c:pt>
                <c:pt idx="1">
                  <c:v>-88.489754000000005</c:v>
                </c:pt>
                <c:pt idx="2">
                  <c:v>-88.489735999999994</c:v>
                </c:pt>
                <c:pt idx="3">
                  <c:v>-88.489686000000006</c:v>
                </c:pt>
                <c:pt idx="4">
                  <c:v>-88.489614000000003</c:v>
                </c:pt>
                <c:pt idx="5">
                  <c:v>-88.489520999999996</c:v>
                </c:pt>
                <c:pt idx="6">
                  <c:v>-88.489298000000005</c:v>
                </c:pt>
                <c:pt idx="7">
                  <c:v>-88.489221999999998</c:v>
                </c:pt>
                <c:pt idx="8">
                  <c:v>-88.489097000000001</c:v>
                </c:pt>
                <c:pt idx="9">
                  <c:v>-88.488919999999993</c:v>
                </c:pt>
                <c:pt idx="10">
                  <c:v>-88.488726</c:v>
                </c:pt>
                <c:pt idx="11">
                  <c:v>-88.488510000000005</c:v>
                </c:pt>
                <c:pt idx="12">
                  <c:v>-88.488271999999995</c:v>
                </c:pt>
                <c:pt idx="13">
                  <c:v>-88.488018999999994</c:v>
                </c:pt>
                <c:pt idx="14">
                  <c:v>-88.487753999999995</c:v>
                </c:pt>
                <c:pt idx="15">
                  <c:v>-88.487480000000005</c:v>
                </c:pt>
                <c:pt idx="16">
                  <c:v>-88.487221000000005</c:v>
                </c:pt>
                <c:pt idx="17">
                  <c:v>-88.486994999999993</c:v>
                </c:pt>
                <c:pt idx="18">
                  <c:v>-88.486785999999995</c:v>
                </c:pt>
                <c:pt idx="19">
                  <c:v>-88.486581000000001</c:v>
                </c:pt>
                <c:pt idx="20">
                  <c:v>-88.486383000000004</c:v>
                </c:pt>
                <c:pt idx="21">
                  <c:v>-88.486193</c:v>
                </c:pt>
                <c:pt idx="22">
                  <c:v>-88.486018999999999</c:v>
                </c:pt>
                <c:pt idx="23">
                  <c:v>-88.485850999999997</c:v>
                </c:pt>
                <c:pt idx="24">
                  <c:v>-88.485691000000003</c:v>
                </c:pt>
                <c:pt idx="25">
                  <c:v>-88.485529</c:v>
                </c:pt>
                <c:pt idx="26">
                  <c:v>-88.485386000000005</c:v>
                </c:pt>
                <c:pt idx="27">
                  <c:v>-88.485258000000002</c:v>
                </c:pt>
                <c:pt idx="28">
                  <c:v>-88.485136999999995</c:v>
                </c:pt>
                <c:pt idx="29">
                  <c:v>-88.485015000000004</c:v>
                </c:pt>
                <c:pt idx="30">
                  <c:v>-88.484892000000002</c:v>
                </c:pt>
                <c:pt idx="31">
                  <c:v>-88.484769999999997</c:v>
                </c:pt>
                <c:pt idx="32">
                  <c:v>-88.484656000000001</c:v>
                </c:pt>
                <c:pt idx="33">
                  <c:v>-88.484542000000005</c:v>
                </c:pt>
                <c:pt idx="34">
                  <c:v>-88.484443999999996</c:v>
                </c:pt>
                <c:pt idx="35">
                  <c:v>-88.484365999999994</c:v>
                </c:pt>
                <c:pt idx="36">
                  <c:v>-88.484285999999997</c:v>
                </c:pt>
                <c:pt idx="37">
                  <c:v>-88.484213999999994</c:v>
                </c:pt>
                <c:pt idx="38">
                  <c:v>-88.484162999999995</c:v>
                </c:pt>
                <c:pt idx="39">
                  <c:v>-88.484119000000007</c:v>
                </c:pt>
                <c:pt idx="40">
                  <c:v>-88.484114000000005</c:v>
                </c:pt>
                <c:pt idx="41">
                  <c:v>-88.484117999999995</c:v>
                </c:pt>
                <c:pt idx="42">
                  <c:v>-88.484127000000001</c:v>
                </c:pt>
                <c:pt idx="43">
                  <c:v>-88.484134999999995</c:v>
                </c:pt>
                <c:pt idx="44">
                  <c:v>-88.484140999999994</c:v>
                </c:pt>
                <c:pt idx="45">
                  <c:v>-88.484143000000003</c:v>
                </c:pt>
                <c:pt idx="46">
                  <c:v>-88.484145999999996</c:v>
                </c:pt>
                <c:pt idx="47">
                  <c:v>-88.484148000000005</c:v>
                </c:pt>
                <c:pt idx="48">
                  <c:v>-88.48415</c:v>
                </c:pt>
                <c:pt idx="49">
                  <c:v>-88.484155999999999</c:v>
                </c:pt>
                <c:pt idx="50">
                  <c:v>-88.484161</c:v>
                </c:pt>
                <c:pt idx="51">
                  <c:v>-88.484190999999996</c:v>
                </c:pt>
                <c:pt idx="52">
                  <c:v>-88.484176000000005</c:v>
                </c:pt>
                <c:pt idx="53">
                  <c:v>-88.484128999999996</c:v>
                </c:pt>
                <c:pt idx="54">
                  <c:v>-88.484065000000001</c:v>
                </c:pt>
                <c:pt idx="55">
                  <c:v>-88.484018000000006</c:v>
                </c:pt>
                <c:pt idx="56">
                  <c:v>-88.483988999999994</c:v>
                </c:pt>
                <c:pt idx="57">
                  <c:v>-88.483976999999996</c:v>
                </c:pt>
                <c:pt idx="58">
                  <c:v>-88.483975000000001</c:v>
                </c:pt>
                <c:pt idx="59">
                  <c:v>-88.483968000000004</c:v>
                </c:pt>
                <c:pt idx="60">
                  <c:v>-88.483971999999994</c:v>
                </c:pt>
                <c:pt idx="61">
                  <c:v>-88.483999999999995</c:v>
                </c:pt>
                <c:pt idx="62">
                  <c:v>-88.484016999999994</c:v>
                </c:pt>
                <c:pt idx="63">
                  <c:v>-88.484063000000006</c:v>
                </c:pt>
                <c:pt idx="64">
                  <c:v>-88.484129999999993</c:v>
                </c:pt>
                <c:pt idx="65">
                  <c:v>-88.484182000000004</c:v>
                </c:pt>
                <c:pt idx="66">
                  <c:v>-88.484218999999996</c:v>
                </c:pt>
                <c:pt idx="67">
                  <c:v>-88.484215000000006</c:v>
                </c:pt>
                <c:pt idx="68">
                  <c:v>-88.484195999999997</c:v>
                </c:pt>
                <c:pt idx="69">
                  <c:v>-88.484185999999994</c:v>
                </c:pt>
                <c:pt idx="70">
                  <c:v>-88.484176000000005</c:v>
                </c:pt>
                <c:pt idx="71">
                  <c:v>-88.484161</c:v>
                </c:pt>
                <c:pt idx="72">
                  <c:v>-88.48415</c:v>
                </c:pt>
                <c:pt idx="73">
                  <c:v>-88.484194000000002</c:v>
                </c:pt>
                <c:pt idx="74">
                  <c:v>-88.484290999999999</c:v>
                </c:pt>
                <c:pt idx="75">
                  <c:v>-88.484367000000006</c:v>
                </c:pt>
                <c:pt idx="76">
                  <c:v>-88.484513000000007</c:v>
                </c:pt>
                <c:pt idx="77">
                  <c:v>-88.484668999999997</c:v>
                </c:pt>
                <c:pt idx="78">
                  <c:v>-88.484819999999999</c:v>
                </c:pt>
                <c:pt idx="79">
                  <c:v>-88.484994999999998</c:v>
                </c:pt>
                <c:pt idx="80">
                  <c:v>-88.485195000000004</c:v>
                </c:pt>
                <c:pt idx="81">
                  <c:v>-88.485417999999996</c:v>
                </c:pt>
                <c:pt idx="82">
                  <c:v>-88.485650000000007</c:v>
                </c:pt>
                <c:pt idx="83">
                  <c:v>-88.485889999999998</c:v>
                </c:pt>
                <c:pt idx="84">
                  <c:v>-88.486127999999994</c:v>
                </c:pt>
                <c:pt idx="85">
                  <c:v>-88.486340999999996</c:v>
                </c:pt>
                <c:pt idx="86">
                  <c:v>-88.486530999999999</c:v>
                </c:pt>
                <c:pt idx="87">
                  <c:v>-88.486710000000002</c:v>
                </c:pt>
                <c:pt idx="88">
                  <c:v>-88.486884000000003</c:v>
                </c:pt>
                <c:pt idx="89">
                  <c:v>-88.487054000000001</c:v>
                </c:pt>
                <c:pt idx="90">
                  <c:v>-88.487211000000002</c:v>
                </c:pt>
                <c:pt idx="91">
                  <c:v>-88.487370999999996</c:v>
                </c:pt>
                <c:pt idx="92">
                  <c:v>-88.487506999999994</c:v>
                </c:pt>
                <c:pt idx="93">
                  <c:v>-88.487639999999999</c:v>
                </c:pt>
                <c:pt idx="94">
                  <c:v>-88.487765999999993</c:v>
                </c:pt>
                <c:pt idx="95">
                  <c:v>-88.487889999999993</c:v>
                </c:pt>
                <c:pt idx="96">
                  <c:v>-88.488012999999995</c:v>
                </c:pt>
                <c:pt idx="97">
                  <c:v>-88.488136999999995</c:v>
                </c:pt>
                <c:pt idx="98">
                  <c:v>-88.488172000000006</c:v>
                </c:pt>
                <c:pt idx="99">
                  <c:v>-88.488347000000005</c:v>
                </c:pt>
                <c:pt idx="100">
                  <c:v>-88.488499000000004</c:v>
                </c:pt>
                <c:pt idx="101">
                  <c:v>-88.488614999999996</c:v>
                </c:pt>
                <c:pt idx="102">
                  <c:v>-88.488731000000001</c:v>
                </c:pt>
                <c:pt idx="103">
                  <c:v>-88.488847000000007</c:v>
                </c:pt>
                <c:pt idx="104">
                  <c:v>-88.488964999999993</c:v>
                </c:pt>
                <c:pt idx="105">
                  <c:v>-88.489092999999997</c:v>
                </c:pt>
                <c:pt idx="106">
                  <c:v>-88.489220000000003</c:v>
                </c:pt>
                <c:pt idx="107">
                  <c:v>-88.489367999999999</c:v>
                </c:pt>
                <c:pt idx="108">
                  <c:v>-88.489514999999997</c:v>
                </c:pt>
                <c:pt idx="109">
                  <c:v>-88.489650999999995</c:v>
                </c:pt>
                <c:pt idx="110">
                  <c:v>-88.489773999999997</c:v>
                </c:pt>
                <c:pt idx="111">
                  <c:v>-88.489894000000007</c:v>
                </c:pt>
                <c:pt idx="112">
                  <c:v>-88.490009999999998</c:v>
                </c:pt>
                <c:pt idx="113">
                  <c:v>-88.490127000000001</c:v>
                </c:pt>
                <c:pt idx="114">
                  <c:v>-88.490258999999995</c:v>
                </c:pt>
                <c:pt idx="115">
                  <c:v>-88.490397999999999</c:v>
                </c:pt>
                <c:pt idx="116">
                  <c:v>-88.490545999999995</c:v>
                </c:pt>
                <c:pt idx="117">
                  <c:v>-88.490588000000002</c:v>
                </c:pt>
                <c:pt idx="118">
                  <c:v>-88.490817000000007</c:v>
                </c:pt>
                <c:pt idx="119">
                  <c:v>-88.491044000000002</c:v>
                </c:pt>
                <c:pt idx="120">
                  <c:v>-88.491241000000002</c:v>
                </c:pt>
                <c:pt idx="121">
                  <c:v>-88.491421000000003</c:v>
                </c:pt>
                <c:pt idx="122">
                  <c:v>-88.491575999999995</c:v>
                </c:pt>
                <c:pt idx="123">
                  <c:v>-88.491702000000004</c:v>
                </c:pt>
                <c:pt idx="124">
                  <c:v>-88.491799999999998</c:v>
                </c:pt>
                <c:pt idx="125">
                  <c:v>-88.491906</c:v>
                </c:pt>
                <c:pt idx="126">
                  <c:v>-88.491973000000002</c:v>
                </c:pt>
                <c:pt idx="127">
                  <c:v>-88.491969999999995</c:v>
                </c:pt>
                <c:pt idx="128">
                  <c:v>-88.491939000000002</c:v>
                </c:pt>
                <c:pt idx="129">
                  <c:v>-88.491899000000004</c:v>
                </c:pt>
                <c:pt idx="130">
                  <c:v>-88.491861999999998</c:v>
                </c:pt>
                <c:pt idx="131">
                  <c:v>-88.491806999999994</c:v>
                </c:pt>
                <c:pt idx="132">
                  <c:v>-88.491730000000004</c:v>
                </c:pt>
                <c:pt idx="133">
                  <c:v>-88.491641000000001</c:v>
                </c:pt>
                <c:pt idx="134">
                  <c:v>-88.491540999999998</c:v>
                </c:pt>
                <c:pt idx="135">
                  <c:v>-88.491439</c:v>
                </c:pt>
                <c:pt idx="136">
                  <c:v>-88.491328999999993</c:v>
                </c:pt>
                <c:pt idx="137">
                  <c:v>-88.491192999999996</c:v>
                </c:pt>
                <c:pt idx="138">
                  <c:v>-88.491054000000005</c:v>
                </c:pt>
                <c:pt idx="139">
                  <c:v>-88.490936000000005</c:v>
                </c:pt>
                <c:pt idx="140">
                  <c:v>-88.490819000000002</c:v>
                </c:pt>
                <c:pt idx="141">
                  <c:v>-88.490729999999999</c:v>
                </c:pt>
                <c:pt idx="142">
                  <c:v>-88.490690999999998</c:v>
                </c:pt>
                <c:pt idx="143">
                  <c:v>-88.490673999999999</c:v>
                </c:pt>
                <c:pt idx="144">
                  <c:v>-88.490669999999994</c:v>
                </c:pt>
                <c:pt idx="145">
                  <c:v>-88.490669999999994</c:v>
                </c:pt>
                <c:pt idx="146">
                  <c:v>-88.490662999999998</c:v>
                </c:pt>
                <c:pt idx="147">
                  <c:v>-88.490651</c:v>
                </c:pt>
                <c:pt idx="148">
                  <c:v>-88.490629999999996</c:v>
                </c:pt>
                <c:pt idx="149">
                  <c:v>-88.490594000000002</c:v>
                </c:pt>
                <c:pt idx="150">
                  <c:v>-88.490532000000002</c:v>
                </c:pt>
                <c:pt idx="151">
                  <c:v>-88.490443999999997</c:v>
                </c:pt>
                <c:pt idx="152">
                  <c:v>-88.490351000000004</c:v>
                </c:pt>
                <c:pt idx="153">
                  <c:v>-88.490258999999995</c:v>
                </c:pt>
                <c:pt idx="154">
                  <c:v>-88.490035000000006</c:v>
                </c:pt>
                <c:pt idx="155">
                  <c:v>-88.489816000000005</c:v>
                </c:pt>
                <c:pt idx="156">
                  <c:v>-88.489626999999999</c:v>
                </c:pt>
              </c:numCache>
            </c:numRef>
          </c:yVal>
          <c:smooth val="1"/>
        </c:ser>
        <c:ser>
          <c:idx val="1"/>
          <c:order val="1"/>
          <c:tx>
            <c:v>Lap2</c:v>
          </c:tx>
          <c:marker>
            <c:symbol val="none"/>
          </c:marker>
          <c:xVal>
            <c:numRef>
              <c:f>'Lap 2 data'!$AQ$10:$AQ$200</c:f>
              <c:numCache>
                <c:formatCode>General</c:formatCode>
                <c:ptCount val="191"/>
                <c:pt idx="0">
                  <c:v>47.159269000000002</c:v>
                </c:pt>
                <c:pt idx="1">
                  <c:v>47.159165000000002</c:v>
                </c:pt>
                <c:pt idx="2">
                  <c:v>47.159073999999997</c:v>
                </c:pt>
                <c:pt idx="3">
                  <c:v>47.158997999999997</c:v>
                </c:pt>
                <c:pt idx="4">
                  <c:v>47.158932999999998</c:v>
                </c:pt>
                <c:pt idx="5">
                  <c:v>47.158892000000002</c:v>
                </c:pt>
                <c:pt idx="6">
                  <c:v>47.158889000000002</c:v>
                </c:pt>
                <c:pt idx="7">
                  <c:v>47.158904</c:v>
                </c:pt>
                <c:pt idx="8">
                  <c:v>47.158904</c:v>
                </c:pt>
                <c:pt idx="9">
                  <c:v>47.158909999999999</c:v>
                </c:pt>
                <c:pt idx="10">
                  <c:v>47.158918</c:v>
                </c:pt>
                <c:pt idx="11">
                  <c:v>47.158923999999999</c:v>
                </c:pt>
                <c:pt idx="12">
                  <c:v>47.158923000000001</c:v>
                </c:pt>
                <c:pt idx="13">
                  <c:v>47.158918</c:v>
                </c:pt>
                <c:pt idx="14">
                  <c:v>47.158895999999999</c:v>
                </c:pt>
                <c:pt idx="15">
                  <c:v>47.158875000000002</c:v>
                </c:pt>
                <c:pt idx="16">
                  <c:v>47.158831999999997</c:v>
                </c:pt>
                <c:pt idx="17">
                  <c:v>47.158777999999998</c:v>
                </c:pt>
                <c:pt idx="18">
                  <c:v>47.158715999999998</c:v>
                </c:pt>
                <c:pt idx="19">
                  <c:v>47.158661000000002</c:v>
                </c:pt>
                <c:pt idx="20">
                  <c:v>47.158617999999997</c:v>
                </c:pt>
                <c:pt idx="21">
                  <c:v>47.158571000000002</c:v>
                </c:pt>
                <c:pt idx="22">
                  <c:v>47.158557000000002</c:v>
                </c:pt>
                <c:pt idx="23">
                  <c:v>47.158563999999998</c:v>
                </c:pt>
                <c:pt idx="24">
                  <c:v>47.158569</c:v>
                </c:pt>
                <c:pt idx="25">
                  <c:v>47.158575999999996</c:v>
                </c:pt>
                <c:pt idx="26">
                  <c:v>47.158602999999999</c:v>
                </c:pt>
                <c:pt idx="27">
                  <c:v>47.158653000000001</c:v>
                </c:pt>
                <c:pt idx="28">
                  <c:v>47.158718</c:v>
                </c:pt>
                <c:pt idx="29">
                  <c:v>47.158788000000001</c:v>
                </c:pt>
                <c:pt idx="30">
                  <c:v>47.158864999999999</c:v>
                </c:pt>
                <c:pt idx="31">
                  <c:v>47.158951000000002</c:v>
                </c:pt>
                <c:pt idx="32">
                  <c:v>47.159038000000002</c:v>
                </c:pt>
                <c:pt idx="33">
                  <c:v>47.159151999999999</c:v>
                </c:pt>
                <c:pt idx="34">
                  <c:v>47.159258999999999</c:v>
                </c:pt>
                <c:pt idx="35">
                  <c:v>47.159357</c:v>
                </c:pt>
                <c:pt idx="36">
                  <c:v>47.159526999999997</c:v>
                </c:pt>
                <c:pt idx="37">
                  <c:v>47.159669000000001</c:v>
                </c:pt>
                <c:pt idx="38">
                  <c:v>47.159894999999999</c:v>
                </c:pt>
                <c:pt idx="39">
                  <c:v>47.160077999999999</c:v>
                </c:pt>
                <c:pt idx="40">
                  <c:v>47.160226000000002</c:v>
                </c:pt>
                <c:pt idx="41">
                  <c:v>47.160373</c:v>
                </c:pt>
                <c:pt idx="42">
                  <c:v>47.160496000000002</c:v>
                </c:pt>
                <c:pt idx="43">
                  <c:v>47.160587999999997</c:v>
                </c:pt>
                <c:pt idx="44">
                  <c:v>47.160679999999999</c:v>
                </c:pt>
                <c:pt idx="45">
                  <c:v>47.160775999999998</c:v>
                </c:pt>
                <c:pt idx="46">
                  <c:v>47.160890999999999</c:v>
                </c:pt>
                <c:pt idx="47">
                  <c:v>47.161015999999996</c:v>
                </c:pt>
                <c:pt idx="48">
                  <c:v>47.161141999999998</c:v>
                </c:pt>
                <c:pt idx="49">
                  <c:v>47.161268</c:v>
                </c:pt>
                <c:pt idx="50">
                  <c:v>47.161392999999997</c:v>
                </c:pt>
                <c:pt idx="51">
                  <c:v>47.161515999999999</c:v>
                </c:pt>
                <c:pt idx="52">
                  <c:v>47.161633999999999</c:v>
                </c:pt>
                <c:pt idx="53">
                  <c:v>47.161746999999998</c:v>
                </c:pt>
                <c:pt idx="54">
                  <c:v>47.161853000000001</c:v>
                </c:pt>
                <c:pt idx="55">
                  <c:v>47.161963999999998</c:v>
                </c:pt>
                <c:pt idx="56">
                  <c:v>47.162081000000001</c:v>
                </c:pt>
                <c:pt idx="57">
                  <c:v>47.162196000000002</c:v>
                </c:pt>
                <c:pt idx="58">
                  <c:v>47.162326999999998</c:v>
                </c:pt>
                <c:pt idx="59">
                  <c:v>47.162452999999999</c:v>
                </c:pt>
                <c:pt idx="60">
                  <c:v>47.162619999999997</c:v>
                </c:pt>
                <c:pt idx="61">
                  <c:v>47.162770999999999</c:v>
                </c:pt>
                <c:pt idx="62">
                  <c:v>47.162908999999999</c:v>
                </c:pt>
                <c:pt idx="63">
                  <c:v>47.163088000000002</c:v>
                </c:pt>
                <c:pt idx="64">
                  <c:v>47.163254000000002</c:v>
                </c:pt>
                <c:pt idx="65">
                  <c:v>47.163401</c:v>
                </c:pt>
                <c:pt idx="66">
                  <c:v>47.163442000000003</c:v>
                </c:pt>
                <c:pt idx="67">
                  <c:v>47.163642000000003</c:v>
                </c:pt>
                <c:pt idx="68">
                  <c:v>47.163829999999997</c:v>
                </c:pt>
                <c:pt idx="69">
                  <c:v>47.163964</c:v>
                </c:pt>
                <c:pt idx="70">
                  <c:v>47.164070000000002</c:v>
                </c:pt>
                <c:pt idx="71">
                  <c:v>47.164161</c:v>
                </c:pt>
                <c:pt idx="72">
                  <c:v>47.164242999999999</c:v>
                </c:pt>
                <c:pt idx="73">
                  <c:v>47.16431</c:v>
                </c:pt>
                <c:pt idx="74">
                  <c:v>47.164358999999997</c:v>
                </c:pt>
                <c:pt idx="75">
                  <c:v>47.164394000000001</c:v>
                </c:pt>
                <c:pt idx="76">
                  <c:v>47.164434999999997</c:v>
                </c:pt>
                <c:pt idx="77">
                  <c:v>47.164459000000001</c:v>
                </c:pt>
                <c:pt idx="78">
                  <c:v>47.164442999999999</c:v>
                </c:pt>
                <c:pt idx="79">
                  <c:v>47.164416000000003</c:v>
                </c:pt>
                <c:pt idx="80">
                  <c:v>47.164383000000001</c:v>
                </c:pt>
                <c:pt idx="81">
                  <c:v>47.164344</c:v>
                </c:pt>
                <c:pt idx="82">
                  <c:v>47.164309000000003</c:v>
                </c:pt>
                <c:pt idx="83">
                  <c:v>47.164276999999998</c:v>
                </c:pt>
                <c:pt idx="84">
                  <c:v>47.164245999999999</c:v>
                </c:pt>
                <c:pt idx="85">
                  <c:v>47.164216000000003</c:v>
                </c:pt>
                <c:pt idx="86">
                  <c:v>47.164200000000001</c:v>
                </c:pt>
                <c:pt idx="87">
                  <c:v>47.164197000000001</c:v>
                </c:pt>
                <c:pt idx="88">
                  <c:v>47.164208000000002</c:v>
                </c:pt>
                <c:pt idx="89">
                  <c:v>47.164228999999999</c:v>
                </c:pt>
                <c:pt idx="90">
                  <c:v>47.164243999999997</c:v>
                </c:pt>
                <c:pt idx="91">
                  <c:v>47.164275000000004</c:v>
                </c:pt>
                <c:pt idx="92">
                  <c:v>47.164299</c:v>
                </c:pt>
                <c:pt idx="93">
                  <c:v>47.164313999999997</c:v>
                </c:pt>
                <c:pt idx="94">
                  <c:v>47.164318999999999</c:v>
                </c:pt>
                <c:pt idx="95">
                  <c:v>47.164298000000002</c:v>
                </c:pt>
                <c:pt idx="96">
                  <c:v>47.164273999999999</c:v>
                </c:pt>
                <c:pt idx="97">
                  <c:v>47.164253000000002</c:v>
                </c:pt>
                <c:pt idx="98">
                  <c:v>47.164214999999999</c:v>
                </c:pt>
                <c:pt idx="99">
                  <c:v>47.164152000000001</c:v>
                </c:pt>
                <c:pt idx="100">
                  <c:v>47.164078000000003</c:v>
                </c:pt>
                <c:pt idx="101">
                  <c:v>47.164002000000004</c:v>
                </c:pt>
                <c:pt idx="102">
                  <c:v>47.163927999999999</c:v>
                </c:pt>
                <c:pt idx="103">
                  <c:v>47.163860999999997</c:v>
                </c:pt>
                <c:pt idx="104">
                  <c:v>47.163803000000001</c:v>
                </c:pt>
                <c:pt idx="105">
                  <c:v>47.163753</c:v>
                </c:pt>
                <c:pt idx="106">
                  <c:v>47.163721000000002</c:v>
                </c:pt>
                <c:pt idx="107">
                  <c:v>47.163687000000003</c:v>
                </c:pt>
                <c:pt idx="108">
                  <c:v>47.163649999999997</c:v>
                </c:pt>
                <c:pt idx="109">
                  <c:v>47.163615</c:v>
                </c:pt>
                <c:pt idx="110">
                  <c:v>47.163575000000002</c:v>
                </c:pt>
                <c:pt idx="111">
                  <c:v>47.163530999999999</c:v>
                </c:pt>
                <c:pt idx="112">
                  <c:v>47.163471000000001</c:v>
                </c:pt>
                <c:pt idx="113">
                  <c:v>47.163387999999998</c:v>
                </c:pt>
                <c:pt idx="114">
                  <c:v>47.163291000000001</c:v>
                </c:pt>
                <c:pt idx="115">
                  <c:v>47.163176999999997</c:v>
                </c:pt>
                <c:pt idx="116">
                  <c:v>47.163049999999998</c:v>
                </c:pt>
                <c:pt idx="117">
                  <c:v>47.162909999999997</c:v>
                </c:pt>
                <c:pt idx="118">
                  <c:v>47.162762000000001</c:v>
                </c:pt>
                <c:pt idx="119">
                  <c:v>47.162607000000001</c:v>
                </c:pt>
                <c:pt idx="120">
                  <c:v>47.162457000000003</c:v>
                </c:pt>
                <c:pt idx="121">
                  <c:v>47.162295999999998</c:v>
                </c:pt>
                <c:pt idx="122">
                  <c:v>47.162123999999999</c:v>
                </c:pt>
                <c:pt idx="123">
                  <c:v>47.161948000000002</c:v>
                </c:pt>
                <c:pt idx="124">
                  <c:v>47.161777000000001</c:v>
                </c:pt>
                <c:pt idx="125">
                  <c:v>47.161624000000003</c:v>
                </c:pt>
                <c:pt idx="126">
                  <c:v>47.161487000000001</c:v>
                </c:pt>
                <c:pt idx="127">
                  <c:v>47.161372999999998</c:v>
                </c:pt>
                <c:pt idx="128">
                  <c:v>47.161275000000003</c:v>
                </c:pt>
                <c:pt idx="129">
                  <c:v>47.161169000000001</c:v>
                </c:pt>
                <c:pt idx="130">
                  <c:v>47.161051999999998</c:v>
                </c:pt>
                <c:pt idx="131">
                  <c:v>47.160919999999997</c:v>
                </c:pt>
                <c:pt idx="132">
                  <c:v>47.160775000000001</c:v>
                </c:pt>
                <c:pt idx="133">
                  <c:v>47.160623000000001</c:v>
                </c:pt>
                <c:pt idx="134">
                  <c:v>47.160477</c:v>
                </c:pt>
                <c:pt idx="135">
                  <c:v>47.160342</c:v>
                </c:pt>
                <c:pt idx="136">
                  <c:v>47.160209999999999</c:v>
                </c:pt>
                <c:pt idx="137">
                  <c:v>47.160091999999999</c:v>
                </c:pt>
                <c:pt idx="138">
                  <c:v>47.159990000000001</c:v>
                </c:pt>
                <c:pt idx="139">
                  <c:v>47.159886999999998</c:v>
                </c:pt>
                <c:pt idx="140">
                  <c:v>47.159782</c:v>
                </c:pt>
                <c:pt idx="141">
                  <c:v>47.159674000000003</c:v>
                </c:pt>
                <c:pt idx="142">
                  <c:v>47.159578000000003</c:v>
                </c:pt>
                <c:pt idx="143">
                  <c:v>47.159553000000002</c:v>
                </c:pt>
                <c:pt idx="144">
                  <c:v>47.159422999999997</c:v>
                </c:pt>
                <c:pt idx="145">
                  <c:v>47.159301999999997</c:v>
                </c:pt>
              </c:numCache>
            </c:numRef>
          </c:xVal>
          <c:yVal>
            <c:numRef>
              <c:f>'Lap 2 data'!$AR$10:$AR$200</c:f>
              <c:numCache>
                <c:formatCode>General</c:formatCode>
                <c:ptCount val="191"/>
                <c:pt idx="0">
                  <c:v>-88.489626999999999</c:v>
                </c:pt>
                <c:pt idx="1">
                  <c:v>-88.489463999999998</c:v>
                </c:pt>
                <c:pt idx="2">
                  <c:v>-88.489294000000001</c:v>
                </c:pt>
                <c:pt idx="3">
                  <c:v>-88.489110999999994</c:v>
                </c:pt>
                <c:pt idx="4">
                  <c:v>-88.488913999999994</c:v>
                </c:pt>
                <c:pt idx="5">
                  <c:v>-88.488699999999994</c:v>
                </c:pt>
                <c:pt idx="6">
                  <c:v>-88.488461000000001</c:v>
                </c:pt>
                <c:pt idx="7">
                  <c:v>-88.488208999999998</c:v>
                </c:pt>
                <c:pt idx="8">
                  <c:v>-88.487949999999998</c:v>
                </c:pt>
                <c:pt idx="9">
                  <c:v>-88.487683000000004</c:v>
                </c:pt>
                <c:pt idx="10">
                  <c:v>-88.487403</c:v>
                </c:pt>
                <c:pt idx="11">
                  <c:v>-88.487129999999993</c:v>
                </c:pt>
                <c:pt idx="12">
                  <c:v>-88.486868999999999</c:v>
                </c:pt>
                <c:pt idx="13">
                  <c:v>-88.486616999999995</c:v>
                </c:pt>
                <c:pt idx="14">
                  <c:v>-88.486416000000006</c:v>
                </c:pt>
                <c:pt idx="15">
                  <c:v>-88.48621</c:v>
                </c:pt>
                <c:pt idx="16">
                  <c:v>-88.486012000000002</c:v>
                </c:pt>
                <c:pt idx="17">
                  <c:v>-88.485823999999994</c:v>
                </c:pt>
                <c:pt idx="18">
                  <c:v>-88.485645000000005</c:v>
                </c:pt>
                <c:pt idx="19">
                  <c:v>-88.485463999999993</c:v>
                </c:pt>
                <c:pt idx="20">
                  <c:v>-88.485288999999995</c:v>
                </c:pt>
                <c:pt idx="21">
                  <c:v>-88.485026000000005</c:v>
                </c:pt>
                <c:pt idx="22">
                  <c:v>-88.484942000000004</c:v>
                </c:pt>
                <c:pt idx="23">
                  <c:v>-88.484837999999996</c:v>
                </c:pt>
                <c:pt idx="24">
                  <c:v>-88.484697999999995</c:v>
                </c:pt>
                <c:pt idx="25">
                  <c:v>-88.484568999999993</c:v>
                </c:pt>
                <c:pt idx="26">
                  <c:v>-88.484454999999997</c:v>
                </c:pt>
                <c:pt idx="27">
                  <c:v>-88.484357000000003</c:v>
                </c:pt>
                <c:pt idx="28">
                  <c:v>-88.484273999999999</c:v>
                </c:pt>
                <c:pt idx="29">
                  <c:v>-88.484201999999996</c:v>
                </c:pt>
                <c:pt idx="30">
                  <c:v>-88.484150999999997</c:v>
                </c:pt>
                <c:pt idx="31">
                  <c:v>-88.484125000000006</c:v>
                </c:pt>
                <c:pt idx="32">
                  <c:v>-88.484106999999995</c:v>
                </c:pt>
                <c:pt idx="33">
                  <c:v>-88.484105999999997</c:v>
                </c:pt>
                <c:pt idx="34">
                  <c:v>-88.484100999999995</c:v>
                </c:pt>
                <c:pt idx="35">
                  <c:v>-88.484089999999995</c:v>
                </c:pt>
                <c:pt idx="36">
                  <c:v>-88.484111999999996</c:v>
                </c:pt>
                <c:pt idx="37">
                  <c:v>-88.484121000000002</c:v>
                </c:pt>
                <c:pt idx="38">
                  <c:v>-88.484155000000001</c:v>
                </c:pt>
                <c:pt idx="39">
                  <c:v>-88.484172999999998</c:v>
                </c:pt>
                <c:pt idx="40">
                  <c:v>-88.484177000000003</c:v>
                </c:pt>
                <c:pt idx="41">
                  <c:v>-88.484182000000004</c:v>
                </c:pt>
                <c:pt idx="42">
                  <c:v>-88.484172000000001</c:v>
                </c:pt>
                <c:pt idx="43">
                  <c:v>-88.484105999999997</c:v>
                </c:pt>
                <c:pt idx="44">
                  <c:v>-88.484033999999994</c:v>
                </c:pt>
                <c:pt idx="45">
                  <c:v>-88.483964999999998</c:v>
                </c:pt>
                <c:pt idx="46">
                  <c:v>-88.483915999999994</c:v>
                </c:pt>
                <c:pt idx="47">
                  <c:v>-88.483892999999995</c:v>
                </c:pt>
                <c:pt idx="48">
                  <c:v>-88.483886999999996</c:v>
                </c:pt>
                <c:pt idx="49">
                  <c:v>-88.483891</c:v>
                </c:pt>
                <c:pt idx="50">
                  <c:v>-88.483900000000006</c:v>
                </c:pt>
                <c:pt idx="51">
                  <c:v>-88.483914999999996</c:v>
                </c:pt>
                <c:pt idx="52">
                  <c:v>-88.483941999999999</c:v>
                </c:pt>
                <c:pt idx="53">
                  <c:v>-88.483981999999997</c:v>
                </c:pt>
                <c:pt idx="54">
                  <c:v>-88.484047000000004</c:v>
                </c:pt>
                <c:pt idx="55">
                  <c:v>-88.484104000000002</c:v>
                </c:pt>
                <c:pt idx="56">
                  <c:v>-88.484136000000007</c:v>
                </c:pt>
                <c:pt idx="57">
                  <c:v>-88.484174999999993</c:v>
                </c:pt>
                <c:pt idx="58">
                  <c:v>-88.484155000000001</c:v>
                </c:pt>
                <c:pt idx="59">
                  <c:v>-88.484153000000006</c:v>
                </c:pt>
                <c:pt idx="60">
                  <c:v>-88.484099999999998</c:v>
                </c:pt>
                <c:pt idx="61">
                  <c:v>-88.484071</c:v>
                </c:pt>
                <c:pt idx="62">
                  <c:v>-88.484061999999994</c:v>
                </c:pt>
                <c:pt idx="63">
                  <c:v>-88.484082000000001</c:v>
                </c:pt>
                <c:pt idx="64">
                  <c:v>-88.484089999999995</c:v>
                </c:pt>
                <c:pt idx="65">
                  <c:v>-88.484246999999996</c:v>
                </c:pt>
                <c:pt idx="66">
                  <c:v>-88.484307999999999</c:v>
                </c:pt>
                <c:pt idx="67">
                  <c:v>-88.484559000000004</c:v>
                </c:pt>
                <c:pt idx="68">
                  <c:v>-88.484785000000002</c:v>
                </c:pt>
                <c:pt idx="69">
                  <c:v>-88.484988000000001</c:v>
                </c:pt>
                <c:pt idx="70">
                  <c:v>-88.485213000000002</c:v>
                </c:pt>
                <c:pt idx="71">
                  <c:v>-88.485444999999999</c:v>
                </c:pt>
                <c:pt idx="72">
                  <c:v>-88.485680000000002</c:v>
                </c:pt>
                <c:pt idx="73">
                  <c:v>-88.485917999999998</c:v>
                </c:pt>
                <c:pt idx="74">
                  <c:v>-88.486125000000001</c:v>
                </c:pt>
                <c:pt idx="75">
                  <c:v>-88.486311000000001</c:v>
                </c:pt>
                <c:pt idx="76">
                  <c:v>-88.486502999999999</c:v>
                </c:pt>
                <c:pt idx="77">
                  <c:v>-88.486669000000006</c:v>
                </c:pt>
                <c:pt idx="78">
                  <c:v>-88.486823999999999</c:v>
                </c:pt>
                <c:pt idx="79">
                  <c:v>-88.486975000000001</c:v>
                </c:pt>
                <c:pt idx="80">
                  <c:v>-88.487112999999994</c:v>
                </c:pt>
                <c:pt idx="81">
                  <c:v>-88.487246999999996</c:v>
                </c:pt>
                <c:pt idx="82">
                  <c:v>-88.487388999999993</c:v>
                </c:pt>
                <c:pt idx="83">
                  <c:v>-88.487532000000002</c:v>
                </c:pt>
                <c:pt idx="84">
                  <c:v>-88.487679999999997</c:v>
                </c:pt>
                <c:pt idx="85">
                  <c:v>-88.487825999999998</c:v>
                </c:pt>
                <c:pt idx="86">
                  <c:v>-88.487960000000001</c:v>
                </c:pt>
                <c:pt idx="87">
                  <c:v>-88.488090999999997</c:v>
                </c:pt>
                <c:pt idx="88">
                  <c:v>-88.488213999999999</c:v>
                </c:pt>
                <c:pt idx="89">
                  <c:v>-88.488333999999995</c:v>
                </c:pt>
                <c:pt idx="90">
                  <c:v>-88.488454000000004</c:v>
                </c:pt>
                <c:pt idx="91">
                  <c:v>-88.488561000000004</c:v>
                </c:pt>
                <c:pt idx="92">
                  <c:v>-88.488674000000003</c:v>
                </c:pt>
                <c:pt idx="93">
                  <c:v>-88.488792000000004</c:v>
                </c:pt>
                <c:pt idx="94">
                  <c:v>-88.488915000000006</c:v>
                </c:pt>
                <c:pt idx="95">
                  <c:v>-88.489041999999998</c:v>
                </c:pt>
                <c:pt idx="96">
                  <c:v>-88.489170999999999</c:v>
                </c:pt>
                <c:pt idx="97">
                  <c:v>-88.489298000000005</c:v>
                </c:pt>
                <c:pt idx="98">
                  <c:v>-88.489435</c:v>
                </c:pt>
                <c:pt idx="99">
                  <c:v>-88.489572999999993</c:v>
                </c:pt>
                <c:pt idx="100">
                  <c:v>-88.489697000000007</c:v>
                </c:pt>
                <c:pt idx="101">
                  <c:v>-88.489811000000003</c:v>
                </c:pt>
                <c:pt idx="102">
                  <c:v>-88.489924999999999</c:v>
                </c:pt>
                <c:pt idx="103">
                  <c:v>-88.490042000000003</c:v>
                </c:pt>
                <c:pt idx="104">
                  <c:v>-88.490167</c:v>
                </c:pt>
                <c:pt idx="105">
                  <c:v>-88.490300000000005</c:v>
                </c:pt>
                <c:pt idx="106">
                  <c:v>-88.490455999999995</c:v>
                </c:pt>
                <c:pt idx="107">
                  <c:v>-88.490612999999996</c:v>
                </c:pt>
                <c:pt idx="108">
                  <c:v>-88.490767000000005</c:v>
                </c:pt>
                <c:pt idx="109">
                  <c:v>-88.490951999999993</c:v>
                </c:pt>
                <c:pt idx="110">
                  <c:v>-88.491152999999997</c:v>
                </c:pt>
                <c:pt idx="111">
                  <c:v>-88.491341000000006</c:v>
                </c:pt>
                <c:pt idx="112">
                  <c:v>-88.491506999999999</c:v>
                </c:pt>
                <c:pt idx="113">
                  <c:v>-88.491645000000005</c:v>
                </c:pt>
                <c:pt idx="114">
                  <c:v>-88.491760999999997</c:v>
                </c:pt>
                <c:pt idx="115">
                  <c:v>-88.491842000000005</c:v>
                </c:pt>
                <c:pt idx="116">
                  <c:v>-88.491888000000003</c:v>
                </c:pt>
                <c:pt idx="117">
                  <c:v>-88.491900999999999</c:v>
                </c:pt>
                <c:pt idx="118">
                  <c:v>-88.491888000000003</c:v>
                </c:pt>
                <c:pt idx="119">
                  <c:v>-88.491857999999993</c:v>
                </c:pt>
                <c:pt idx="120">
                  <c:v>-88.491838999999999</c:v>
                </c:pt>
                <c:pt idx="121">
                  <c:v>-88.491789999999995</c:v>
                </c:pt>
                <c:pt idx="122">
                  <c:v>-88.491703000000001</c:v>
                </c:pt>
                <c:pt idx="123">
                  <c:v>-88.491605000000007</c:v>
                </c:pt>
                <c:pt idx="124">
                  <c:v>-88.491499000000005</c:v>
                </c:pt>
                <c:pt idx="125">
                  <c:v>-88.491394999999997</c:v>
                </c:pt>
                <c:pt idx="126">
                  <c:v>-88.491288999999995</c:v>
                </c:pt>
                <c:pt idx="127">
                  <c:v>-88.491157000000001</c:v>
                </c:pt>
                <c:pt idx="128">
                  <c:v>-88.491020000000006</c:v>
                </c:pt>
                <c:pt idx="129">
                  <c:v>-88.490896000000006</c:v>
                </c:pt>
                <c:pt idx="130">
                  <c:v>-88.490797999999998</c:v>
                </c:pt>
                <c:pt idx="131">
                  <c:v>-88.490725999999995</c:v>
                </c:pt>
                <c:pt idx="132">
                  <c:v>-88.490683000000004</c:v>
                </c:pt>
                <c:pt idx="133">
                  <c:v>-88.490660000000005</c:v>
                </c:pt>
                <c:pt idx="134">
                  <c:v>-88.490661000000003</c:v>
                </c:pt>
                <c:pt idx="135">
                  <c:v>-88.490657999999996</c:v>
                </c:pt>
                <c:pt idx="136">
                  <c:v>-88.490650000000002</c:v>
                </c:pt>
                <c:pt idx="137">
                  <c:v>-88.490639999999999</c:v>
                </c:pt>
                <c:pt idx="138">
                  <c:v>-88.490605000000002</c:v>
                </c:pt>
                <c:pt idx="139">
                  <c:v>-88.490550999999996</c:v>
                </c:pt>
                <c:pt idx="140">
                  <c:v>-88.490474000000006</c:v>
                </c:pt>
                <c:pt idx="141">
                  <c:v>-88.490388999999993</c:v>
                </c:pt>
                <c:pt idx="142">
                  <c:v>-88.490261000000004</c:v>
                </c:pt>
                <c:pt idx="143">
                  <c:v>-88.490219999999994</c:v>
                </c:pt>
                <c:pt idx="144">
                  <c:v>-88.489976999999996</c:v>
                </c:pt>
                <c:pt idx="145">
                  <c:v>-88.489755000000002</c:v>
                </c:pt>
              </c:numCache>
            </c:numRef>
          </c:yVal>
          <c:smooth val="1"/>
        </c:ser>
        <c:ser>
          <c:idx val="2"/>
          <c:order val="2"/>
          <c:tx>
            <c:v>Lap3</c:v>
          </c:tx>
          <c:marker>
            <c:symbol val="none"/>
          </c:marker>
          <c:xVal>
            <c:numRef>
              <c:f>'Lap 3 data'!$AQ$10:$AQ$200</c:f>
              <c:numCache>
                <c:formatCode>General</c:formatCode>
                <c:ptCount val="191"/>
                <c:pt idx="0">
                  <c:v>47.159301999999997</c:v>
                </c:pt>
                <c:pt idx="1">
                  <c:v>47.159188999999998</c:v>
                </c:pt>
                <c:pt idx="2">
                  <c:v>47.159081999999998</c:v>
                </c:pt>
                <c:pt idx="3">
                  <c:v>47.158983999999997</c:v>
                </c:pt>
                <c:pt idx="4">
                  <c:v>47.158920999999999</c:v>
                </c:pt>
                <c:pt idx="5">
                  <c:v>47.158873</c:v>
                </c:pt>
                <c:pt idx="6">
                  <c:v>47.158842999999997</c:v>
                </c:pt>
                <c:pt idx="7">
                  <c:v>47.158844000000002</c:v>
                </c:pt>
                <c:pt idx="8">
                  <c:v>47.158847000000002</c:v>
                </c:pt>
                <c:pt idx="9">
                  <c:v>47.158845999999997</c:v>
                </c:pt>
                <c:pt idx="10">
                  <c:v>47.158852000000003</c:v>
                </c:pt>
                <c:pt idx="11">
                  <c:v>47.158866000000003</c:v>
                </c:pt>
                <c:pt idx="12">
                  <c:v>47.158870999999998</c:v>
                </c:pt>
                <c:pt idx="13">
                  <c:v>47.158867999999998</c:v>
                </c:pt>
                <c:pt idx="14">
                  <c:v>47.158859999999997</c:v>
                </c:pt>
                <c:pt idx="15">
                  <c:v>47.158842999999997</c:v>
                </c:pt>
                <c:pt idx="16">
                  <c:v>47.158807000000003</c:v>
                </c:pt>
                <c:pt idx="17">
                  <c:v>47.158752999999997</c:v>
                </c:pt>
                <c:pt idx="18">
                  <c:v>47.158701000000001</c:v>
                </c:pt>
                <c:pt idx="19">
                  <c:v>47.158647999999999</c:v>
                </c:pt>
                <c:pt idx="20">
                  <c:v>47.158602000000002</c:v>
                </c:pt>
                <c:pt idx="21">
                  <c:v>47.158566</c:v>
                </c:pt>
                <c:pt idx="22">
                  <c:v>47.158538</c:v>
                </c:pt>
                <c:pt idx="23">
                  <c:v>47.158513999999997</c:v>
                </c:pt>
                <c:pt idx="24">
                  <c:v>47.158490999999998</c:v>
                </c:pt>
                <c:pt idx="25">
                  <c:v>47.158493999999997</c:v>
                </c:pt>
                <c:pt idx="26">
                  <c:v>47.158504000000001</c:v>
                </c:pt>
                <c:pt idx="27">
                  <c:v>47.158529000000001</c:v>
                </c:pt>
                <c:pt idx="28">
                  <c:v>47.158568000000002</c:v>
                </c:pt>
                <c:pt idx="29">
                  <c:v>47.158630000000002</c:v>
                </c:pt>
                <c:pt idx="30">
                  <c:v>47.158698000000001</c:v>
                </c:pt>
                <c:pt idx="31">
                  <c:v>47.158766</c:v>
                </c:pt>
                <c:pt idx="32">
                  <c:v>47.158855000000003</c:v>
                </c:pt>
                <c:pt idx="33">
                  <c:v>47.158963</c:v>
                </c:pt>
                <c:pt idx="34">
                  <c:v>47.159067999999998</c:v>
                </c:pt>
                <c:pt idx="35">
                  <c:v>47.159171000000001</c:v>
                </c:pt>
                <c:pt idx="36">
                  <c:v>47.159258000000001</c:v>
                </c:pt>
                <c:pt idx="37">
                  <c:v>47.159339000000003</c:v>
                </c:pt>
                <c:pt idx="38">
                  <c:v>47.159455000000001</c:v>
                </c:pt>
                <c:pt idx="39">
                  <c:v>47.159585999999997</c:v>
                </c:pt>
                <c:pt idx="40">
                  <c:v>47.15981</c:v>
                </c:pt>
                <c:pt idx="41">
                  <c:v>47.160046000000001</c:v>
                </c:pt>
                <c:pt idx="42">
                  <c:v>47.160212999999999</c:v>
                </c:pt>
                <c:pt idx="43">
                  <c:v>47.160356999999998</c:v>
                </c:pt>
                <c:pt idx="44">
                  <c:v>47.160451999999999</c:v>
                </c:pt>
                <c:pt idx="45">
                  <c:v>47.160502999999999</c:v>
                </c:pt>
                <c:pt idx="46">
                  <c:v>47.160587</c:v>
                </c:pt>
                <c:pt idx="47">
                  <c:v>47.160685000000001</c:v>
                </c:pt>
                <c:pt idx="48">
                  <c:v>47.160798999999997</c:v>
                </c:pt>
                <c:pt idx="49">
                  <c:v>47.160926000000003</c:v>
                </c:pt>
                <c:pt idx="50">
                  <c:v>47.161048999999998</c:v>
                </c:pt>
                <c:pt idx="51">
                  <c:v>47.161171000000003</c:v>
                </c:pt>
                <c:pt idx="52">
                  <c:v>47.161247000000003</c:v>
                </c:pt>
                <c:pt idx="53">
                  <c:v>47.161306000000003</c:v>
                </c:pt>
                <c:pt idx="54">
                  <c:v>47.161490999999998</c:v>
                </c:pt>
                <c:pt idx="55">
                  <c:v>47.161642000000001</c:v>
                </c:pt>
                <c:pt idx="56">
                  <c:v>47.161752</c:v>
                </c:pt>
                <c:pt idx="57">
                  <c:v>47.161864999999999</c:v>
                </c:pt>
                <c:pt idx="58">
                  <c:v>47.161974999999998</c:v>
                </c:pt>
                <c:pt idx="59">
                  <c:v>47.162078999999999</c:v>
                </c:pt>
                <c:pt idx="60">
                  <c:v>47.162182999999999</c:v>
                </c:pt>
                <c:pt idx="61">
                  <c:v>47.162298999999997</c:v>
                </c:pt>
                <c:pt idx="62">
                  <c:v>47.162446000000003</c:v>
                </c:pt>
                <c:pt idx="63">
                  <c:v>47.162579999999998</c:v>
                </c:pt>
                <c:pt idx="64">
                  <c:v>47.162734</c:v>
                </c:pt>
                <c:pt idx="65">
                  <c:v>47.162892999999997</c:v>
                </c:pt>
                <c:pt idx="66">
                  <c:v>47.163048000000003</c:v>
                </c:pt>
                <c:pt idx="67">
                  <c:v>47.163145</c:v>
                </c:pt>
                <c:pt idx="68">
                  <c:v>47.163218999999998</c:v>
                </c:pt>
                <c:pt idx="69">
                  <c:v>47.163449999999997</c:v>
                </c:pt>
                <c:pt idx="70">
                  <c:v>47.163632999999997</c:v>
                </c:pt>
                <c:pt idx="71">
                  <c:v>47.163780000000003</c:v>
                </c:pt>
                <c:pt idx="72">
                  <c:v>47.163913999999998</c:v>
                </c:pt>
                <c:pt idx="73">
                  <c:v>47.164028000000002</c:v>
                </c:pt>
                <c:pt idx="74">
                  <c:v>47.164121000000002</c:v>
                </c:pt>
                <c:pt idx="75">
                  <c:v>47.164200000000001</c:v>
                </c:pt>
                <c:pt idx="76">
                  <c:v>47.164267000000002</c:v>
                </c:pt>
                <c:pt idx="77">
                  <c:v>47.164338999999998</c:v>
                </c:pt>
                <c:pt idx="78">
                  <c:v>47.164386999999998</c:v>
                </c:pt>
                <c:pt idx="79">
                  <c:v>47.164396000000004</c:v>
                </c:pt>
                <c:pt idx="80">
                  <c:v>47.164399000000003</c:v>
                </c:pt>
                <c:pt idx="81">
                  <c:v>47.164397999999998</c:v>
                </c:pt>
                <c:pt idx="82">
                  <c:v>47.164385000000003</c:v>
                </c:pt>
                <c:pt idx="83">
                  <c:v>47.164375999999997</c:v>
                </c:pt>
                <c:pt idx="84">
                  <c:v>47.164352000000001</c:v>
                </c:pt>
                <c:pt idx="85">
                  <c:v>47.164330999999997</c:v>
                </c:pt>
                <c:pt idx="86">
                  <c:v>47.164315000000002</c:v>
                </c:pt>
                <c:pt idx="87">
                  <c:v>47.164262000000001</c:v>
                </c:pt>
                <c:pt idx="88">
                  <c:v>47.164219000000003</c:v>
                </c:pt>
                <c:pt idx="89">
                  <c:v>47.164195999999997</c:v>
                </c:pt>
                <c:pt idx="90">
                  <c:v>47.164183000000001</c:v>
                </c:pt>
                <c:pt idx="91">
                  <c:v>47.164192</c:v>
                </c:pt>
                <c:pt idx="92">
                  <c:v>47.164216000000003</c:v>
                </c:pt>
                <c:pt idx="93">
                  <c:v>47.164245999999999</c:v>
                </c:pt>
                <c:pt idx="94">
                  <c:v>47.164276999999998</c:v>
                </c:pt>
                <c:pt idx="95">
                  <c:v>47.164302999999997</c:v>
                </c:pt>
                <c:pt idx="96">
                  <c:v>47.164318999999999</c:v>
                </c:pt>
                <c:pt idx="97">
                  <c:v>47.164337000000003</c:v>
                </c:pt>
                <c:pt idx="98">
                  <c:v>47.16433</c:v>
                </c:pt>
                <c:pt idx="99">
                  <c:v>47.164302999999997</c:v>
                </c:pt>
                <c:pt idx="100">
                  <c:v>47.164265999999998</c:v>
                </c:pt>
                <c:pt idx="101">
                  <c:v>47.164214000000001</c:v>
                </c:pt>
                <c:pt idx="102">
                  <c:v>47.164150999999997</c:v>
                </c:pt>
                <c:pt idx="103">
                  <c:v>47.164084000000003</c:v>
                </c:pt>
                <c:pt idx="104">
                  <c:v>47.163955000000001</c:v>
                </c:pt>
                <c:pt idx="105">
                  <c:v>47.163912000000003</c:v>
                </c:pt>
                <c:pt idx="106">
                  <c:v>47.163870000000003</c:v>
                </c:pt>
                <c:pt idx="107">
                  <c:v>47.163815999999997</c:v>
                </c:pt>
                <c:pt idx="108">
                  <c:v>47.163773999999997</c:v>
                </c:pt>
                <c:pt idx="109">
                  <c:v>47.163736999999998</c:v>
                </c:pt>
                <c:pt idx="110">
                  <c:v>47.163705</c:v>
                </c:pt>
                <c:pt idx="111">
                  <c:v>47.163671999999998</c:v>
                </c:pt>
                <c:pt idx="112">
                  <c:v>47.163637000000001</c:v>
                </c:pt>
                <c:pt idx="113">
                  <c:v>47.163603000000002</c:v>
                </c:pt>
                <c:pt idx="114">
                  <c:v>47.163556</c:v>
                </c:pt>
                <c:pt idx="115">
                  <c:v>47.163499000000002</c:v>
                </c:pt>
                <c:pt idx="116">
                  <c:v>47.163414000000003</c:v>
                </c:pt>
                <c:pt idx="117">
                  <c:v>47.163311999999998</c:v>
                </c:pt>
                <c:pt idx="118">
                  <c:v>47.163195999999999</c:v>
                </c:pt>
                <c:pt idx="119">
                  <c:v>47.163061999999996</c:v>
                </c:pt>
                <c:pt idx="120">
                  <c:v>47.162917</c:v>
                </c:pt>
                <c:pt idx="121">
                  <c:v>47.162762000000001</c:v>
                </c:pt>
                <c:pt idx="122">
                  <c:v>47.162607000000001</c:v>
                </c:pt>
                <c:pt idx="123">
                  <c:v>47.162457000000003</c:v>
                </c:pt>
                <c:pt idx="124">
                  <c:v>47.162294000000003</c:v>
                </c:pt>
                <c:pt idx="125">
                  <c:v>47.162128000000003</c:v>
                </c:pt>
                <c:pt idx="126">
                  <c:v>47.161960000000001</c:v>
                </c:pt>
                <c:pt idx="127">
                  <c:v>47.161912000000001</c:v>
                </c:pt>
                <c:pt idx="128">
                  <c:v>47.161665999999997</c:v>
                </c:pt>
                <c:pt idx="129">
                  <c:v>47.161467000000002</c:v>
                </c:pt>
                <c:pt idx="130">
                  <c:v>47.161344</c:v>
                </c:pt>
                <c:pt idx="131">
                  <c:v>47.161230000000003</c:v>
                </c:pt>
                <c:pt idx="132">
                  <c:v>47.161126000000003</c:v>
                </c:pt>
                <c:pt idx="133">
                  <c:v>47.161014999999999</c:v>
                </c:pt>
                <c:pt idx="134">
                  <c:v>47.160893999999999</c:v>
                </c:pt>
                <c:pt idx="135">
                  <c:v>47.160772000000001</c:v>
                </c:pt>
                <c:pt idx="136">
                  <c:v>47.160628000000003</c:v>
                </c:pt>
                <c:pt idx="137">
                  <c:v>47.160468000000002</c:v>
                </c:pt>
                <c:pt idx="138">
                  <c:v>47.160319999999999</c:v>
                </c:pt>
                <c:pt idx="139">
                  <c:v>47.160192000000002</c:v>
                </c:pt>
                <c:pt idx="140">
                  <c:v>47.160082000000003</c:v>
                </c:pt>
                <c:pt idx="141">
                  <c:v>47.159979999999997</c:v>
                </c:pt>
                <c:pt idx="142">
                  <c:v>47.159872999999997</c:v>
                </c:pt>
                <c:pt idx="143">
                  <c:v>47.159768999999997</c:v>
                </c:pt>
                <c:pt idx="144">
                  <c:v>47.159668000000003</c:v>
                </c:pt>
                <c:pt idx="145">
                  <c:v>47.159571999999997</c:v>
                </c:pt>
                <c:pt idx="146">
                  <c:v>47.159481999999997</c:v>
                </c:pt>
                <c:pt idx="147">
                  <c:v>47.159385</c:v>
                </c:pt>
                <c:pt idx="148">
                  <c:v>47.159286999999999</c:v>
                </c:pt>
              </c:numCache>
            </c:numRef>
          </c:xVal>
          <c:yVal>
            <c:numRef>
              <c:f>'Lap 3 data'!$AR$10:$AR$200</c:f>
              <c:numCache>
                <c:formatCode>General</c:formatCode>
                <c:ptCount val="191"/>
                <c:pt idx="0">
                  <c:v>-88.489755000000002</c:v>
                </c:pt>
                <c:pt idx="1">
                  <c:v>-88.489583999999994</c:v>
                </c:pt>
                <c:pt idx="2">
                  <c:v>-88.489418000000001</c:v>
                </c:pt>
                <c:pt idx="3">
                  <c:v>-88.489245999999994</c:v>
                </c:pt>
                <c:pt idx="4">
                  <c:v>-88.489063000000002</c:v>
                </c:pt>
                <c:pt idx="5">
                  <c:v>-88.488867999999997</c:v>
                </c:pt>
                <c:pt idx="6">
                  <c:v>-88.488657000000003</c:v>
                </c:pt>
                <c:pt idx="7">
                  <c:v>-88.488422999999997</c:v>
                </c:pt>
                <c:pt idx="8">
                  <c:v>-88.488354999999999</c:v>
                </c:pt>
                <c:pt idx="9">
                  <c:v>-88.488003000000006</c:v>
                </c:pt>
                <c:pt idx="10">
                  <c:v>-88.487668999999997</c:v>
                </c:pt>
                <c:pt idx="11">
                  <c:v>-88.487382999999994</c:v>
                </c:pt>
                <c:pt idx="12">
                  <c:v>-88.487105</c:v>
                </c:pt>
                <c:pt idx="13">
                  <c:v>-88.486845000000002</c:v>
                </c:pt>
                <c:pt idx="14">
                  <c:v>-88.486598000000001</c:v>
                </c:pt>
                <c:pt idx="15">
                  <c:v>-88.486366000000004</c:v>
                </c:pt>
                <c:pt idx="16">
                  <c:v>-88.486161999999993</c:v>
                </c:pt>
                <c:pt idx="17">
                  <c:v>-88.485984999999999</c:v>
                </c:pt>
                <c:pt idx="18">
                  <c:v>-88.485816999999997</c:v>
                </c:pt>
                <c:pt idx="19">
                  <c:v>-88.485654999999994</c:v>
                </c:pt>
                <c:pt idx="20">
                  <c:v>-88.485490999999996</c:v>
                </c:pt>
                <c:pt idx="21">
                  <c:v>-88.485331000000002</c:v>
                </c:pt>
                <c:pt idx="22">
                  <c:v>-88.485178000000005</c:v>
                </c:pt>
                <c:pt idx="23">
                  <c:v>-88.485033000000001</c:v>
                </c:pt>
                <c:pt idx="24">
                  <c:v>-88.484887000000001</c:v>
                </c:pt>
                <c:pt idx="25">
                  <c:v>-88.484752</c:v>
                </c:pt>
                <c:pt idx="26">
                  <c:v>-88.484634</c:v>
                </c:pt>
                <c:pt idx="27">
                  <c:v>-88.484530000000007</c:v>
                </c:pt>
                <c:pt idx="28">
                  <c:v>-88.484425000000002</c:v>
                </c:pt>
                <c:pt idx="29">
                  <c:v>-88.484331999999995</c:v>
                </c:pt>
                <c:pt idx="30">
                  <c:v>-88.484247999999994</c:v>
                </c:pt>
                <c:pt idx="31">
                  <c:v>-88.484166000000002</c:v>
                </c:pt>
                <c:pt idx="32">
                  <c:v>-88.484119000000007</c:v>
                </c:pt>
                <c:pt idx="33">
                  <c:v>-88.484100999999995</c:v>
                </c:pt>
                <c:pt idx="34">
                  <c:v>-88.484080000000006</c:v>
                </c:pt>
                <c:pt idx="35">
                  <c:v>-88.484055999999995</c:v>
                </c:pt>
                <c:pt idx="36">
                  <c:v>-88.484063000000006</c:v>
                </c:pt>
                <c:pt idx="37">
                  <c:v>-88.484080000000006</c:v>
                </c:pt>
                <c:pt idx="38">
                  <c:v>-88.484088999999997</c:v>
                </c:pt>
                <c:pt idx="39">
                  <c:v>-88.484093999999999</c:v>
                </c:pt>
                <c:pt idx="40">
                  <c:v>-88.484101999999993</c:v>
                </c:pt>
                <c:pt idx="41">
                  <c:v>-88.484123999999994</c:v>
                </c:pt>
                <c:pt idx="42">
                  <c:v>-88.484136000000007</c:v>
                </c:pt>
                <c:pt idx="43">
                  <c:v>-88.484144000000001</c:v>
                </c:pt>
                <c:pt idx="44">
                  <c:v>-88.484127999999998</c:v>
                </c:pt>
                <c:pt idx="45">
                  <c:v>-88.484064000000004</c:v>
                </c:pt>
                <c:pt idx="46">
                  <c:v>-88.484025000000003</c:v>
                </c:pt>
                <c:pt idx="47">
                  <c:v>-88.483951000000005</c:v>
                </c:pt>
                <c:pt idx="48">
                  <c:v>-88.483879999999999</c:v>
                </c:pt>
                <c:pt idx="49">
                  <c:v>-88.483858999999995</c:v>
                </c:pt>
                <c:pt idx="50">
                  <c:v>-88.483857</c:v>
                </c:pt>
                <c:pt idx="51">
                  <c:v>-88.483862999999999</c:v>
                </c:pt>
                <c:pt idx="52">
                  <c:v>-88.483868999999999</c:v>
                </c:pt>
                <c:pt idx="53">
                  <c:v>-88.483874</c:v>
                </c:pt>
                <c:pt idx="54">
                  <c:v>-88.483875999999995</c:v>
                </c:pt>
                <c:pt idx="55">
                  <c:v>-88.483878000000004</c:v>
                </c:pt>
                <c:pt idx="56">
                  <c:v>-88.483906000000005</c:v>
                </c:pt>
                <c:pt idx="57">
                  <c:v>-88.483941000000002</c:v>
                </c:pt>
                <c:pt idx="58">
                  <c:v>-88.483969000000002</c:v>
                </c:pt>
                <c:pt idx="59">
                  <c:v>-88.484021999999996</c:v>
                </c:pt>
                <c:pt idx="60">
                  <c:v>-88.484066999999996</c:v>
                </c:pt>
                <c:pt idx="61">
                  <c:v>-88.484037999999998</c:v>
                </c:pt>
                <c:pt idx="62">
                  <c:v>-88.483986000000002</c:v>
                </c:pt>
                <c:pt idx="63">
                  <c:v>-88.483965999999995</c:v>
                </c:pt>
                <c:pt idx="64">
                  <c:v>-88.483954999999995</c:v>
                </c:pt>
                <c:pt idx="65">
                  <c:v>-88.483974000000003</c:v>
                </c:pt>
                <c:pt idx="66">
                  <c:v>-88.484037999999998</c:v>
                </c:pt>
                <c:pt idx="67">
                  <c:v>-88.484101999999993</c:v>
                </c:pt>
                <c:pt idx="68">
                  <c:v>-88.484161</c:v>
                </c:pt>
                <c:pt idx="69">
                  <c:v>-88.484283000000005</c:v>
                </c:pt>
                <c:pt idx="70">
                  <c:v>-88.484466999999995</c:v>
                </c:pt>
                <c:pt idx="71">
                  <c:v>-88.484686999999994</c:v>
                </c:pt>
                <c:pt idx="72">
                  <c:v>-88.484909999999999</c:v>
                </c:pt>
                <c:pt idx="73">
                  <c:v>-88.485134000000002</c:v>
                </c:pt>
                <c:pt idx="74">
                  <c:v>-88.485365999999999</c:v>
                </c:pt>
                <c:pt idx="75">
                  <c:v>-88.485597999999996</c:v>
                </c:pt>
                <c:pt idx="76">
                  <c:v>-88.485831000000005</c:v>
                </c:pt>
                <c:pt idx="77">
                  <c:v>-88.486058999999997</c:v>
                </c:pt>
                <c:pt idx="78">
                  <c:v>-88.486272</c:v>
                </c:pt>
                <c:pt idx="79">
                  <c:v>-88.486422000000005</c:v>
                </c:pt>
                <c:pt idx="80">
                  <c:v>-88.486570999999998</c:v>
                </c:pt>
                <c:pt idx="81">
                  <c:v>-88.486739</c:v>
                </c:pt>
                <c:pt idx="82">
                  <c:v>-88.486902000000001</c:v>
                </c:pt>
                <c:pt idx="83">
                  <c:v>-88.487064000000004</c:v>
                </c:pt>
                <c:pt idx="84">
                  <c:v>-88.487224999999995</c:v>
                </c:pt>
                <c:pt idx="85">
                  <c:v>-88.487320999999994</c:v>
                </c:pt>
                <c:pt idx="86">
                  <c:v>-88.487392999999997</c:v>
                </c:pt>
                <c:pt idx="87">
                  <c:v>-88.487623999999997</c:v>
                </c:pt>
                <c:pt idx="88">
                  <c:v>-88.487812000000005</c:v>
                </c:pt>
                <c:pt idx="89">
                  <c:v>-88.487953000000005</c:v>
                </c:pt>
                <c:pt idx="90">
                  <c:v>-88.48809</c:v>
                </c:pt>
                <c:pt idx="91">
                  <c:v>-88.488215999999994</c:v>
                </c:pt>
                <c:pt idx="92">
                  <c:v>-88.488331000000002</c:v>
                </c:pt>
                <c:pt idx="93">
                  <c:v>-88.488440999999995</c:v>
                </c:pt>
                <c:pt idx="94">
                  <c:v>-88.488557999999998</c:v>
                </c:pt>
                <c:pt idx="95">
                  <c:v>-88.488675000000001</c:v>
                </c:pt>
                <c:pt idx="96">
                  <c:v>-88.488803000000004</c:v>
                </c:pt>
                <c:pt idx="97">
                  <c:v>-88.488928000000001</c:v>
                </c:pt>
                <c:pt idx="98">
                  <c:v>-88.489062000000004</c:v>
                </c:pt>
                <c:pt idx="99">
                  <c:v>-88.489200999999994</c:v>
                </c:pt>
                <c:pt idx="100">
                  <c:v>-88.489340999999996</c:v>
                </c:pt>
                <c:pt idx="101">
                  <c:v>-88.489476999999994</c:v>
                </c:pt>
                <c:pt idx="102">
                  <c:v>-88.489604999999997</c:v>
                </c:pt>
                <c:pt idx="103">
                  <c:v>-88.489726000000005</c:v>
                </c:pt>
                <c:pt idx="104">
                  <c:v>-88.489919999999998</c:v>
                </c:pt>
                <c:pt idx="105">
                  <c:v>-88.489981999999998</c:v>
                </c:pt>
                <c:pt idx="106">
                  <c:v>-88.490072999999995</c:v>
                </c:pt>
                <c:pt idx="107">
                  <c:v>-88.490204000000006</c:v>
                </c:pt>
                <c:pt idx="108">
                  <c:v>-88.490339000000006</c:v>
                </c:pt>
                <c:pt idx="109">
                  <c:v>-88.490477999999996</c:v>
                </c:pt>
                <c:pt idx="110">
                  <c:v>-88.490633000000003</c:v>
                </c:pt>
                <c:pt idx="111">
                  <c:v>-88.490797999999998</c:v>
                </c:pt>
                <c:pt idx="112">
                  <c:v>-88.490972999999997</c:v>
                </c:pt>
                <c:pt idx="113">
                  <c:v>-88.491142999999994</c:v>
                </c:pt>
                <c:pt idx="114">
                  <c:v>-88.491321999999997</c:v>
                </c:pt>
                <c:pt idx="115">
                  <c:v>-88.491495</c:v>
                </c:pt>
                <c:pt idx="116">
                  <c:v>-88.491634000000005</c:v>
                </c:pt>
                <c:pt idx="117">
                  <c:v>-88.491748000000001</c:v>
                </c:pt>
                <c:pt idx="118">
                  <c:v>-88.491836000000006</c:v>
                </c:pt>
                <c:pt idx="119">
                  <c:v>-88.491878999999997</c:v>
                </c:pt>
                <c:pt idx="120">
                  <c:v>-88.491888000000003</c:v>
                </c:pt>
                <c:pt idx="121">
                  <c:v>-88.491872999999998</c:v>
                </c:pt>
                <c:pt idx="122">
                  <c:v>-88.491838999999999</c:v>
                </c:pt>
                <c:pt idx="123">
                  <c:v>-88.491816</c:v>
                </c:pt>
                <c:pt idx="124">
                  <c:v>-88.491757000000007</c:v>
                </c:pt>
                <c:pt idx="125">
                  <c:v>-88.491671999999994</c:v>
                </c:pt>
                <c:pt idx="126">
                  <c:v>-88.491586999999996</c:v>
                </c:pt>
                <c:pt idx="127">
                  <c:v>-88.491562999999999</c:v>
                </c:pt>
                <c:pt idx="128">
                  <c:v>-88.491415000000003</c:v>
                </c:pt>
                <c:pt idx="129">
                  <c:v>-88.491273000000007</c:v>
                </c:pt>
                <c:pt idx="130">
                  <c:v>-88.491140999999999</c:v>
                </c:pt>
                <c:pt idx="131">
                  <c:v>-88.491005000000001</c:v>
                </c:pt>
                <c:pt idx="132">
                  <c:v>-88.490876999999998</c:v>
                </c:pt>
                <c:pt idx="133">
                  <c:v>-88.490772000000007</c:v>
                </c:pt>
                <c:pt idx="134">
                  <c:v>-88.490690999999998</c:v>
                </c:pt>
                <c:pt idx="135">
                  <c:v>-88.490615000000005</c:v>
                </c:pt>
                <c:pt idx="136">
                  <c:v>-88.490589</c:v>
                </c:pt>
                <c:pt idx="137">
                  <c:v>-88.490600999999998</c:v>
                </c:pt>
                <c:pt idx="138">
                  <c:v>-88.490584999999996</c:v>
                </c:pt>
                <c:pt idx="139">
                  <c:v>-88.490609000000006</c:v>
                </c:pt>
                <c:pt idx="140">
                  <c:v>-88.490607999999995</c:v>
                </c:pt>
                <c:pt idx="141">
                  <c:v>-88.490560000000002</c:v>
                </c:pt>
                <c:pt idx="142">
                  <c:v>-88.490499999999997</c:v>
                </c:pt>
                <c:pt idx="143">
                  <c:v>-88.490420999999998</c:v>
                </c:pt>
                <c:pt idx="144">
                  <c:v>-88.490311000000005</c:v>
                </c:pt>
                <c:pt idx="145">
                  <c:v>-88.490171000000004</c:v>
                </c:pt>
                <c:pt idx="146">
                  <c:v>-88.490016999999995</c:v>
                </c:pt>
                <c:pt idx="147">
                  <c:v>-88.489856000000003</c:v>
                </c:pt>
                <c:pt idx="148">
                  <c:v>-88.489694</c:v>
                </c:pt>
              </c:numCache>
            </c:numRef>
          </c:yVal>
          <c:smooth val="1"/>
        </c:ser>
        <c:ser>
          <c:idx val="3"/>
          <c:order val="3"/>
          <c:tx>
            <c:v>Lap4</c:v>
          </c:tx>
          <c:marker>
            <c:symbol val="none"/>
          </c:marker>
          <c:xVal>
            <c:numRef>
              <c:f>'Lap 4 data'!$AQ$10:$AQ$200</c:f>
              <c:numCache>
                <c:formatCode>General</c:formatCode>
                <c:ptCount val="191"/>
                <c:pt idx="0">
                  <c:v>47.159286999999999</c:v>
                </c:pt>
                <c:pt idx="1">
                  <c:v>47.159190000000002</c:v>
                </c:pt>
                <c:pt idx="2">
                  <c:v>47.159095000000001</c:v>
                </c:pt>
                <c:pt idx="3">
                  <c:v>47.158965000000002</c:v>
                </c:pt>
                <c:pt idx="4">
                  <c:v>47.158925000000004</c:v>
                </c:pt>
                <c:pt idx="5">
                  <c:v>47.158884999999998</c:v>
                </c:pt>
                <c:pt idx="6">
                  <c:v>47.158828999999997</c:v>
                </c:pt>
                <c:pt idx="7">
                  <c:v>47.158813000000002</c:v>
                </c:pt>
                <c:pt idx="8">
                  <c:v>47.158817999999997</c:v>
                </c:pt>
                <c:pt idx="9">
                  <c:v>47.158824000000003</c:v>
                </c:pt>
                <c:pt idx="10">
                  <c:v>47.158830000000002</c:v>
                </c:pt>
                <c:pt idx="11">
                  <c:v>47.158833999999999</c:v>
                </c:pt>
                <c:pt idx="12">
                  <c:v>47.158839</c:v>
                </c:pt>
                <c:pt idx="13">
                  <c:v>47.158835000000003</c:v>
                </c:pt>
                <c:pt idx="14">
                  <c:v>47.158819000000001</c:v>
                </c:pt>
                <c:pt idx="15">
                  <c:v>47.158794</c:v>
                </c:pt>
                <c:pt idx="16">
                  <c:v>47.158751000000002</c:v>
                </c:pt>
                <c:pt idx="17">
                  <c:v>47.158707</c:v>
                </c:pt>
                <c:pt idx="18">
                  <c:v>47.158659</c:v>
                </c:pt>
                <c:pt idx="19">
                  <c:v>47.158582000000003</c:v>
                </c:pt>
                <c:pt idx="20">
                  <c:v>47.158557999999999</c:v>
                </c:pt>
                <c:pt idx="21">
                  <c:v>47.158535999999998</c:v>
                </c:pt>
                <c:pt idx="22">
                  <c:v>47.158486000000003</c:v>
                </c:pt>
                <c:pt idx="23">
                  <c:v>47.158470000000001</c:v>
                </c:pt>
                <c:pt idx="24">
                  <c:v>47.158453000000002</c:v>
                </c:pt>
                <c:pt idx="25">
                  <c:v>47.158442000000001</c:v>
                </c:pt>
                <c:pt idx="26">
                  <c:v>47.158442000000001</c:v>
                </c:pt>
                <c:pt idx="27">
                  <c:v>47.158448</c:v>
                </c:pt>
                <c:pt idx="28">
                  <c:v>47.158476999999998</c:v>
                </c:pt>
                <c:pt idx="29">
                  <c:v>47.158524</c:v>
                </c:pt>
                <c:pt idx="30">
                  <c:v>47.158588000000002</c:v>
                </c:pt>
                <c:pt idx="31">
                  <c:v>47.158651999999996</c:v>
                </c:pt>
                <c:pt idx="32">
                  <c:v>47.158721999999997</c:v>
                </c:pt>
                <c:pt idx="33">
                  <c:v>47.158807000000003</c:v>
                </c:pt>
                <c:pt idx="34">
                  <c:v>47.158892000000002</c:v>
                </c:pt>
                <c:pt idx="35">
                  <c:v>47.158993000000002</c:v>
                </c:pt>
                <c:pt idx="36">
                  <c:v>47.159090999999997</c:v>
                </c:pt>
                <c:pt idx="37">
                  <c:v>47.159222999999997</c:v>
                </c:pt>
                <c:pt idx="38">
                  <c:v>47.159342000000002</c:v>
                </c:pt>
                <c:pt idx="39">
                  <c:v>47.159529999999997</c:v>
                </c:pt>
                <c:pt idx="40">
                  <c:v>47.159689</c:v>
                </c:pt>
                <c:pt idx="41">
                  <c:v>47.159823000000003</c:v>
                </c:pt>
                <c:pt idx="42">
                  <c:v>47.159860000000002</c:v>
                </c:pt>
                <c:pt idx="43">
                  <c:v>47.159860000000002</c:v>
                </c:pt>
                <c:pt idx="44">
                  <c:v>47.160207</c:v>
                </c:pt>
                <c:pt idx="45">
                  <c:v>47.160412999999998</c:v>
                </c:pt>
                <c:pt idx="46">
                  <c:v>47.160476000000003</c:v>
                </c:pt>
                <c:pt idx="47">
                  <c:v>47.160559999999997</c:v>
                </c:pt>
                <c:pt idx="48">
                  <c:v>47.160659000000003</c:v>
                </c:pt>
                <c:pt idx="49">
                  <c:v>47.160769999999999</c:v>
                </c:pt>
                <c:pt idx="50">
                  <c:v>47.160893000000002</c:v>
                </c:pt>
                <c:pt idx="51">
                  <c:v>47.161020999999998</c:v>
                </c:pt>
                <c:pt idx="52">
                  <c:v>47.161149000000002</c:v>
                </c:pt>
                <c:pt idx="53">
                  <c:v>47.161276999999998</c:v>
                </c:pt>
                <c:pt idx="54">
                  <c:v>47.161402000000002</c:v>
                </c:pt>
                <c:pt idx="55">
                  <c:v>47.161527</c:v>
                </c:pt>
                <c:pt idx="56">
                  <c:v>47.161562000000004</c:v>
                </c:pt>
                <c:pt idx="57">
                  <c:v>47.161732999999998</c:v>
                </c:pt>
                <c:pt idx="58">
                  <c:v>47.161876999999997</c:v>
                </c:pt>
                <c:pt idx="59">
                  <c:v>47.161990000000003</c:v>
                </c:pt>
                <c:pt idx="60">
                  <c:v>47.162101999999997</c:v>
                </c:pt>
                <c:pt idx="61">
                  <c:v>47.162216000000001</c:v>
                </c:pt>
                <c:pt idx="62">
                  <c:v>47.162348999999999</c:v>
                </c:pt>
                <c:pt idx="63">
                  <c:v>47.162506</c:v>
                </c:pt>
                <c:pt idx="64">
                  <c:v>47.162647999999997</c:v>
                </c:pt>
                <c:pt idx="65">
                  <c:v>47.162807000000001</c:v>
                </c:pt>
                <c:pt idx="66">
                  <c:v>47.162973999999998</c:v>
                </c:pt>
                <c:pt idx="67">
                  <c:v>47.163133999999999</c:v>
                </c:pt>
                <c:pt idx="68">
                  <c:v>47.163286999999997</c:v>
                </c:pt>
                <c:pt idx="69">
                  <c:v>47.163432999999998</c:v>
                </c:pt>
                <c:pt idx="70">
                  <c:v>47.163580000000003</c:v>
                </c:pt>
                <c:pt idx="71">
                  <c:v>47.163727999999999</c:v>
                </c:pt>
                <c:pt idx="72">
                  <c:v>47.163865000000001</c:v>
                </c:pt>
                <c:pt idx="73">
                  <c:v>47.163981999999997</c:v>
                </c:pt>
                <c:pt idx="74">
                  <c:v>47.164102</c:v>
                </c:pt>
                <c:pt idx="75">
                  <c:v>47.164192999999997</c:v>
                </c:pt>
                <c:pt idx="76">
                  <c:v>47.164251999999998</c:v>
                </c:pt>
                <c:pt idx="77">
                  <c:v>47.164298000000002</c:v>
                </c:pt>
                <c:pt idx="78">
                  <c:v>47.164333999999997</c:v>
                </c:pt>
                <c:pt idx="79">
                  <c:v>47.164361999999997</c:v>
                </c:pt>
                <c:pt idx="80">
                  <c:v>47.164394999999999</c:v>
                </c:pt>
                <c:pt idx="81">
                  <c:v>47.164385000000003</c:v>
                </c:pt>
                <c:pt idx="82">
                  <c:v>47.164377000000002</c:v>
                </c:pt>
                <c:pt idx="83">
                  <c:v>47.164349999999999</c:v>
                </c:pt>
                <c:pt idx="84">
                  <c:v>47.164333999999997</c:v>
                </c:pt>
                <c:pt idx="85">
                  <c:v>47.164275000000004</c:v>
                </c:pt>
                <c:pt idx="86">
                  <c:v>47.164234</c:v>
                </c:pt>
                <c:pt idx="87">
                  <c:v>47.164194999999999</c:v>
                </c:pt>
                <c:pt idx="88">
                  <c:v>47.164164999999997</c:v>
                </c:pt>
                <c:pt idx="89">
                  <c:v>47.164154000000003</c:v>
                </c:pt>
                <c:pt idx="90">
                  <c:v>47.164150999999997</c:v>
                </c:pt>
                <c:pt idx="91">
                  <c:v>47.164161999999997</c:v>
                </c:pt>
                <c:pt idx="92">
                  <c:v>47.164185000000003</c:v>
                </c:pt>
                <c:pt idx="93">
                  <c:v>47.164216000000003</c:v>
                </c:pt>
                <c:pt idx="94">
                  <c:v>47.164245000000001</c:v>
                </c:pt>
                <c:pt idx="95">
                  <c:v>47.164268999999997</c:v>
                </c:pt>
                <c:pt idx="96">
                  <c:v>47.164288999999997</c:v>
                </c:pt>
                <c:pt idx="97">
                  <c:v>47.164282999999998</c:v>
                </c:pt>
                <c:pt idx="98">
                  <c:v>47.164268999999997</c:v>
                </c:pt>
                <c:pt idx="99">
                  <c:v>47.164256000000002</c:v>
                </c:pt>
                <c:pt idx="100">
                  <c:v>47.164234</c:v>
                </c:pt>
                <c:pt idx="101">
                  <c:v>47.164209999999997</c:v>
                </c:pt>
                <c:pt idx="102">
                  <c:v>47.164155999999998</c:v>
                </c:pt>
                <c:pt idx="103">
                  <c:v>47.164093000000001</c:v>
                </c:pt>
                <c:pt idx="104">
                  <c:v>47.164023</c:v>
                </c:pt>
                <c:pt idx="105">
                  <c:v>47.163952000000002</c:v>
                </c:pt>
                <c:pt idx="106">
                  <c:v>47.163879999999999</c:v>
                </c:pt>
                <c:pt idx="107">
                  <c:v>47.163811000000003</c:v>
                </c:pt>
                <c:pt idx="108">
                  <c:v>47.163760000000003</c:v>
                </c:pt>
                <c:pt idx="109">
                  <c:v>47.163735000000003</c:v>
                </c:pt>
                <c:pt idx="110">
                  <c:v>47.163707000000002</c:v>
                </c:pt>
                <c:pt idx="111">
                  <c:v>47.163676000000002</c:v>
                </c:pt>
                <c:pt idx="112">
                  <c:v>47.163643999999998</c:v>
                </c:pt>
                <c:pt idx="113">
                  <c:v>47.163611000000003</c:v>
                </c:pt>
                <c:pt idx="114">
                  <c:v>47.163573</c:v>
                </c:pt>
                <c:pt idx="115">
                  <c:v>47.163521000000003</c:v>
                </c:pt>
                <c:pt idx="116">
                  <c:v>47.163449</c:v>
                </c:pt>
                <c:pt idx="117">
                  <c:v>47.163359</c:v>
                </c:pt>
                <c:pt idx="118">
                  <c:v>47.163251000000002</c:v>
                </c:pt>
                <c:pt idx="119">
                  <c:v>47.163122999999999</c:v>
                </c:pt>
                <c:pt idx="120">
                  <c:v>47.162979</c:v>
                </c:pt>
                <c:pt idx="121">
                  <c:v>47.162827</c:v>
                </c:pt>
                <c:pt idx="122">
                  <c:v>47.162675</c:v>
                </c:pt>
                <c:pt idx="123">
                  <c:v>47.162523999999998</c:v>
                </c:pt>
                <c:pt idx="124">
                  <c:v>47.162258999999999</c:v>
                </c:pt>
                <c:pt idx="125">
                  <c:v>47.162171999999998</c:v>
                </c:pt>
                <c:pt idx="126">
                  <c:v>47.162053999999998</c:v>
                </c:pt>
                <c:pt idx="127">
                  <c:v>47.161884999999998</c:v>
                </c:pt>
                <c:pt idx="128">
                  <c:v>47.161721</c:v>
                </c:pt>
                <c:pt idx="129">
                  <c:v>47.161551000000003</c:v>
                </c:pt>
                <c:pt idx="130">
                  <c:v>47.161408999999999</c:v>
                </c:pt>
                <c:pt idx="131">
                  <c:v>47.161304000000001</c:v>
                </c:pt>
                <c:pt idx="132">
                  <c:v>47.161203</c:v>
                </c:pt>
                <c:pt idx="133">
                  <c:v>47.161090000000002</c:v>
                </c:pt>
                <c:pt idx="134">
                  <c:v>47.160964</c:v>
                </c:pt>
                <c:pt idx="135">
                  <c:v>47.160842000000002</c:v>
                </c:pt>
                <c:pt idx="136">
                  <c:v>47.160702999999998</c:v>
                </c:pt>
                <c:pt idx="137">
                  <c:v>47.160539999999997</c:v>
                </c:pt>
                <c:pt idx="138">
                  <c:v>47.160395999999999</c:v>
                </c:pt>
                <c:pt idx="139">
                  <c:v>47.160272999999997</c:v>
                </c:pt>
                <c:pt idx="140">
                  <c:v>47.160159</c:v>
                </c:pt>
                <c:pt idx="141">
                  <c:v>47.160038999999998</c:v>
                </c:pt>
                <c:pt idx="142">
                  <c:v>47.159922000000002</c:v>
                </c:pt>
                <c:pt idx="143">
                  <c:v>47.159809000000003</c:v>
                </c:pt>
                <c:pt idx="144">
                  <c:v>47.159703999999998</c:v>
                </c:pt>
                <c:pt idx="145">
                  <c:v>47.159612000000003</c:v>
                </c:pt>
                <c:pt idx="146">
                  <c:v>47.159523</c:v>
                </c:pt>
                <c:pt idx="147">
                  <c:v>47.159429000000003</c:v>
                </c:pt>
                <c:pt idx="148">
                  <c:v>47.159331000000002</c:v>
                </c:pt>
                <c:pt idx="149">
                  <c:v>47.159233</c:v>
                </c:pt>
              </c:numCache>
            </c:numRef>
          </c:xVal>
          <c:yVal>
            <c:numRef>
              <c:f>'Lap 4 data'!$AR$10:$AR$200</c:f>
              <c:numCache>
                <c:formatCode>General</c:formatCode>
                <c:ptCount val="191"/>
                <c:pt idx="0">
                  <c:v>-88.489694</c:v>
                </c:pt>
                <c:pt idx="1">
                  <c:v>-88.489530999999999</c:v>
                </c:pt>
                <c:pt idx="2">
                  <c:v>-88.489367999999999</c:v>
                </c:pt>
                <c:pt idx="3">
                  <c:v>-88.489056000000005</c:v>
                </c:pt>
                <c:pt idx="4">
                  <c:v>-88.488951999999998</c:v>
                </c:pt>
                <c:pt idx="5">
                  <c:v>-88.488803000000004</c:v>
                </c:pt>
                <c:pt idx="6">
                  <c:v>-88.488597999999996</c:v>
                </c:pt>
                <c:pt idx="7">
                  <c:v>-88.488371999999998</c:v>
                </c:pt>
                <c:pt idx="8">
                  <c:v>-88.488130999999996</c:v>
                </c:pt>
                <c:pt idx="9">
                  <c:v>-88.487879000000007</c:v>
                </c:pt>
                <c:pt idx="10">
                  <c:v>-88.487617</c:v>
                </c:pt>
                <c:pt idx="11">
                  <c:v>-88.487347999999997</c:v>
                </c:pt>
                <c:pt idx="12">
                  <c:v>-88.487083999999996</c:v>
                </c:pt>
                <c:pt idx="13">
                  <c:v>-88.486847999999995</c:v>
                </c:pt>
                <c:pt idx="14">
                  <c:v>-88.486625000000004</c:v>
                </c:pt>
                <c:pt idx="15">
                  <c:v>-88.486407999999997</c:v>
                </c:pt>
                <c:pt idx="16">
                  <c:v>-88.486215000000001</c:v>
                </c:pt>
                <c:pt idx="17">
                  <c:v>-88.486022000000006</c:v>
                </c:pt>
                <c:pt idx="18">
                  <c:v>-88.485842000000005</c:v>
                </c:pt>
                <c:pt idx="19">
                  <c:v>-88.485572000000005</c:v>
                </c:pt>
                <c:pt idx="20">
                  <c:v>-88.485484999999997</c:v>
                </c:pt>
                <c:pt idx="21">
                  <c:v>-88.485377</c:v>
                </c:pt>
                <c:pt idx="22">
                  <c:v>-88.485123000000002</c:v>
                </c:pt>
                <c:pt idx="23">
                  <c:v>-88.485039999999998</c:v>
                </c:pt>
                <c:pt idx="24">
                  <c:v>-88.484938</c:v>
                </c:pt>
                <c:pt idx="25">
                  <c:v>-88.484812000000005</c:v>
                </c:pt>
                <c:pt idx="26">
                  <c:v>-88.484700000000004</c:v>
                </c:pt>
                <c:pt idx="27">
                  <c:v>-88.484587000000005</c:v>
                </c:pt>
                <c:pt idx="28">
                  <c:v>-88.484476999999998</c:v>
                </c:pt>
                <c:pt idx="29">
                  <c:v>-88.484375999999997</c:v>
                </c:pt>
                <c:pt idx="30">
                  <c:v>-88.484290000000001</c:v>
                </c:pt>
                <c:pt idx="31">
                  <c:v>-88.484210000000004</c:v>
                </c:pt>
                <c:pt idx="32">
                  <c:v>-88.484143000000003</c:v>
                </c:pt>
                <c:pt idx="33">
                  <c:v>-88.484103000000005</c:v>
                </c:pt>
                <c:pt idx="34">
                  <c:v>-88.484072999999995</c:v>
                </c:pt>
                <c:pt idx="35">
                  <c:v>-88.484076999999999</c:v>
                </c:pt>
                <c:pt idx="36">
                  <c:v>-88.484076000000002</c:v>
                </c:pt>
                <c:pt idx="37">
                  <c:v>-88.484094999999996</c:v>
                </c:pt>
                <c:pt idx="38">
                  <c:v>-88.484103000000005</c:v>
                </c:pt>
                <c:pt idx="39">
                  <c:v>-88.484116999999998</c:v>
                </c:pt>
                <c:pt idx="40">
                  <c:v>-88.484127000000001</c:v>
                </c:pt>
                <c:pt idx="41">
                  <c:v>-88.484132000000002</c:v>
                </c:pt>
                <c:pt idx="42">
                  <c:v>-88.484133</c:v>
                </c:pt>
                <c:pt idx="43">
                  <c:v>-88.484133</c:v>
                </c:pt>
                <c:pt idx="44">
                  <c:v>-88.484162999999995</c:v>
                </c:pt>
                <c:pt idx="45">
                  <c:v>-88.484153000000006</c:v>
                </c:pt>
                <c:pt idx="46">
                  <c:v>-88.484087000000002</c:v>
                </c:pt>
                <c:pt idx="47">
                  <c:v>-88.484013000000004</c:v>
                </c:pt>
                <c:pt idx="48">
                  <c:v>-88.483941999999999</c:v>
                </c:pt>
                <c:pt idx="49">
                  <c:v>-88.483897999999996</c:v>
                </c:pt>
                <c:pt idx="50">
                  <c:v>-88.483875999999995</c:v>
                </c:pt>
                <c:pt idx="51">
                  <c:v>-88.483868999999999</c:v>
                </c:pt>
                <c:pt idx="52">
                  <c:v>-88.483873000000003</c:v>
                </c:pt>
                <c:pt idx="53">
                  <c:v>-88.483881999999994</c:v>
                </c:pt>
                <c:pt idx="54">
                  <c:v>-88.483885999999998</c:v>
                </c:pt>
                <c:pt idx="55">
                  <c:v>-88.483906000000005</c:v>
                </c:pt>
                <c:pt idx="56">
                  <c:v>-88.483913000000001</c:v>
                </c:pt>
                <c:pt idx="57">
                  <c:v>-88.483974000000003</c:v>
                </c:pt>
                <c:pt idx="58">
                  <c:v>-88.484078999999994</c:v>
                </c:pt>
                <c:pt idx="59">
                  <c:v>-88.484148000000005</c:v>
                </c:pt>
                <c:pt idx="60">
                  <c:v>-88.484164000000007</c:v>
                </c:pt>
                <c:pt idx="61">
                  <c:v>-88.484195</c:v>
                </c:pt>
                <c:pt idx="62">
                  <c:v>-88.484129999999993</c:v>
                </c:pt>
                <c:pt idx="63">
                  <c:v>-88.484069000000005</c:v>
                </c:pt>
                <c:pt idx="64">
                  <c:v>-88.484048000000001</c:v>
                </c:pt>
                <c:pt idx="65">
                  <c:v>-88.484052000000005</c:v>
                </c:pt>
                <c:pt idx="66">
                  <c:v>-88.484114000000005</c:v>
                </c:pt>
                <c:pt idx="67">
                  <c:v>-88.484217000000001</c:v>
                </c:pt>
                <c:pt idx="68">
                  <c:v>-88.484296000000001</c:v>
                </c:pt>
                <c:pt idx="69">
                  <c:v>-88.484448999999998</c:v>
                </c:pt>
                <c:pt idx="70">
                  <c:v>-88.484577000000002</c:v>
                </c:pt>
                <c:pt idx="71">
                  <c:v>-88.484756000000004</c:v>
                </c:pt>
                <c:pt idx="72">
                  <c:v>-88.484960999999998</c:v>
                </c:pt>
                <c:pt idx="73">
                  <c:v>-88.485178000000005</c:v>
                </c:pt>
                <c:pt idx="74">
                  <c:v>-88.485380000000006</c:v>
                </c:pt>
                <c:pt idx="75">
                  <c:v>-88.485617000000005</c:v>
                </c:pt>
                <c:pt idx="76">
                  <c:v>-88.485884999999996</c:v>
                </c:pt>
                <c:pt idx="77">
                  <c:v>-88.486121999999995</c:v>
                </c:pt>
                <c:pt idx="78">
                  <c:v>-88.486317999999997</c:v>
                </c:pt>
                <c:pt idx="79">
                  <c:v>-88.486486999999997</c:v>
                </c:pt>
                <c:pt idx="80">
                  <c:v>-88.486666</c:v>
                </c:pt>
                <c:pt idx="81">
                  <c:v>-88.486836999999994</c:v>
                </c:pt>
                <c:pt idx="82">
                  <c:v>-88.486883000000006</c:v>
                </c:pt>
                <c:pt idx="83">
                  <c:v>-88.487126000000004</c:v>
                </c:pt>
                <c:pt idx="84">
                  <c:v>-88.487345000000005</c:v>
                </c:pt>
                <c:pt idx="85">
                  <c:v>-88.487481000000002</c:v>
                </c:pt>
                <c:pt idx="86">
                  <c:v>-88.487629999999996</c:v>
                </c:pt>
                <c:pt idx="87">
                  <c:v>-88.487731999999994</c:v>
                </c:pt>
                <c:pt idx="88">
                  <c:v>-88.487851000000006</c:v>
                </c:pt>
                <c:pt idx="89">
                  <c:v>-88.487977999999998</c:v>
                </c:pt>
                <c:pt idx="90">
                  <c:v>-88.488102999999995</c:v>
                </c:pt>
                <c:pt idx="91">
                  <c:v>-88.488226999999995</c:v>
                </c:pt>
                <c:pt idx="92">
                  <c:v>-88.488348000000002</c:v>
                </c:pt>
                <c:pt idx="93">
                  <c:v>-88.488461999999998</c:v>
                </c:pt>
                <c:pt idx="94">
                  <c:v>-88.488572000000005</c:v>
                </c:pt>
                <c:pt idx="95">
                  <c:v>-88.488686000000001</c:v>
                </c:pt>
                <c:pt idx="96">
                  <c:v>-88.488800999999995</c:v>
                </c:pt>
                <c:pt idx="97">
                  <c:v>-88.488926000000006</c:v>
                </c:pt>
                <c:pt idx="98">
                  <c:v>-88.489052000000001</c:v>
                </c:pt>
                <c:pt idx="99">
                  <c:v>-88.489175000000003</c:v>
                </c:pt>
                <c:pt idx="100">
                  <c:v>-88.489303000000007</c:v>
                </c:pt>
                <c:pt idx="101">
                  <c:v>-88.489429999999999</c:v>
                </c:pt>
                <c:pt idx="102">
                  <c:v>-88.489564000000001</c:v>
                </c:pt>
                <c:pt idx="103">
                  <c:v>-88.489694999999998</c:v>
                </c:pt>
                <c:pt idx="104">
                  <c:v>-88.489818999999997</c:v>
                </c:pt>
                <c:pt idx="105">
                  <c:v>-88.489936999999998</c:v>
                </c:pt>
                <c:pt idx="106">
                  <c:v>-88.490055999999996</c:v>
                </c:pt>
                <c:pt idx="107">
                  <c:v>-88.490174999999994</c:v>
                </c:pt>
                <c:pt idx="108">
                  <c:v>-88.490307999999999</c:v>
                </c:pt>
                <c:pt idx="109">
                  <c:v>-88.490453000000002</c:v>
                </c:pt>
                <c:pt idx="110">
                  <c:v>-88.490609000000006</c:v>
                </c:pt>
                <c:pt idx="111">
                  <c:v>-88.490770999999995</c:v>
                </c:pt>
                <c:pt idx="112">
                  <c:v>-88.490939999999995</c:v>
                </c:pt>
                <c:pt idx="113">
                  <c:v>-88.491112000000001</c:v>
                </c:pt>
                <c:pt idx="114">
                  <c:v>-88.491287999999997</c:v>
                </c:pt>
                <c:pt idx="115">
                  <c:v>-88.491451999999995</c:v>
                </c:pt>
                <c:pt idx="116">
                  <c:v>-88.491596000000001</c:v>
                </c:pt>
                <c:pt idx="117">
                  <c:v>-88.491725000000002</c:v>
                </c:pt>
                <c:pt idx="118">
                  <c:v>-88.491829999999993</c:v>
                </c:pt>
                <c:pt idx="119">
                  <c:v>-88.491895</c:v>
                </c:pt>
                <c:pt idx="120">
                  <c:v>-88.491923</c:v>
                </c:pt>
                <c:pt idx="121">
                  <c:v>-88.491913999999994</c:v>
                </c:pt>
                <c:pt idx="122">
                  <c:v>-88.491889</c:v>
                </c:pt>
                <c:pt idx="123">
                  <c:v>-88.491849999999999</c:v>
                </c:pt>
                <c:pt idx="124">
                  <c:v>-88.491758000000004</c:v>
                </c:pt>
                <c:pt idx="125">
                  <c:v>-88.491726999999997</c:v>
                </c:pt>
                <c:pt idx="126">
                  <c:v>-88.491669000000002</c:v>
                </c:pt>
                <c:pt idx="127">
                  <c:v>-88.491579000000002</c:v>
                </c:pt>
                <c:pt idx="128">
                  <c:v>-88.491495</c:v>
                </c:pt>
                <c:pt idx="129">
                  <c:v>-88.491376000000002</c:v>
                </c:pt>
                <c:pt idx="130">
                  <c:v>-88.491251000000005</c:v>
                </c:pt>
                <c:pt idx="131">
                  <c:v>-88.491111000000004</c:v>
                </c:pt>
                <c:pt idx="132">
                  <c:v>-88.490979999999993</c:v>
                </c:pt>
                <c:pt idx="133">
                  <c:v>-88.490860999999995</c:v>
                </c:pt>
                <c:pt idx="134">
                  <c:v>-88.490778000000006</c:v>
                </c:pt>
                <c:pt idx="135">
                  <c:v>-88.490689000000003</c:v>
                </c:pt>
                <c:pt idx="136">
                  <c:v>-88.490651</c:v>
                </c:pt>
                <c:pt idx="137">
                  <c:v>-88.490657999999996</c:v>
                </c:pt>
                <c:pt idx="138">
                  <c:v>-88.490675999999993</c:v>
                </c:pt>
                <c:pt idx="139">
                  <c:v>-88.490682000000007</c:v>
                </c:pt>
                <c:pt idx="140">
                  <c:v>-88.490674999999996</c:v>
                </c:pt>
                <c:pt idx="141">
                  <c:v>-88.490667000000002</c:v>
                </c:pt>
                <c:pt idx="142">
                  <c:v>-88.490639999999999</c:v>
                </c:pt>
                <c:pt idx="143">
                  <c:v>-88.490588000000002</c:v>
                </c:pt>
                <c:pt idx="144">
                  <c:v>-88.490488999999997</c:v>
                </c:pt>
                <c:pt idx="145">
                  <c:v>-88.490350000000007</c:v>
                </c:pt>
                <c:pt idx="146">
                  <c:v>-88.490200000000002</c:v>
                </c:pt>
                <c:pt idx="147">
                  <c:v>-88.490042000000003</c:v>
                </c:pt>
                <c:pt idx="148">
                  <c:v>-88.489874999999998</c:v>
                </c:pt>
                <c:pt idx="149">
                  <c:v>-88.489709000000005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5104384"/>
        <c:axId val="135105920"/>
      </c:scatterChart>
      <c:valAx>
        <c:axId val="135104384"/>
        <c:scaling>
          <c:orientation val="minMax"/>
          <c:max val="47.164999999999999"/>
          <c:min val="47.158000000000001"/>
        </c:scaling>
        <c:delete val="0"/>
        <c:axPos val="b"/>
        <c:numFmt formatCode="General" sourceLinked="1"/>
        <c:majorTickMark val="out"/>
        <c:minorTickMark val="none"/>
        <c:tickLblPos val="nextTo"/>
        <c:crossAx val="135105920"/>
        <c:crosses val="autoZero"/>
        <c:crossBetween val="midCat"/>
      </c:valAx>
      <c:valAx>
        <c:axId val="13510592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35104384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O2 Vs. Time</a:t>
            </a:r>
          </a:p>
        </c:rich>
      </c:tx>
      <c:layout/>
      <c:overlay val="0"/>
    </c:title>
    <c:autoTitleDeleted val="0"/>
    <c:plotArea>
      <c:layout/>
      <c:scatterChart>
        <c:scatterStyle val="smoothMarker"/>
        <c:varyColors val="0"/>
        <c:ser>
          <c:idx val="1"/>
          <c:order val="0"/>
          <c:tx>
            <c:v>Lap 2</c:v>
          </c:tx>
          <c:marker>
            <c:symbol val="none"/>
          </c:marker>
          <c:yVal>
            <c:numRef>
              <c:f>'Lap 2 data'!$J$10:$J$200</c:f>
              <c:numCache>
                <c:formatCode>General</c:formatCode>
                <c:ptCount val="191"/>
                <c:pt idx="0">
                  <c:v>1.1000000000000001</c:v>
                </c:pt>
                <c:pt idx="1">
                  <c:v>1.1000000000000001</c:v>
                </c:pt>
                <c:pt idx="2">
                  <c:v>1.1000000000000001</c:v>
                </c:pt>
                <c:pt idx="3">
                  <c:v>1.1000000000000001</c:v>
                </c:pt>
                <c:pt idx="4">
                  <c:v>1.1000000000000001</c:v>
                </c:pt>
                <c:pt idx="5">
                  <c:v>1.1000000000000001</c:v>
                </c:pt>
                <c:pt idx="6">
                  <c:v>1.1000000000000001</c:v>
                </c:pt>
                <c:pt idx="7">
                  <c:v>1.1000000000000001</c:v>
                </c:pt>
                <c:pt idx="8">
                  <c:v>1.05</c:v>
                </c:pt>
                <c:pt idx="9">
                  <c:v>1</c:v>
                </c:pt>
                <c:pt idx="10">
                  <c:v>0.9</c:v>
                </c:pt>
                <c:pt idx="11">
                  <c:v>0.9</c:v>
                </c:pt>
                <c:pt idx="12">
                  <c:v>0.9</c:v>
                </c:pt>
                <c:pt idx="13">
                  <c:v>0.9</c:v>
                </c:pt>
                <c:pt idx="14">
                  <c:v>0.9</c:v>
                </c:pt>
                <c:pt idx="15">
                  <c:v>0.9</c:v>
                </c:pt>
                <c:pt idx="16">
                  <c:v>0.9</c:v>
                </c:pt>
                <c:pt idx="17">
                  <c:v>0.9</c:v>
                </c:pt>
                <c:pt idx="18">
                  <c:v>1</c:v>
                </c:pt>
                <c:pt idx="19">
                  <c:v>1.1000000000000001</c:v>
                </c:pt>
                <c:pt idx="20">
                  <c:v>1.1599999999999999</c:v>
                </c:pt>
                <c:pt idx="21">
                  <c:v>1.21</c:v>
                </c:pt>
                <c:pt idx="22">
                  <c:v>1.3</c:v>
                </c:pt>
                <c:pt idx="23">
                  <c:v>1.3</c:v>
                </c:pt>
                <c:pt idx="24">
                  <c:v>1.3</c:v>
                </c:pt>
                <c:pt idx="25">
                  <c:v>1.4</c:v>
                </c:pt>
                <c:pt idx="26">
                  <c:v>1.5</c:v>
                </c:pt>
                <c:pt idx="27">
                  <c:v>1.6</c:v>
                </c:pt>
                <c:pt idx="28">
                  <c:v>1.6</c:v>
                </c:pt>
                <c:pt idx="29">
                  <c:v>1.7</c:v>
                </c:pt>
                <c:pt idx="30">
                  <c:v>1.85</c:v>
                </c:pt>
                <c:pt idx="31">
                  <c:v>2</c:v>
                </c:pt>
                <c:pt idx="32">
                  <c:v>2</c:v>
                </c:pt>
                <c:pt idx="33">
                  <c:v>1.99</c:v>
                </c:pt>
                <c:pt idx="34">
                  <c:v>1.9</c:v>
                </c:pt>
                <c:pt idx="35">
                  <c:v>1.8</c:v>
                </c:pt>
                <c:pt idx="36">
                  <c:v>1.64</c:v>
                </c:pt>
                <c:pt idx="37">
                  <c:v>1.5</c:v>
                </c:pt>
                <c:pt idx="38">
                  <c:v>1.45</c:v>
                </c:pt>
                <c:pt idx="39">
                  <c:v>1.3</c:v>
                </c:pt>
                <c:pt idx="40">
                  <c:v>1.3</c:v>
                </c:pt>
                <c:pt idx="41">
                  <c:v>1.2</c:v>
                </c:pt>
                <c:pt idx="42">
                  <c:v>1.2</c:v>
                </c:pt>
                <c:pt idx="43">
                  <c:v>1.2</c:v>
                </c:pt>
                <c:pt idx="44">
                  <c:v>1.2</c:v>
                </c:pt>
                <c:pt idx="45">
                  <c:v>1.2</c:v>
                </c:pt>
                <c:pt idx="46">
                  <c:v>1.2</c:v>
                </c:pt>
                <c:pt idx="47">
                  <c:v>1.2</c:v>
                </c:pt>
                <c:pt idx="48">
                  <c:v>1.2</c:v>
                </c:pt>
                <c:pt idx="49">
                  <c:v>1.3</c:v>
                </c:pt>
                <c:pt idx="50">
                  <c:v>1.3</c:v>
                </c:pt>
                <c:pt idx="51">
                  <c:v>1.3</c:v>
                </c:pt>
                <c:pt idx="52">
                  <c:v>1.3</c:v>
                </c:pt>
                <c:pt idx="53">
                  <c:v>1.3</c:v>
                </c:pt>
                <c:pt idx="54">
                  <c:v>1.3</c:v>
                </c:pt>
                <c:pt idx="55">
                  <c:v>1.3</c:v>
                </c:pt>
                <c:pt idx="56">
                  <c:v>1.3</c:v>
                </c:pt>
                <c:pt idx="57">
                  <c:v>1.3</c:v>
                </c:pt>
                <c:pt idx="58">
                  <c:v>1.3</c:v>
                </c:pt>
                <c:pt idx="59">
                  <c:v>1.3</c:v>
                </c:pt>
                <c:pt idx="60">
                  <c:v>1.2</c:v>
                </c:pt>
                <c:pt idx="61">
                  <c:v>1.1000000000000001</c:v>
                </c:pt>
                <c:pt idx="62">
                  <c:v>1.1000000000000001</c:v>
                </c:pt>
                <c:pt idx="63">
                  <c:v>1</c:v>
                </c:pt>
                <c:pt idx="64">
                  <c:v>0.95</c:v>
                </c:pt>
                <c:pt idx="65">
                  <c:v>0.9</c:v>
                </c:pt>
                <c:pt idx="66">
                  <c:v>0.8</c:v>
                </c:pt>
                <c:pt idx="67">
                  <c:v>0.8</c:v>
                </c:pt>
                <c:pt idx="68">
                  <c:v>0.7</c:v>
                </c:pt>
                <c:pt idx="69">
                  <c:v>0.7</c:v>
                </c:pt>
                <c:pt idx="70">
                  <c:v>0.7</c:v>
                </c:pt>
                <c:pt idx="71">
                  <c:v>0.7</c:v>
                </c:pt>
                <c:pt idx="72">
                  <c:v>0.7</c:v>
                </c:pt>
                <c:pt idx="73">
                  <c:v>0.8</c:v>
                </c:pt>
                <c:pt idx="74">
                  <c:v>1.1499999999999999</c:v>
                </c:pt>
                <c:pt idx="75">
                  <c:v>1.3</c:v>
                </c:pt>
                <c:pt idx="76">
                  <c:v>1.3</c:v>
                </c:pt>
                <c:pt idx="77">
                  <c:v>1.3</c:v>
                </c:pt>
                <c:pt idx="78">
                  <c:v>1.3</c:v>
                </c:pt>
                <c:pt idx="79">
                  <c:v>1.4</c:v>
                </c:pt>
                <c:pt idx="80">
                  <c:v>1.4</c:v>
                </c:pt>
                <c:pt idx="81">
                  <c:v>1.4</c:v>
                </c:pt>
                <c:pt idx="82">
                  <c:v>1.4</c:v>
                </c:pt>
                <c:pt idx="83">
                  <c:v>1.4</c:v>
                </c:pt>
                <c:pt idx="84">
                  <c:v>1.4</c:v>
                </c:pt>
                <c:pt idx="85">
                  <c:v>1.4</c:v>
                </c:pt>
                <c:pt idx="86">
                  <c:v>1.4</c:v>
                </c:pt>
                <c:pt idx="87">
                  <c:v>1.4</c:v>
                </c:pt>
                <c:pt idx="88">
                  <c:v>1.4</c:v>
                </c:pt>
                <c:pt idx="89">
                  <c:v>1.4</c:v>
                </c:pt>
                <c:pt idx="90">
                  <c:v>1.5</c:v>
                </c:pt>
                <c:pt idx="91">
                  <c:v>1.6</c:v>
                </c:pt>
                <c:pt idx="92">
                  <c:v>1.7</c:v>
                </c:pt>
                <c:pt idx="93">
                  <c:v>1.7</c:v>
                </c:pt>
                <c:pt idx="94">
                  <c:v>1.7</c:v>
                </c:pt>
                <c:pt idx="95">
                  <c:v>1.7</c:v>
                </c:pt>
                <c:pt idx="96">
                  <c:v>1.7</c:v>
                </c:pt>
                <c:pt idx="97">
                  <c:v>1.7</c:v>
                </c:pt>
                <c:pt idx="98">
                  <c:v>1.7</c:v>
                </c:pt>
                <c:pt idx="99">
                  <c:v>1.6</c:v>
                </c:pt>
                <c:pt idx="100">
                  <c:v>1.6</c:v>
                </c:pt>
                <c:pt idx="101">
                  <c:v>1.6</c:v>
                </c:pt>
                <c:pt idx="102">
                  <c:v>1.6</c:v>
                </c:pt>
                <c:pt idx="103">
                  <c:v>1.6</c:v>
                </c:pt>
                <c:pt idx="104">
                  <c:v>1.6</c:v>
                </c:pt>
                <c:pt idx="105">
                  <c:v>1.6</c:v>
                </c:pt>
                <c:pt idx="106">
                  <c:v>1.6</c:v>
                </c:pt>
                <c:pt idx="107">
                  <c:v>1.6</c:v>
                </c:pt>
                <c:pt idx="108">
                  <c:v>1.6</c:v>
                </c:pt>
                <c:pt idx="109">
                  <c:v>1.6</c:v>
                </c:pt>
                <c:pt idx="110">
                  <c:v>1.55</c:v>
                </c:pt>
                <c:pt idx="111">
                  <c:v>1.5</c:v>
                </c:pt>
                <c:pt idx="112">
                  <c:v>1.5</c:v>
                </c:pt>
                <c:pt idx="113">
                  <c:v>1.5</c:v>
                </c:pt>
                <c:pt idx="114">
                  <c:v>1.5</c:v>
                </c:pt>
                <c:pt idx="115">
                  <c:v>1.5</c:v>
                </c:pt>
                <c:pt idx="116">
                  <c:v>1.44</c:v>
                </c:pt>
                <c:pt idx="117">
                  <c:v>1.4</c:v>
                </c:pt>
                <c:pt idx="118">
                  <c:v>1.4</c:v>
                </c:pt>
                <c:pt idx="119">
                  <c:v>1.3</c:v>
                </c:pt>
                <c:pt idx="120">
                  <c:v>1.3</c:v>
                </c:pt>
                <c:pt idx="121">
                  <c:v>1.2</c:v>
                </c:pt>
                <c:pt idx="122">
                  <c:v>1.1000000000000001</c:v>
                </c:pt>
                <c:pt idx="123">
                  <c:v>1</c:v>
                </c:pt>
                <c:pt idx="124">
                  <c:v>1</c:v>
                </c:pt>
                <c:pt idx="125">
                  <c:v>1</c:v>
                </c:pt>
                <c:pt idx="126">
                  <c:v>1</c:v>
                </c:pt>
                <c:pt idx="127">
                  <c:v>1</c:v>
                </c:pt>
                <c:pt idx="128">
                  <c:v>1</c:v>
                </c:pt>
                <c:pt idx="129">
                  <c:v>1</c:v>
                </c:pt>
                <c:pt idx="130">
                  <c:v>1</c:v>
                </c:pt>
                <c:pt idx="131">
                  <c:v>1</c:v>
                </c:pt>
                <c:pt idx="132">
                  <c:v>1</c:v>
                </c:pt>
                <c:pt idx="133">
                  <c:v>1</c:v>
                </c:pt>
                <c:pt idx="134">
                  <c:v>1</c:v>
                </c:pt>
                <c:pt idx="135">
                  <c:v>1.1000000000000001</c:v>
                </c:pt>
                <c:pt idx="136">
                  <c:v>1.1000000000000001</c:v>
                </c:pt>
                <c:pt idx="137">
                  <c:v>1.1000000000000001</c:v>
                </c:pt>
                <c:pt idx="138">
                  <c:v>1.1000000000000001</c:v>
                </c:pt>
                <c:pt idx="139">
                  <c:v>1.1000000000000001</c:v>
                </c:pt>
                <c:pt idx="140">
                  <c:v>1.2</c:v>
                </c:pt>
                <c:pt idx="141">
                  <c:v>1.2</c:v>
                </c:pt>
                <c:pt idx="142">
                  <c:v>1.2</c:v>
                </c:pt>
                <c:pt idx="143">
                  <c:v>1.2</c:v>
                </c:pt>
                <c:pt idx="144">
                  <c:v>1.2</c:v>
                </c:pt>
                <c:pt idx="145">
                  <c:v>1.2</c:v>
                </c:pt>
              </c:numCache>
            </c:numRef>
          </c:yVal>
          <c:smooth val="1"/>
        </c:ser>
        <c:ser>
          <c:idx val="2"/>
          <c:order val="1"/>
          <c:tx>
            <c:v>Lap 3</c:v>
          </c:tx>
          <c:marker>
            <c:symbol val="none"/>
          </c:marker>
          <c:yVal>
            <c:numRef>
              <c:f>'Lap 3 data'!$J$10:$J$200</c:f>
              <c:numCache>
                <c:formatCode>General</c:formatCode>
                <c:ptCount val="191"/>
                <c:pt idx="0">
                  <c:v>1.2</c:v>
                </c:pt>
                <c:pt idx="1">
                  <c:v>1.2</c:v>
                </c:pt>
                <c:pt idx="2">
                  <c:v>1.2</c:v>
                </c:pt>
                <c:pt idx="3">
                  <c:v>1.1000000000000001</c:v>
                </c:pt>
                <c:pt idx="4">
                  <c:v>1.1000000000000001</c:v>
                </c:pt>
                <c:pt idx="5">
                  <c:v>1.1000000000000001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0.9</c:v>
                </c:pt>
                <c:pt idx="10">
                  <c:v>0.9</c:v>
                </c:pt>
                <c:pt idx="11">
                  <c:v>0.8</c:v>
                </c:pt>
                <c:pt idx="12">
                  <c:v>0.8</c:v>
                </c:pt>
                <c:pt idx="13">
                  <c:v>0.8</c:v>
                </c:pt>
                <c:pt idx="14">
                  <c:v>0.8</c:v>
                </c:pt>
                <c:pt idx="15">
                  <c:v>0.8</c:v>
                </c:pt>
                <c:pt idx="16">
                  <c:v>0.8</c:v>
                </c:pt>
                <c:pt idx="17">
                  <c:v>0.8</c:v>
                </c:pt>
                <c:pt idx="18">
                  <c:v>0.8</c:v>
                </c:pt>
                <c:pt idx="19">
                  <c:v>0.9</c:v>
                </c:pt>
                <c:pt idx="20">
                  <c:v>0.9</c:v>
                </c:pt>
                <c:pt idx="21">
                  <c:v>1</c:v>
                </c:pt>
                <c:pt idx="22">
                  <c:v>1.1000000000000001</c:v>
                </c:pt>
                <c:pt idx="23">
                  <c:v>1.1499999999999999</c:v>
                </c:pt>
                <c:pt idx="24">
                  <c:v>1.2</c:v>
                </c:pt>
                <c:pt idx="25">
                  <c:v>1.3</c:v>
                </c:pt>
                <c:pt idx="26">
                  <c:v>1.51</c:v>
                </c:pt>
                <c:pt idx="27">
                  <c:v>1.75</c:v>
                </c:pt>
                <c:pt idx="28">
                  <c:v>1.8</c:v>
                </c:pt>
                <c:pt idx="29">
                  <c:v>1.9</c:v>
                </c:pt>
                <c:pt idx="30">
                  <c:v>1.9</c:v>
                </c:pt>
                <c:pt idx="31">
                  <c:v>1.9</c:v>
                </c:pt>
                <c:pt idx="32">
                  <c:v>1.9</c:v>
                </c:pt>
                <c:pt idx="33">
                  <c:v>1.9</c:v>
                </c:pt>
                <c:pt idx="34">
                  <c:v>1.9</c:v>
                </c:pt>
                <c:pt idx="35">
                  <c:v>1.75</c:v>
                </c:pt>
                <c:pt idx="36">
                  <c:v>1.6</c:v>
                </c:pt>
                <c:pt idx="37">
                  <c:v>1.5</c:v>
                </c:pt>
                <c:pt idx="38">
                  <c:v>1.4</c:v>
                </c:pt>
                <c:pt idx="39">
                  <c:v>1.25</c:v>
                </c:pt>
                <c:pt idx="40">
                  <c:v>1.2</c:v>
                </c:pt>
                <c:pt idx="41">
                  <c:v>1.2</c:v>
                </c:pt>
                <c:pt idx="42">
                  <c:v>1.2</c:v>
                </c:pt>
                <c:pt idx="43">
                  <c:v>1.2</c:v>
                </c:pt>
                <c:pt idx="44">
                  <c:v>1.2</c:v>
                </c:pt>
                <c:pt idx="45">
                  <c:v>1.2</c:v>
                </c:pt>
                <c:pt idx="46">
                  <c:v>1.2</c:v>
                </c:pt>
                <c:pt idx="47">
                  <c:v>1.2</c:v>
                </c:pt>
                <c:pt idx="48">
                  <c:v>1.3</c:v>
                </c:pt>
                <c:pt idx="49">
                  <c:v>1.3</c:v>
                </c:pt>
                <c:pt idx="50">
                  <c:v>1.3</c:v>
                </c:pt>
                <c:pt idx="51">
                  <c:v>1.4</c:v>
                </c:pt>
                <c:pt idx="52">
                  <c:v>1.4</c:v>
                </c:pt>
                <c:pt idx="53">
                  <c:v>1.4</c:v>
                </c:pt>
                <c:pt idx="54">
                  <c:v>1.4</c:v>
                </c:pt>
                <c:pt idx="55">
                  <c:v>1.4</c:v>
                </c:pt>
                <c:pt idx="56">
                  <c:v>1.4</c:v>
                </c:pt>
                <c:pt idx="57">
                  <c:v>1.4</c:v>
                </c:pt>
                <c:pt idx="58">
                  <c:v>1.4</c:v>
                </c:pt>
                <c:pt idx="59">
                  <c:v>1.4</c:v>
                </c:pt>
                <c:pt idx="60">
                  <c:v>1.4</c:v>
                </c:pt>
                <c:pt idx="61">
                  <c:v>1.4</c:v>
                </c:pt>
                <c:pt idx="62">
                  <c:v>1.4</c:v>
                </c:pt>
                <c:pt idx="63">
                  <c:v>1.3</c:v>
                </c:pt>
                <c:pt idx="64">
                  <c:v>1.2</c:v>
                </c:pt>
                <c:pt idx="65">
                  <c:v>1.2</c:v>
                </c:pt>
                <c:pt idx="66">
                  <c:v>1.1000000000000001</c:v>
                </c:pt>
                <c:pt idx="67">
                  <c:v>1.05</c:v>
                </c:pt>
                <c:pt idx="68">
                  <c:v>1</c:v>
                </c:pt>
                <c:pt idx="69">
                  <c:v>0.9</c:v>
                </c:pt>
                <c:pt idx="70">
                  <c:v>0.8</c:v>
                </c:pt>
                <c:pt idx="71">
                  <c:v>0.8</c:v>
                </c:pt>
                <c:pt idx="72">
                  <c:v>0.7</c:v>
                </c:pt>
                <c:pt idx="73">
                  <c:v>0.7</c:v>
                </c:pt>
                <c:pt idx="74">
                  <c:v>0.7</c:v>
                </c:pt>
                <c:pt idx="75">
                  <c:v>0.6</c:v>
                </c:pt>
                <c:pt idx="76">
                  <c:v>0.6</c:v>
                </c:pt>
                <c:pt idx="77">
                  <c:v>0.88</c:v>
                </c:pt>
                <c:pt idx="78">
                  <c:v>1.4</c:v>
                </c:pt>
                <c:pt idx="79">
                  <c:v>1.5</c:v>
                </c:pt>
                <c:pt idx="80">
                  <c:v>1.5</c:v>
                </c:pt>
                <c:pt idx="81">
                  <c:v>1.6</c:v>
                </c:pt>
                <c:pt idx="82">
                  <c:v>1.6</c:v>
                </c:pt>
                <c:pt idx="83">
                  <c:v>1.7</c:v>
                </c:pt>
                <c:pt idx="84">
                  <c:v>1.8</c:v>
                </c:pt>
                <c:pt idx="85">
                  <c:v>1.8</c:v>
                </c:pt>
                <c:pt idx="86">
                  <c:v>1.8</c:v>
                </c:pt>
                <c:pt idx="87">
                  <c:v>1.8</c:v>
                </c:pt>
                <c:pt idx="88">
                  <c:v>1.7</c:v>
                </c:pt>
                <c:pt idx="89">
                  <c:v>1.7</c:v>
                </c:pt>
                <c:pt idx="90">
                  <c:v>1.7</c:v>
                </c:pt>
                <c:pt idx="91">
                  <c:v>1.7</c:v>
                </c:pt>
                <c:pt idx="92">
                  <c:v>1.7</c:v>
                </c:pt>
                <c:pt idx="93">
                  <c:v>1.8</c:v>
                </c:pt>
                <c:pt idx="94">
                  <c:v>1.9</c:v>
                </c:pt>
                <c:pt idx="95">
                  <c:v>1.9</c:v>
                </c:pt>
                <c:pt idx="96">
                  <c:v>1.9</c:v>
                </c:pt>
                <c:pt idx="97">
                  <c:v>1.9</c:v>
                </c:pt>
                <c:pt idx="98">
                  <c:v>1.9</c:v>
                </c:pt>
                <c:pt idx="99">
                  <c:v>1.9</c:v>
                </c:pt>
                <c:pt idx="100">
                  <c:v>1.9</c:v>
                </c:pt>
                <c:pt idx="101">
                  <c:v>1.86</c:v>
                </c:pt>
                <c:pt idx="102">
                  <c:v>1.8</c:v>
                </c:pt>
                <c:pt idx="103">
                  <c:v>1.8</c:v>
                </c:pt>
                <c:pt idx="104">
                  <c:v>1.8</c:v>
                </c:pt>
                <c:pt idx="105">
                  <c:v>1.8</c:v>
                </c:pt>
                <c:pt idx="106">
                  <c:v>1.8</c:v>
                </c:pt>
                <c:pt idx="107">
                  <c:v>1.8</c:v>
                </c:pt>
                <c:pt idx="108">
                  <c:v>1.8</c:v>
                </c:pt>
                <c:pt idx="109">
                  <c:v>1.8</c:v>
                </c:pt>
                <c:pt idx="110">
                  <c:v>1.8</c:v>
                </c:pt>
                <c:pt idx="111">
                  <c:v>1.8</c:v>
                </c:pt>
                <c:pt idx="112">
                  <c:v>1.7</c:v>
                </c:pt>
                <c:pt idx="113">
                  <c:v>1.7</c:v>
                </c:pt>
                <c:pt idx="114">
                  <c:v>1.6</c:v>
                </c:pt>
                <c:pt idx="115">
                  <c:v>1.6</c:v>
                </c:pt>
                <c:pt idx="116">
                  <c:v>1.6</c:v>
                </c:pt>
                <c:pt idx="117">
                  <c:v>1.6</c:v>
                </c:pt>
                <c:pt idx="118">
                  <c:v>1.5</c:v>
                </c:pt>
                <c:pt idx="119">
                  <c:v>1.5</c:v>
                </c:pt>
                <c:pt idx="120">
                  <c:v>1.5</c:v>
                </c:pt>
                <c:pt idx="121">
                  <c:v>1.4</c:v>
                </c:pt>
                <c:pt idx="122">
                  <c:v>1.3</c:v>
                </c:pt>
                <c:pt idx="123">
                  <c:v>1.26</c:v>
                </c:pt>
                <c:pt idx="124">
                  <c:v>1.2</c:v>
                </c:pt>
                <c:pt idx="125">
                  <c:v>1.1000000000000001</c:v>
                </c:pt>
                <c:pt idx="126">
                  <c:v>1</c:v>
                </c:pt>
                <c:pt idx="127">
                  <c:v>1</c:v>
                </c:pt>
                <c:pt idx="128">
                  <c:v>1.3</c:v>
                </c:pt>
                <c:pt idx="129">
                  <c:v>1.4</c:v>
                </c:pt>
                <c:pt idx="130">
                  <c:v>1.4</c:v>
                </c:pt>
                <c:pt idx="131">
                  <c:v>1.4</c:v>
                </c:pt>
                <c:pt idx="132">
                  <c:v>1.4</c:v>
                </c:pt>
                <c:pt idx="133">
                  <c:v>1.4</c:v>
                </c:pt>
                <c:pt idx="134">
                  <c:v>1.4</c:v>
                </c:pt>
                <c:pt idx="135">
                  <c:v>1.4</c:v>
                </c:pt>
                <c:pt idx="136">
                  <c:v>1.4</c:v>
                </c:pt>
                <c:pt idx="137">
                  <c:v>1.3</c:v>
                </c:pt>
                <c:pt idx="138">
                  <c:v>1.3</c:v>
                </c:pt>
                <c:pt idx="139">
                  <c:v>1.3</c:v>
                </c:pt>
                <c:pt idx="140">
                  <c:v>1.3</c:v>
                </c:pt>
                <c:pt idx="141">
                  <c:v>1.3</c:v>
                </c:pt>
                <c:pt idx="142">
                  <c:v>1.3</c:v>
                </c:pt>
                <c:pt idx="143">
                  <c:v>1.3</c:v>
                </c:pt>
                <c:pt idx="144">
                  <c:v>1.3</c:v>
                </c:pt>
                <c:pt idx="145">
                  <c:v>1.3</c:v>
                </c:pt>
                <c:pt idx="146">
                  <c:v>1.3</c:v>
                </c:pt>
                <c:pt idx="147">
                  <c:v>1.3</c:v>
                </c:pt>
                <c:pt idx="148">
                  <c:v>1.3</c:v>
                </c:pt>
              </c:numCache>
            </c:numRef>
          </c:yVal>
          <c:smooth val="1"/>
        </c:ser>
        <c:ser>
          <c:idx val="0"/>
          <c:order val="2"/>
          <c:tx>
            <c:v>Lap 4</c:v>
          </c:tx>
          <c:marker>
            <c:symbol val="none"/>
          </c:marker>
          <c:yVal>
            <c:numRef>
              <c:f>'Lap 4 data'!$J$10:$J$200</c:f>
              <c:numCache>
                <c:formatCode>General</c:formatCode>
                <c:ptCount val="191"/>
                <c:pt idx="0">
                  <c:v>1.3</c:v>
                </c:pt>
                <c:pt idx="1">
                  <c:v>1.3</c:v>
                </c:pt>
                <c:pt idx="2">
                  <c:v>1.3</c:v>
                </c:pt>
                <c:pt idx="3">
                  <c:v>1.3</c:v>
                </c:pt>
                <c:pt idx="4">
                  <c:v>1.2</c:v>
                </c:pt>
                <c:pt idx="5">
                  <c:v>1.2</c:v>
                </c:pt>
                <c:pt idx="6">
                  <c:v>1.2</c:v>
                </c:pt>
                <c:pt idx="7">
                  <c:v>1.1000000000000001</c:v>
                </c:pt>
                <c:pt idx="8">
                  <c:v>1</c:v>
                </c:pt>
                <c:pt idx="9">
                  <c:v>1</c:v>
                </c:pt>
                <c:pt idx="10">
                  <c:v>0.9</c:v>
                </c:pt>
                <c:pt idx="11">
                  <c:v>0.9</c:v>
                </c:pt>
                <c:pt idx="12">
                  <c:v>0.9</c:v>
                </c:pt>
                <c:pt idx="13">
                  <c:v>0.9</c:v>
                </c:pt>
                <c:pt idx="14">
                  <c:v>0.9</c:v>
                </c:pt>
                <c:pt idx="15">
                  <c:v>0.9</c:v>
                </c:pt>
                <c:pt idx="16">
                  <c:v>0.99</c:v>
                </c:pt>
                <c:pt idx="17">
                  <c:v>1.1000000000000001</c:v>
                </c:pt>
                <c:pt idx="18">
                  <c:v>1.1000000000000001</c:v>
                </c:pt>
                <c:pt idx="19">
                  <c:v>1.2</c:v>
                </c:pt>
                <c:pt idx="20">
                  <c:v>1.2</c:v>
                </c:pt>
                <c:pt idx="21">
                  <c:v>1.3</c:v>
                </c:pt>
                <c:pt idx="22">
                  <c:v>1.4</c:v>
                </c:pt>
                <c:pt idx="23">
                  <c:v>1.4</c:v>
                </c:pt>
                <c:pt idx="24">
                  <c:v>1.5</c:v>
                </c:pt>
                <c:pt idx="25">
                  <c:v>1.54</c:v>
                </c:pt>
                <c:pt idx="26">
                  <c:v>1.6</c:v>
                </c:pt>
                <c:pt idx="27">
                  <c:v>1.7</c:v>
                </c:pt>
                <c:pt idx="28">
                  <c:v>1.8</c:v>
                </c:pt>
                <c:pt idx="29">
                  <c:v>1.8</c:v>
                </c:pt>
                <c:pt idx="30">
                  <c:v>1.89</c:v>
                </c:pt>
                <c:pt idx="31">
                  <c:v>1.9</c:v>
                </c:pt>
                <c:pt idx="32">
                  <c:v>1.9</c:v>
                </c:pt>
                <c:pt idx="33">
                  <c:v>1.9</c:v>
                </c:pt>
                <c:pt idx="34">
                  <c:v>1.9</c:v>
                </c:pt>
                <c:pt idx="35">
                  <c:v>1.9</c:v>
                </c:pt>
                <c:pt idx="36">
                  <c:v>1.9</c:v>
                </c:pt>
                <c:pt idx="37">
                  <c:v>1.86</c:v>
                </c:pt>
                <c:pt idx="38">
                  <c:v>1.71</c:v>
                </c:pt>
                <c:pt idx="39">
                  <c:v>1.6</c:v>
                </c:pt>
                <c:pt idx="40">
                  <c:v>1.5</c:v>
                </c:pt>
                <c:pt idx="41">
                  <c:v>1.4</c:v>
                </c:pt>
                <c:pt idx="42">
                  <c:v>1.4</c:v>
                </c:pt>
                <c:pt idx="43">
                  <c:v>1.3</c:v>
                </c:pt>
                <c:pt idx="44">
                  <c:v>1.3</c:v>
                </c:pt>
                <c:pt idx="45">
                  <c:v>1.3</c:v>
                </c:pt>
                <c:pt idx="46">
                  <c:v>1.3</c:v>
                </c:pt>
                <c:pt idx="47">
                  <c:v>1.3</c:v>
                </c:pt>
                <c:pt idx="48">
                  <c:v>1.3</c:v>
                </c:pt>
                <c:pt idx="49">
                  <c:v>1.3</c:v>
                </c:pt>
                <c:pt idx="50">
                  <c:v>1.3</c:v>
                </c:pt>
                <c:pt idx="51">
                  <c:v>1.3</c:v>
                </c:pt>
                <c:pt idx="52">
                  <c:v>1.39</c:v>
                </c:pt>
                <c:pt idx="53">
                  <c:v>1.4</c:v>
                </c:pt>
                <c:pt idx="54">
                  <c:v>1.4</c:v>
                </c:pt>
                <c:pt idx="55">
                  <c:v>1.4</c:v>
                </c:pt>
                <c:pt idx="56">
                  <c:v>1.4</c:v>
                </c:pt>
                <c:pt idx="57">
                  <c:v>1.4</c:v>
                </c:pt>
                <c:pt idx="58">
                  <c:v>1.4</c:v>
                </c:pt>
                <c:pt idx="59">
                  <c:v>1.4</c:v>
                </c:pt>
                <c:pt idx="60">
                  <c:v>1.4</c:v>
                </c:pt>
                <c:pt idx="61">
                  <c:v>1.4</c:v>
                </c:pt>
                <c:pt idx="62">
                  <c:v>1.4</c:v>
                </c:pt>
                <c:pt idx="63">
                  <c:v>1.3</c:v>
                </c:pt>
                <c:pt idx="64">
                  <c:v>1.3</c:v>
                </c:pt>
                <c:pt idx="65">
                  <c:v>1.1599999999999999</c:v>
                </c:pt>
                <c:pt idx="66">
                  <c:v>1.1000000000000001</c:v>
                </c:pt>
                <c:pt idx="67">
                  <c:v>1</c:v>
                </c:pt>
                <c:pt idx="68">
                  <c:v>0.9</c:v>
                </c:pt>
                <c:pt idx="69">
                  <c:v>0.8</c:v>
                </c:pt>
                <c:pt idx="70">
                  <c:v>0.8</c:v>
                </c:pt>
                <c:pt idx="71">
                  <c:v>0.7</c:v>
                </c:pt>
                <c:pt idx="72">
                  <c:v>0.7</c:v>
                </c:pt>
                <c:pt idx="73">
                  <c:v>0.6</c:v>
                </c:pt>
                <c:pt idx="74">
                  <c:v>0.6</c:v>
                </c:pt>
                <c:pt idx="75">
                  <c:v>0.6</c:v>
                </c:pt>
                <c:pt idx="76">
                  <c:v>0.6</c:v>
                </c:pt>
                <c:pt idx="77">
                  <c:v>1.08</c:v>
                </c:pt>
                <c:pt idx="78">
                  <c:v>1.48</c:v>
                </c:pt>
                <c:pt idx="79">
                  <c:v>1.7</c:v>
                </c:pt>
                <c:pt idx="80">
                  <c:v>1.8</c:v>
                </c:pt>
                <c:pt idx="81">
                  <c:v>1.8</c:v>
                </c:pt>
                <c:pt idx="82">
                  <c:v>1.8</c:v>
                </c:pt>
                <c:pt idx="83">
                  <c:v>1.9</c:v>
                </c:pt>
                <c:pt idx="84">
                  <c:v>1.9</c:v>
                </c:pt>
                <c:pt idx="85">
                  <c:v>1.9</c:v>
                </c:pt>
                <c:pt idx="86">
                  <c:v>1.9</c:v>
                </c:pt>
                <c:pt idx="87">
                  <c:v>1.9</c:v>
                </c:pt>
                <c:pt idx="88">
                  <c:v>1.8</c:v>
                </c:pt>
                <c:pt idx="89">
                  <c:v>1.8</c:v>
                </c:pt>
                <c:pt idx="90">
                  <c:v>1.8</c:v>
                </c:pt>
                <c:pt idx="91">
                  <c:v>1.8</c:v>
                </c:pt>
                <c:pt idx="92">
                  <c:v>1.8</c:v>
                </c:pt>
                <c:pt idx="93">
                  <c:v>1.9</c:v>
                </c:pt>
                <c:pt idx="94">
                  <c:v>1.9</c:v>
                </c:pt>
                <c:pt idx="95">
                  <c:v>1.94</c:v>
                </c:pt>
                <c:pt idx="96">
                  <c:v>2</c:v>
                </c:pt>
                <c:pt idx="97">
                  <c:v>2</c:v>
                </c:pt>
                <c:pt idx="98">
                  <c:v>2</c:v>
                </c:pt>
                <c:pt idx="99">
                  <c:v>2</c:v>
                </c:pt>
                <c:pt idx="100">
                  <c:v>2</c:v>
                </c:pt>
                <c:pt idx="101">
                  <c:v>2</c:v>
                </c:pt>
                <c:pt idx="102">
                  <c:v>2</c:v>
                </c:pt>
                <c:pt idx="103">
                  <c:v>2</c:v>
                </c:pt>
                <c:pt idx="104">
                  <c:v>2</c:v>
                </c:pt>
                <c:pt idx="105">
                  <c:v>1.9</c:v>
                </c:pt>
                <c:pt idx="106">
                  <c:v>1.9</c:v>
                </c:pt>
                <c:pt idx="107">
                  <c:v>1.8</c:v>
                </c:pt>
                <c:pt idx="108">
                  <c:v>1.8</c:v>
                </c:pt>
                <c:pt idx="109">
                  <c:v>1.8</c:v>
                </c:pt>
                <c:pt idx="110">
                  <c:v>1.8</c:v>
                </c:pt>
                <c:pt idx="111">
                  <c:v>1.8</c:v>
                </c:pt>
                <c:pt idx="112">
                  <c:v>1.8</c:v>
                </c:pt>
                <c:pt idx="113">
                  <c:v>1.8</c:v>
                </c:pt>
                <c:pt idx="114">
                  <c:v>1.8</c:v>
                </c:pt>
                <c:pt idx="115">
                  <c:v>1.8</c:v>
                </c:pt>
                <c:pt idx="116">
                  <c:v>1.8</c:v>
                </c:pt>
                <c:pt idx="117">
                  <c:v>1.8</c:v>
                </c:pt>
                <c:pt idx="118">
                  <c:v>1.7</c:v>
                </c:pt>
                <c:pt idx="119">
                  <c:v>1.7</c:v>
                </c:pt>
                <c:pt idx="120">
                  <c:v>1.61</c:v>
                </c:pt>
                <c:pt idx="121">
                  <c:v>1.56</c:v>
                </c:pt>
                <c:pt idx="122">
                  <c:v>1.5</c:v>
                </c:pt>
                <c:pt idx="123">
                  <c:v>1.4</c:v>
                </c:pt>
                <c:pt idx="124">
                  <c:v>1.31</c:v>
                </c:pt>
                <c:pt idx="125">
                  <c:v>1.3</c:v>
                </c:pt>
                <c:pt idx="126">
                  <c:v>1.2</c:v>
                </c:pt>
                <c:pt idx="127">
                  <c:v>1.1000000000000001</c:v>
                </c:pt>
                <c:pt idx="128">
                  <c:v>1.1000000000000001</c:v>
                </c:pt>
                <c:pt idx="129">
                  <c:v>1.2</c:v>
                </c:pt>
                <c:pt idx="130">
                  <c:v>1.3</c:v>
                </c:pt>
                <c:pt idx="131">
                  <c:v>1.3</c:v>
                </c:pt>
                <c:pt idx="132">
                  <c:v>1.3</c:v>
                </c:pt>
                <c:pt idx="133">
                  <c:v>1.3</c:v>
                </c:pt>
                <c:pt idx="134">
                  <c:v>1.3</c:v>
                </c:pt>
                <c:pt idx="135">
                  <c:v>1.4</c:v>
                </c:pt>
                <c:pt idx="136">
                  <c:v>1.4</c:v>
                </c:pt>
                <c:pt idx="137">
                  <c:v>1.4</c:v>
                </c:pt>
                <c:pt idx="138">
                  <c:v>1.4</c:v>
                </c:pt>
                <c:pt idx="139">
                  <c:v>1.4</c:v>
                </c:pt>
                <c:pt idx="140">
                  <c:v>1.4</c:v>
                </c:pt>
                <c:pt idx="141">
                  <c:v>1.4</c:v>
                </c:pt>
                <c:pt idx="142">
                  <c:v>1.4</c:v>
                </c:pt>
                <c:pt idx="143">
                  <c:v>1.4</c:v>
                </c:pt>
                <c:pt idx="144">
                  <c:v>1.4</c:v>
                </c:pt>
                <c:pt idx="145">
                  <c:v>1.5</c:v>
                </c:pt>
                <c:pt idx="146">
                  <c:v>1.5</c:v>
                </c:pt>
                <c:pt idx="147">
                  <c:v>1.47</c:v>
                </c:pt>
                <c:pt idx="148">
                  <c:v>1.4</c:v>
                </c:pt>
                <c:pt idx="149">
                  <c:v>1.4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6056832"/>
        <c:axId val="136058752"/>
      </c:scatterChart>
      <c:valAx>
        <c:axId val="136056832"/>
        <c:scaling>
          <c:orientation val="minMax"/>
          <c:max val="18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(seconds)</a:t>
                </a:r>
              </a:p>
            </c:rich>
          </c:tx>
          <c:layout/>
          <c:overlay val="0"/>
        </c:title>
        <c:majorTickMark val="none"/>
        <c:minorTickMark val="none"/>
        <c:tickLblPos val="nextTo"/>
        <c:crossAx val="136058752"/>
        <c:crosses val="autoZero"/>
        <c:crossBetween val="midCat"/>
      </c:valAx>
      <c:valAx>
        <c:axId val="1360587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O2 (%)</a:t>
                </a:r>
              </a:p>
            </c:rich>
          </c:tx>
          <c:layout>
            <c:manualLayout>
              <c:xMode val="edge"/>
              <c:yMode val="edge"/>
              <c:x val="1.1714589989350413E-2"/>
              <c:y val="0.43807184838889601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crossAx val="136056832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Fuel Flow (L/hr) Vs. Time</a:t>
            </a:r>
          </a:p>
        </c:rich>
      </c:tx>
      <c:layout/>
      <c:overlay val="0"/>
    </c:title>
    <c:autoTitleDeleted val="0"/>
    <c:plotArea>
      <c:layout/>
      <c:scatterChart>
        <c:scatterStyle val="smoothMarker"/>
        <c:varyColors val="0"/>
        <c:ser>
          <c:idx val="1"/>
          <c:order val="0"/>
          <c:tx>
            <c:v>Lap 2</c:v>
          </c:tx>
          <c:marker>
            <c:symbol val="none"/>
          </c:marker>
          <c:yVal>
            <c:numRef>
              <c:f>'Lap 2 data'!$BU$10:$BU$200</c:f>
              <c:numCache>
                <c:formatCode>General</c:formatCode>
                <c:ptCount val="191"/>
                <c:pt idx="0">
                  <c:v>7.6869620000000003</c:v>
                </c:pt>
                <c:pt idx="1">
                  <c:v>9.4427970000000006</c:v>
                </c:pt>
                <c:pt idx="2">
                  <c:v>10.320201000000001</c:v>
                </c:pt>
                <c:pt idx="3">
                  <c:v>11.074094000000001</c:v>
                </c:pt>
                <c:pt idx="4">
                  <c:v>11.425081</c:v>
                </c:pt>
                <c:pt idx="5">
                  <c:v>13.925832</c:v>
                </c:pt>
                <c:pt idx="6">
                  <c:v>14.978745</c:v>
                </c:pt>
                <c:pt idx="7">
                  <c:v>17.178242999999998</c:v>
                </c:pt>
                <c:pt idx="8">
                  <c:v>11.300487</c:v>
                </c:pt>
                <c:pt idx="9">
                  <c:v>8.6131189999999993</c:v>
                </c:pt>
                <c:pt idx="10">
                  <c:v>7.7361060000000004</c:v>
                </c:pt>
                <c:pt idx="11">
                  <c:v>6.255878</c:v>
                </c:pt>
                <c:pt idx="12">
                  <c:v>6.5962930000000002</c:v>
                </c:pt>
                <c:pt idx="13">
                  <c:v>7.1643660000000002</c:v>
                </c:pt>
                <c:pt idx="14">
                  <c:v>6.8691620000000002</c:v>
                </c:pt>
                <c:pt idx="15">
                  <c:v>6.8609260000000001</c:v>
                </c:pt>
                <c:pt idx="16">
                  <c:v>6.1382599999999998</c:v>
                </c:pt>
                <c:pt idx="17">
                  <c:v>6.0146309999999996</c:v>
                </c:pt>
                <c:pt idx="18">
                  <c:v>3.632708</c:v>
                </c:pt>
                <c:pt idx="19">
                  <c:v>3.8348550000000001</c:v>
                </c:pt>
                <c:pt idx="20">
                  <c:v>3.2456179999999999</c:v>
                </c:pt>
                <c:pt idx="21">
                  <c:v>4.3740439999999996</c:v>
                </c:pt>
                <c:pt idx="22">
                  <c:v>4.0957600000000003</c:v>
                </c:pt>
                <c:pt idx="23">
                  <c:v>4.4179029999999999</c:v>
                </c:pt>
                <c:pt idx="24">
                  <c:v>3.8505440000000002</c:v>
                </c:pt>
                <c:pt idx="25">
                  <c:v>3.6347849999999999</c:v>
                </c:pt>
                <c:pt idx="26">
                  <c:v>4.6240399999999999</c:v>
                </c:pt>
                <c:pt idx="27">
                  <c:v>4.4438370000000003</c:v>
                </c:pt>
                <c:pt idx="28">
                  <c:v>5.8346730000000004</c:v>
                </c:pt>
                <c:pt idx="29">
                  <c:v>8.0077780000000001</c:v>
                </c:pt>
                <c:pt idx="30">
                  <c:v>9.8916889999999995</c:v>
                </c:pt>
                <c:pt idx="31">
                  <c:v>12.817518</c:v>
                </c:pt>
                <c:pt idx="32">
                  <c:v>14.825058</c:v>
                </c:pt>
                <c:pt idx="33">
                  <c:v>15.0535</c:v>
                </c:pt>
                <c:pt idx="34">
                  <c:v>15.0535</c:v>
                </c:pt>
                <c:pt idx="35">
                  <c:v>12.031632999999999</c:v>
                </c:pt>
                <c:pt idx="36">
                  <c:v>9.5075079999999996</c:v>
                </c:pt>
                <c:pt idx="37">
                  <c:v>6.2125019999999997</c:v>
                </c:pt>
                <c:pt idx="38">
                  <c:v>6.7979710000000004</c:v>
                </c:pt>
                <c:pt idx="39">
                  <c:v>7.1545370000000004</c:v>
                </c:pt>
                <c:pt idx="40">
                  <c:v>6.2844939999999996</c:v>
                </c:pt>
                <c:pt idx="41">
                  <c:v>6.9512219999999996</c:v>
                </c:pt>
                <c:pt idx="42">
                  <c:v>8.3054749999999995</c:v>
                </c:pt>
                <c:pt idx="43">
                  <c:v>9.5085329999999999</c:v>
                </c:pt>
                <c:pt idx="44">
                  <c:v>10.831555</c:v>
                </c:pt>
                <c:pt idx="45">
                  <c:v>9.2180440000000008</c:v>
                </c:pt>
                <c:pt idx="46">
                  <c:v>8.1970209999999994</c:v>
                </c:pt>
                <c:pt idx="47">
                  <c:v>6.9957960000000003</c:v>
                </c:pt>
                <c:pt idx="48">
                  <c:v>7.5711769999999996</c:v>
                </c:pt>
                <c:pt idx="49">
                  <c:v>7.694807</c:v>
                </c:pt>
                <c:pt idx="50">
                  <c:v>7.3120419999999999</c:v>
                </c:pt>
                <c:pt idx="51">
                  <c:v>7.0650519999999997</c:v>
                </c:pt>
                <c:pt idx="52">
                  <c:v>7.4023380000000003</c:v>
                </c:pt>
                <c:pt idx="53">
                  <c:v>7.882072</c:v>
                </c:pt>
                <c:pt idx="54">
                  <c:v>11.560523999999999</c:v>
                </c:pt>
                <c:pt idx="55">
                  <c:v>13.722132999999999</c:v>
                </c:pt>
                <c:pt idx="56">
                  <c:v>14.596762999999999</c:v>
                </c:pt>
                <c:pt idx="57">
                  <c:v>14.901254</c:v>
                </c:pt>
                <c:pt idx="58">
                  <c:v>14.781291</c:v>
                </c:pt>
                <c:pt idx="59">
                  <c:v>14.910271</c:v>
                </c:pt>
                <c:pt idx="60">
                  <c:v>12.831008000000001</c:v>
                </c:pt>
                <c:pt idx="61">
                  <c:v>14.508153</c:v>
                </c:pt>
                <c:pt idx="62">
                  <c:v>14.956141000000001</c:v>
                </c:pt>
                <c:pt idx="63">
                  <c:v>15.130209000000001</c:v>
                </c:pt>
                <c:pt idx="64">
                  <c:v>15.622747</c:v>
                </c:pt>
                <c:pt idx="65">
                  <c:v>16.460415999999999</c:v>
                </c:pt>
                <c:pt idx="66">
                  <c:v>13.611052000000001</c:v>
                </c:pt>
                <c:pt idx="67">
                  <c:v>13.646316000000001</c:v>
                </c:pt>
                <c:pt idx="68">
                  <c:v>13.452258</c:v>
                </c:pt>
                <c:pt idx="69">
                  <c:v>11.680221</c:v>
                </c:pt>
                <c:pt idx="70">
                  <c:v>13.534957</c:v>
                </c:pt>
                <c:pt idx="71">
                  <c:v>5.8815860000000004</c:v>
                </c:pt>
                <c:pt idx="72">
                  <c:v>6.9084810000000001</c:v>
                </c:pt>
                <c:pt idx="73">
                  <c:v>4.8944409999999996</c:v>
                </c:pt>
                <c:pt idx="74">
                  <c:v>5.169899</c:v>
                </c:pt>
                <c:pt idx="75">
                  <c:v>4.7182700000000004</c:v>
                </c:pt>
                <c:pt idx="76">
                  <c:v>4.2359229999999997</c:v>
                </c:pt>
                <c:pt idx="77">
                  <c:v>4.5217200000000002</c:v>
                </c:pt>
                <c:pt idx="78">
                  <c:v>5.1056049999999997</c:v>
                </c:pt>
                <c:pt idx="79">
                  <c:v>5.9951540000000003</c:v>
                </c:pt>
                <c:pt idx="80">
                  <c:v>6.2808289999999998</c:v>
                </c:pt>
                <c:pt idx="81">
                  <c:v>6.0691259999999998</c:v>
                </c:pt>
                <c:pt idx="82">
                  <c:v>7.4076899999999997</c:v>
                </c:pt>
                <c:pt idx="83">
                  <c:v>5.7783689999999996</c:v>
                </c:pt>
                <c:pt idx="84">
                  <c:v>4.3869959999999999</c:v>
                </c:pt>
                <c:pt idx="85">
                  <c:v>4.934933</c:v>
                </c:pt>
                <c:pt idx="86">
                  <c:v>4.413227</c:v>
                </c:pt>
                <c:pt idx="87">
                  <c:v>4.561153</c:v>
                </c:pt>
                <c:pt idx="88">
                  <c:v>4.7442719999999996</c:v>
                </c:pt>
                <c:pt idx="89">
                  <c:v>4.5295639999999997</c:v>
                </c:pt>
                <c:pt idx="90">
                  <c:v>4.6250900000000001</c:v>
                </c:pt>
                <c:pt idx="91">
                  <c:v>4.3216489999999999</c:v>
                </c:pt>
                <c:pt idx="92">
                  <c:v>4.9838079999999998</c:v>
                </c:pt>
                <c:pt idx="93">
                  <c:v>6.3046069999999999</c:v>
                </c:pt>
                <c:pt idx="94">
                  <c:v>5.9615770000000001</c:v>
                </c:pt>
                <c:pt idx="95">
                  <c:v>6.4466619999999999</c:v>
                </c:pt>
                <c:pt idx="96">
                  <c:v>7.2320580000000003</c:v>
                </c:pt>
                <c:pt idx="97">
                  <c:v>6.6025729999999996</c:v>
                </c:pt>
                <c:pt idx="98">
                  <c:v>6.6075340000000002</c:v>
                </c:pt>
                <c:pt idx="99">
                  <c:v>6.0010440000000003</c:v>
                </c:pt>
                <c:pt idx="100">
                  <c:v>5.5495369999999999</c:v>
                </c:pt>
                <c:pt idx="101">
                  <c:v>5.134099</c:v>
                </c:pt>
                <c:pt idx="102">
                  <c:v>5.7259510000000002</c:v>
                </c:pt>
                <c:pt idx="103">
                  <c:v>7.3163429999999998</c:v>
                </c:pt>
                <c:pt idx="104">
                  <c:v>7.2052740000000002</c:v>
                </c:pt>
                <c:pt idx="105">
                  <c:v>8.8730089999999997</c:v>
                </c:pt>
                <c:pt idx="106">
                  <c:v>8.6866129999999995</c:v>
                </c:pt>
                <c:pt idx="107">
                  <c:v>8.1120769999999993</c:v>
                </c:pt>
                <c:pt idx="108">
                  <c:v>6.3468340000000003</c:v>
                </c:pt>
                <c:pt idx="109">
                  <c:v>6.5594409999999996</c:v>
                </c:pt>
                <c:pt idx="110">
                  <c:v>6.151065</c:v>
                </c:pt>
                <c:pt idx="111">
                  <c:v>7.8209039999999996</c:v>
                </c:pt>
                <c:pt idx="112">
                  <c:v>6.9070640000000001</c:v>
                </c:pt>
                <c:pt idx="113">
                  <c:v>7.1519519999999996</c:v>
                </c:pt>
                <c:pt idx="114">
                  <c:v>9.7165700000000008</c:v>
                </c:pt>
                <c:pt idx="115">
                  <c:v>10.19684</c:v>
                </c:pt>
                <c:pt idx="116">
                  <c:v>12.208022</c:v>
                </c:pt>
                <c:pt idx="117">
                  <c:v>13.216240000000001</c:v>
                </c:pt>
                <c:pt idx="118">
                  <c:v>14.175705000000001</c:v>
                </c:pt>
                <c:pt idx="119">
                  <c:v>15.217499999999999</c:v>
                </c:pt>
                <c:pt idx="120">
                  <c:v>15.34675</c:v>
                </c:pt>
                <c:pt idx="121">
                  <c:v>14.747261999999999</c:v>
                </c:pt>
                <c:pt idx="122">
                  <c:v>6.4553159999999998</c:v>
                </c:pt>
                <c:pt idx="123">
                  <c:v>6.6317029999999999</c:v>
                </c:pt>
                <c:pt idx="124">
                  <c:v>5.6178879999999998</c:v>
                </c:pt>
                <c:pt idx="125">
                  <c:v>4.8923389999999998</c:v>
                </c:pt>
                <c:pt idx="126">
                  <c:v>6.8716290000000004</c:v>
                </c:pt>
                <c:pt idx="127">
                  <c:v>7.2887769999999996</c:v>
                </c:pt>
                <c:pt idx="128">
                  <c:v>9.2570960000000007</c:v>
                </c:pt>
                <c:pt idx="129">
                  <c:v>9.9163949999999996</c:v>
                </c:pt>
                <c:pt idx="130">
                  <c:v>7.7201719999999998</c:v>
                </c:pt>
                <c:pt idx="131">
                  <c:v>5.668596</c:v>
                </c:pt>
                <c:pt idx="132">
                  <c:v>4.9321960000000002</c:v>
                </c:pt>
                <c:pt idx="133">
                  <c:v>4.0915220000000003</c:v>
                </c:pt>
                <c:pt idx="134">
                  <c:v>5.1406229999999997</c:v>
                </c:pt>
                <c:pt idx="135">
                  <c:v>5.5172549999999996</c:v>
                </c:pt>
                <c:pt idx="136">
                  <c:v>6.1259680000000003</c:v>
                </c:pt>
                <c:pt idx="137">
                  <c:v>7.1919979999999999</c:v>
                </c:pt>
                <c:pt idx="138">
                  <c:v>8.7026850000000007</c:v>
                </c:pt>
                <c:pt idx="139">
                  <c:v>9.4310430000000007</c:v>
                </c:pt>
                <c:pt idx="140">
                  <c:v>9.9776849999999992</c:v>
                </c:pt>
                <c:pt idx="141">
                  <c:v>11.672620999999999</c:v>
                </c:pt>
                <c:pt idx="142">
                  <c:v>11.815334999999999</c:v>
                </c:pt>
                <c:pt idx="143">
                  <c:v>9.9601880000000005</c:v>
                </c:pt>
                <c:pt idx="144">
                  <c:v>9.1658950000000008</c:v>
                </c:pt>
                <c:pt idx="145">
                  <c:v>7.783417</c:v>
                </c:pt>
              </c:numCache>
            </c:numRef>
          </c:yVal>
          <c:smooth val="1"/>
        </c:ser>
        <c:ser>
          <c:idx val="2"/>
          <c:order val="1"/>
          <c:tx>
            <c:v>Lap 3</c:v>
          </c:tx>
          <c:marker>
            <c:symbol val="none"/>
          </c:marker>
          <c:yVal>
            <c:numRef>
              <c:f>'Lap 3 data'!$BU$10:$BU$200</c:f>
              <c:numCache>
                <c:formatCode>General</c:formatCode>
                <c:ptCount val="191"/>
                <c:pt idx="0">
                  <c:v>7.783417</c:v>
                </c:pt>
                <c:pt idx="1">
                  <c:v>5.9498230000000003</c:v>
                </c:pt>
                <c:pt idx="2">
                  <c:v>10.283325</c:v>
                </c:pt>
                <c:pt idx="3">
                  <c:v>11.180743</c:v>
                </c:pt>
                <c:pt idx="4">
                  <c:v>12.352691999999999</c:v>
                </c:pt>
                <c:pt idx="5">
                  <c:v>13.605016000000001</c:v>
                </c:pt>
                <c:pt idx="6">
                  <c:v>13.329679</c:v>
                </c:pt>
                <c:pt idx="7">
                  <c:v>15.51989</c:v>
                </c:pt>
                <c:pt idx="8">
                  <c:v>15.407294</c:v>
                </c:pt>
                <c:pt idx="9">
                  <c:v>13.396741</c:v>
                </c:pt>
                <c:pt idx="10">
                  <c:v>9.0080530000000003</c:v>
                </c:pt>
                <c:pt idx="11">
                  <c:v>7.830851</c:v>
                </c:pt>
                <c:pt idx="12">
                  <c:v>6.1393110000000002</c:v>
                </c:pt>
                <c:pt idx="13">
                  <c:v>5.8924430000000001</c:v>
                </c:pt>
                <c:pt idx="14">
                  <c:v>6.3609340000000003</c:v>
                </c:pt>
                <c:pt idx="15">
                  <c:v>6.3199040000000002</c:v>
                </c:pt>
                <c:pt idx="16">
                  <c:v>5.3618810000000003</c:v>
                </c:pt>
                <c:pt idx="17">
                  <c:v>5.2296250000000004</c:v>
                </c:pt>
                <c:pt idx="18">
                  <c:v>5.03674</c:v>
                </c:pt>
                <c:pt idx="19">
                  <c:v>4.3453049999999998</c:v>
                </c:pt>
                <c:pt idx="20">
                  <c:v>4.1449670000000003</c:v>
                </c:pt>
                <c:pt idx="21">
                  <c:v>3.7870309999999998</c:v>
                </c:pt>
                <c:pt idx="22">
                  <c:v>3.7175060000000002</c:v>
                </c:pt>
                <c:pt idx="23">
                  <c:v>2.535758</c:v>
                </c:pt>
                <c:pt idx="24">
                  <c:v>3.3124889999999998</c:v>
                </c:pt>
                <c:pt idx="25">
                  <c:v>4.4742639999999998</c:v>
                </c:pt>
                <c:pt idx="26">
                  <c:v>4.9187320000000003</c:v>
                </c:pt>
                <c:pt idx="27">
                  <c:v>5.4537409999999999</c:v>
                </c:pt>
                <c:pt idx="28">
                  <c:v>5.6728969999999999</c:v>
                </c:pt>
                <c:pt idx="29">
                  <c:v>5.8653909999999998</c:v>
                </c:pt>
                <c:pt idx="30">
                  <c:v>8.8041470000000004</c:v>
                </c:pt>
                <c:pt idx="31">
                  <c:v>10.863177</c:v>
                </c:pt>
                <c:pt idx="32">
                  <c:v>11.844734000000001</c:v>
                </c:pt>
                <c:pt idx="33">
                  <c:v>12.978659</c:v>
                </c:pt>
                <c:pt idx="34">
                  <c:v>12.415692</c:v>
                </c:pt>
                <c:pt idx="35">
                  <c:v>10.473375000000001</c:v>
                </c:pt>
                <c:pt idx="36">
                  <c:v>10.686372</c:v>
                </c:pt>
                <c:pt idx="37">
                  <c:v>7.9235170000000004</c:v>
                </c:pt>
                <c:pt idx="38">
                  <c:v>4.5477460000000001</c:v>
                </c:pt>
                <c:pt idx="39">
                  <c:v>3.7870309999999998</c:v>
                </c:pt>
                <c:pt idx="40">
                  <c:v>3.288872</c:v>
                </c:pt>
                <c:pt idx="41">
                  <c:v>5.3260550000000002</c:v>
                </c:pt>
                <c:pt idx="42">
                  <c:v>6.2635759999999996</c:v>
                </c:pt>
                <c:pt idx="43">
                  <c:v>6.2465909999999996</c:v>
                </c:pt>
                <c:pt idx="44">
                  <c:v>7.5174640000000004</c:v>
                </c:pt>
                <c:pt idx="45">
                  <c:v>8.6408070000000006</c:v>
                </c:pt>
                <c:pt idx="46">
                  <c:v>8.6016089999999998</c:v>
                </c:pt>
                <c:pt idx="47">
                  <c:v>7.1202069999999997</c:v>
                </c:pt>
                <c:pt idx="48">
                  <c:v>6.6157690000000002</c:v>
                </c:pt>
                <c:pt idx="49">
                  <c:v>6.0593279999999998</c:v>
                </c:pt>
                <c:pt idx="50">
                  <c:v>5.301374</c:v>
                </c:pt>
                <c:pt idx="51">
                  <c:v>6.2767710000000001</c:v>
                </c:pt>
                <c:pt idx="52">
                  <c:v>6.8985589999999997</c:v>
                </c:pt>
                <c:pt idx="53">
                  <c:v>6.8146659999999999</c:v>
                </c:pt>
                <c:pt idx="54">
                  <c:v>5.957789</c:v>
                </c:pt>
                <c:pt idx="55">
                  <c:v>5.2833389999999998</c:v>
                </c:pt>
                <c:pt idx="56">
                  <c:v>6.1053179999999996</c:v>
                </c:pt>
                <c:pt idx="57">
                  <c:v>7.7103489999999999</c:v>
                </c:pt>
                <c:pt idx="58">
                  <c:v>10.532416</c:v>
                </c:pt>
                <c:pt idx="59">
                  <c:v>11.883998</c:v>
                </c:pt>
                <c:pt idx="60">
                  <c:v>12.430395000000001</c:v>
                </c:pt>
                <c:pt idx="61">
                  <c:v>13.366262000000001</c:v>
                </c:pt>
                <c:pt idx="62">
                  <c:v>12.482211</c:v>
                </c:pt>
                <c:pt idx="63">
                  <c:v>10.96931</c:v>
                </c:pt>
                <c:pt idx="64">
                  <c:v>12.555768</c:v>
                </c:pt>
                <c:pt idx="65">
                  <c:v>12.848113</c:v>
                </c:pt>
                <c:pt idx="66">
                  <c:v>15.233043</c:v>
                </c:pt>
                <c:pt idx="67">
                  <c:v>16.338228999999998</c:v>
                </c:pt>
                <c:pt idx="68">
                  <c:v>14.796198</c:v>
                </c:pt>
                <c:pt idx="69">
                  <c:v>15.550608</c:v>
                </c:pt>
                <c:pt idx="70">
                  <c:v>15.045923999999999</c:v>
                </c:pt>
                <c:pt idx="71">
                  <c:v>14.677139</c:v>
                </c:pt>
                <c:pt idx="72">
                  <c:v>13.116413</c:v>
                </c:pt>
                <c:pt idx="73">
                  <c:v>12.51723</c:v>
                </c:pt>
                <c:pt idx="74">
                  <c:v>9.2912350000000004</c:v>
                </c:pt>
                <c:pt idx="75">
                  <c:v>5.3136799999999997</c:v>
                </c:pt>
                <c:pt idx="76">
                  <c:v>3.657038</c:v>
                </c:pt>
                <c:pt idx="77">
                  <c:v>6.1306599999999998</c:v>
                </c:pt>
                <c:pt idx="78">
                  <c:v>6.1574679999999997</c:v>
                </c:pt>
                <c:pt idx="79">
                  <c:v>6.0665120000000003</c:v>
                </c:pt>
                <c:pt idx="80">
                  <c:v>6.2962490000000004</c:v>
                </c:pt>
                <c:pt idx="81">
                  <c:v>5.8149519999999999</c:v>
                </c:pt>
                <c:pt idx="82">
                  <c:v>5.4856319999999998</c:v>
                </c:pt>
                <c:pt idx="83">
                  <c:v>5.9424910000000004</c:v>
                </c:pt>
                <c:pt idx="84">
                  <c:v>5.4329700000000001</c:v>
                </c:pt>
                <c:pt idx="85">
                  <c:v>5.7590149999999998</c:v>
                </c:pt>
                <c:pt idx="86">
                  <c:v>4.8731309999999999</c:v>
                </c:pt>
                <c:pt idx="87">
                  <c:v>4.1622190000000003</c:v>
                </c:pt>
                <c:pt idx="88">
                  <c:v>4.123926</c:v>
                </c:pt>
                <c:pt idx="89">
                  <c:v>4.3442540000000003</c:v>
                </c:pt>
                <c:pt idx="90">
                  <c:v>4.9315369999999996</c:v>
                </c:pt>
                <c:pt idx="91">
                  <c:v>5.352252</c:v>
                </c:pt>
                <c:pt idx="92">
                  <c:v>5.6792600000000002</c:v>
                </c:pt>
                <c:pt idx="93">
                  <c:v>5.9112600000000004</c:v>
                </c:pt>
                <c:pt idx="94">
                  <c:v>5.6597010000000001</c:v>
                </c:pt>
                <c:pt idx="95">
                  <c:v>5.5348980000000001</c:v>
                </c:pt>
                <c:pt idx="96">
                  <c:v>5.2013990000000003</c:v>
                </c:pt>
                <c:pt idx="97">
                  <c:v>5.6278100000000002</c:v>
                </c:pt>
                <c:pt idx="98">
                  <c:v>5.6939380000000002</c:v>
                </c:pt>
                <c:pt idx="99">
                  <c:v>5.2653040000000004</c:v>
                </c:pt>
                <c:pt idx="100">
                  <c:v>4.9051429999999998</c:v>
                </c:pt>
                <c:pt idx="101">
                  <c:v>5.9560789999999999</c:v>
                </c:pt>
                <c:pt idx="102">
                  <c:v>5.8307640000000003</c:v>
                </c:pt>
                <c:pt idx="103">
                  <c:v>6.3703430000000001</c:v>
                </c:pt>
                <c:pt idx="104">
                  <c:v>6.0442980000000004</c:v>
                </c:pt>
                <c:pt idx="105">
                  <c:v>5.3656689999999996</c:v>
                </c:pt>
                <c:pt idx="106">
                  <c:v>7.0144659999999996</c:v>
                </c:pt>
                <c:pt idx="107">
                  <c:v>6.1231929999999997</c:v>
                </c:pt>
                <c:pt idx="108">
                  <c:v>6.8198970000000001</c:v>
                </c:pt>
                <c:pt idx="109">
                  <c:v>7.7760860000000003</c:v>
                </c:pt>
                <c:pt idx="110">
                  <c:v>8.0433339999999998</c:v>
                </c:pt>
                <c:pt idx="111">
                  <c:v>7.6786050000000001</c:v>
                </c:pt>
                <c:pt idx="112">
                  <c:v>6.7672330000000001</c:v>
                </c:pt>
                <c:pt idx="113">
                  <c:v>5.9611859999999997</c:v>
                </c:pt>
                <c:pt idx="114">
                  <c:v>6.2722030000000002</c:v>
                </c:pt>
                <c:pt idx="115">
                  <c:v>7.1437160000000004</c:v>
                </c:pt>
                <c:pt idx="116">
                  <c:v>8.586703</c:v>
                </c:pt>
                <c:pt idx="117">
                  <c:v>9.9089419999999997</c:v>
                </c:pt>
                <c:pt idx="118">
                  <c:v>11.011244</c:v>
                </c:pt>
                <c:pt idx="119">
                  <c:v>10.500548999999999</c:v>
                </c:pt>
                <c:pt idx="120">
                  <c:v>10.024604999999999</c:v>
                </c:pt>
                <c:pt idx="121">
                  <c:v>12.306554</c:v>
                </c:pt>
                <c:pt idx="122">
                  <c:v>11.948373</c:v>
                </c:pt>
                <c:pt idx="123">
                  <c:v>13.330973999999999</c:v>
                </c:pt>
                <c:pt idx="124">
                  <c:v>15.702976</c:v>
                </c:pt>
                <c:pt idx="125">
                  <c:v>11.548772</c:v>
                </c:pt>
                <c:pt idx="126">
                  <c:v>6.1228639999999999</c:v>
                </c:pt>
                <c:pt idx="127">
                  <c:v>5.2352460000000001</c:v>
                </c:pt>
                <c:pt idx="128">
                  <c:v>4.7979849999999997</c:v>
                </c:pt>
                <c:pt idx="129">
                  <c:v>5.5552789999999996</c:v>
                </c:pt>
                <c:pt idx="130">
                  <c:v>6.6767899999999996</c:v>
                </c:pt>
                <c:pt idx="131">
                  <c:v>8.2325529999999993</c:v>
                </c:pt>
                <c:pt idx="132">
                  <c:v>9.73827</c:v>
                </c:pt>
                <c:pt idx="133">
                  <c:v>11.014642</c:v>
                </c:pt>
                <c:pt idx="134">
                  <c:v>8.7247260000000004</c:v>
                </c:pt>
                <c:pt idx="135">
                  <c:v>6.5818009999999996</c:v>
                </c:pt>
                <c:pt idx="136">
                  <c:v>6.4150390000000002</c:v>
                </c:pt>
                <c:pt idx="137">
                  <c:v>5.9127010000000002</c:v>
                </c:pt>
                <c:pt idx="138">
                  <c:v>5.5190869999999999</c:v>
                </c:pt>
                <c:pt idx="139">
                  <c:v>5.645454</c:v>
                </c:pt>
                <c:pt idx="140">
                  <c:v>6.9125379999999996</c:v>
                </c:pt>
                <c:pt idx="141">
                  <c:v>8.5227979999999999</c:v>
                </c:pt>
                <c:pt idx="142">
                  <c:v>9.0881620000000005</c:v>
                </c:pt>
                <c:pt idx="143">
                  <c:v>10.275345</c:v>
                </c:pt>
                <c:pt idx="144">
                  <c:v>9.6847030000000007</c:v>
                </c:pt>
                <c:pt idx="145">
                  <c:v>8.8936860000000006</c:v>
                </c:pt>
                <c:pt idx="146">
                  <c:v>8.7974999999999994</c:v>
                </c:pt>
                <c:pt idx="147">
                  <c:v>8.4545929999999991</c:v>
                </c:pt>
                <c:pt idx="148">
                  <c:v>7.0777349999999997</c:v>
                </c:pt>
              </c:numCache>
            </c:numRef>
          </c:yVal>
          <c:smooth val="1"/>
        </c:ser>
        <c:ser>
          <c:idx val="0"/>
          <c:order val="2"/>
          <c:tx>
            <c:v>Lap 4</c:v>
          </c:tx>
          <c:marker>
            <c:symbol val="none"/>
          </c:marker>
          <c:yVal>
            <c:numRef>
              <c:f>'Lap 4 data'!$BU$10:$BU$200</c:f>
              <c:numCache>
                <c:formatCode>General</c:formatCode>
                <c:ptCount val="191"/>
                <c:pt idx="0">
                  <c:v>7.0777349999999997</c:v>
                </c:pt>
                <c:pt idx="1">
                  <c:v>7.3628720000000003</c:v>
                </c:pt>
                <c:pt idx="2">
                  <c:v>10.85807</c:v>
                </c:pt>
                <c:pt idx="3">
                  <c:v>11.917655999999999</c:v>
                </c:pt>
                <c:pt idx="4">
                  <c:v>12.556037</c:v>
                </c:pt>
                <c:pt idx="5">
                  <c:v>13.384297</c:v>
                </c:pt>
                <c:pt idx="6">
                  <c:v>14.968287</c:v>
                </c:pt>
                <c:pt idx="7">
                  <c:v>15.282845999999999</c:v>
                </c:pt>
                <c:pt idx="8">
                  <c:v>16.026551999999999</c:v>
                </c:pt>
                <c:pt idx="9">
                  <c:v>8.5205000000000002</c:v>
                </c:pt>
                <c:pt idx="10">
                  <c:v>8.9949779999999997</c:v>
                </c:pt>
                <c:pt idx="11">
                  <c:v>7.7772160000000001</c:v>
                </c:pt>
                <c:pt idx="12">
                  <c:v>5.7753629999999996</c:v>
                </c:pt>
                <c:pt idx="13">
                  <c:v>5.2013990000000003</c:v>
                </c:pt>
                <c:pt idx="14">
                  <c:v>6.0135800000000001</c:v>
                </c:pt>
                <c:pt idx="15">
                  <c:v>5.1693870000000004</c:v>
                </c:pt>
                <c:pt idx="16">
                  <c:v>5.5913490000000001</c:v>
                </c:pt>
                <c:pt idx="17">
                  <c:v>5.5194789999999996</c:v>
                </c:pt>
                <c:pt idx="18">
                  <c:v>4.9412130000000003</c:v>
                </c:pt>
                <c:pt idx="19">
                  <c:v>4.6701769999999998</c:v>
                </c:pt>
                <c:pt idx="20">
                  <c:v>4.06447</c:v>
                </c:pt>
                <c:pt idx="21">
                  <c:v>3.7261320000000002</c:v>
                </c:pt>
                <c:pt idx="22">
                  <c:v>3.3900190000000001</c:v>
                </c:pt>
                <c:pt idx="23">
                  <c:v>3.6265489999999998</c:v>
                </c:pt>
                <c:pt idx="24">
                  <c:v>4.3728699999999998</c:v>
                </c:pt>
                <c:pt idx="25">
                  <c:v>4.7506740000000001</c:v>
                </c:pt>
                <c:pt idx="26">
                  <c:v>4.618468</c:v>
                </c:pt>
                <c:pt idx="27">
                  <c:v>4.4228209999999999</c:v>
                </c:pt>
                <c:pt idx="28">
                  <c:v>4.1630019999999996</c:v>
                </c:pt>
                <c:pt idx="29">
                  <c:v>4.1728009999999998</c:v>
                </c:pt>
                <c:pt idx="30">
                  <c:v>5.9362110000000001</c:v>
                </c:pt>
                <c:pt idx="31">
                  <c:v>7.3185669999999998</c:v>
                </c:pt>
                <c:pt idx="32">
                  <c:v>7.6921920000000004</c:v>
                </c:pt>
                <c:pt idx="33">
                  <c:v>9.8439870000000003</c:v>
                </c:pt>
                <c:pt idx="34">
                  <c:v>10.527333</c:v>
                </c:pt>
                <c:pt idx="35">
                  <c:v>11.524431999999999</c:v>
                </c:pt>
                <c:pt idx="36">
                  <c:v>11.828141</c:v>
                </c:pt>
                <c:pt idx="37">
                  <c:v>12.559433</c:v>
                </c:pt>
                <c:pt idx="38">
                  <c:v>10.043958999999999</c:v>
                </c:pt>
                <c:pt idx="39">
                  <c:v>7.362628</c:v>
                </c:pt>
                <c:pt idx="40">
                  <c:v>4.6590819999999997</c:v>
                </c:pt>
                <c:pt idx="41">
                  <c:v>4.1325519999999996</c:v>
                </c:pt>
                <c:pt idx="42">
                  <c:v>3.4846020000000002</c:v>
                </c:pt>
                <c:pt idx="43">
                  <c:v>6.1182550000000004</c:v>
                </c:pt>
                <c:pt idx="44">
                  <c:v>6.7146920000000003</c:v>
                </c:pt>
                <c:pt idx="45">
                  <c:v>6.2946840000000002</c:v>
                </c:pt>
                <c:pt idx="46">
                  <c:v>7.6246219999999996</c:v>
                </c:pt>
                <c:pt idx="47">
                  <c:v>7.7557049999999998</c:v>
                </c:pt>
                <c:pt idx="48">
                  <c:v>8.1967529999999993</c:v>
                </c:pt>
                <c:pt idx="49">
                  <c:v>7.2740169999999997</c:v>
                </c:pt>
                <c:pt idx="50">
                  <c:v>8.1216080000000002</c:v>
                </c:pt>
                <c:pt idx="51">
                  <c:v>7.0382689999999997</c:v>
                </c:pt>
                <c:pt idx="52">
                  <c:v>6.759779</c:v>
                </c:pt>
                <c:pt idx="53">
                  <c:v>7.0019299999999998</c:v>
                </c:pt>
                <c:pt idx="54">
                  <c:v>6.5879349999999999</c:v>
                </c:pt>
                <c:pt idx="55">
                  <c:v>4.960299</c:v>
                </c:pt>
                <c:pt idx="56">
                  <c:v>7.0983609999999997</c:v>
                </c:pt>
                <c:pt idx="57">
                  <c:v>7.9219290000000004</c:v>
                </c:pt>
                <c:pt idx="58">
                  <c:v>7.3481110000000003</c:v>
                </c:pt>
                <c:pt idx="59">
                  <c:v>11.758592</c:v>
                </c:pt>
                <c:pt idx="60">
                  <c:v>12.239791</c:v>
                </c:pt>
                <c:pt idx="61">
                  <c:v>12.775974</c:v>
                </c:pt>
                <c:pt idx="62">
                  <c:v>13.047010999999999</c:v>
                </c:pt>
                <c:pt idx="63">
                  <c:v>13.674149</c:v>
                </c:pt>
                <c:pt idx="64">
                  <c:v>14.508421999999999</c:v>
                </c:pt>
                <c:pt idx="65">
                  <c:v>13.820653</c:v>
                </c:pt>
                <c:pt idx="66">
                  <c:v>15.102497</c:v>
                </c:pt>
                <c:pt idx="67">
                  <c:v>15.983689</c:v>
                </c:pt>
                <c:pt idx="68">
                  <c:v>16.487078</c:v>
                </c:pt>
                <c:pt idx="69">
                  <c:v>16.908525999999998</c:v>
                </c:pt>
                <c:pt idx="70">
                  <c:v>14.259232000000001</c:v>
                </c:pt>
                <c:pt idx="71">
                  <c:v>13.366139</c:v>
                </c:pt>
                <c:pt idx="72">
                  <c:v>14.387015999999999</c:v>
                </c:pt>
                <c:pt idx="73">
                  <c:v>13.297275000000001</c:v>
                </c:pt>
                <c:pt idx="74">
                  <c:v>7.2292230000000002</c:v>
                </c:pt>
                <c:pt idx="75">
                  <c:v>3.9165489999999998</c:v>
                </c:pt>
                <c:pt idx="76">
                  <c:v>3.5678749999999999</c:v>
                </c:pt>
                <c:pt idx="77">
                  <c:v>5.5162110000000002</c:v>
                </c:pt>
                <c:pt idx="78">
                  <c:v>6.2845469999999999</c:v>
                </c:pt>
                <c:pt idx="79">
                  <c:v>6.0322750000000003</c:v>
                </c:pt>
                <c:pt idx="80">
                  <c:v>5.7300079999999998</c:v>
                </c:pt>
                <c:pt idx="81">
                  <c:v>5.3724619999999996</c:v>
                </c:pt>
                <c:pt idx="82">
                  <c:v>4.8558779999999997</c:v>
                </c:pt>
                <c:pt idx="83">
                  <c:v>4.768319</c:v>
                </c:pt>
                <c:pt idx="84">
                  <c:v>5.001061</c:v>
                </c:pt>
                <c:pt idx="85">
                  <c:v>4.8841029999999996</c:v>
                </c:pt>
                <c:pt idx="86">
                  <c:v>4.2415440000000002</c:v>
                </c:pt>
                <c:pt idx="87">
                  <c:v>4.3901240000000001</c:v>
                </c:pt>
                <c:pt idx="88">
                  <c:v>4.5946410000000002</c:v>
                </c:pt>
                <c:pt idx="89">
                  <c:v>4.5115290000000003</c:v>
                </c:pt>
                <c:pt idx="90">
                  <c:v>4.3893409999999999</c:v>
                </c:pt>
                <c:pt idx="91">
                  <c:v>4.5243339999999996</c:v>
                </c:pt>
                <c:pt idx="92">
                  <c:v>4.523943</c:v>
                </c:pt>
                <c:pt idx="93">
                  <c:v>4.1783729999999997</c:v>
                </c:pt>
                <c:pt idx="94">
                  <c:v>3.829936</c:v>
                </c:pt>
                <c:pt idx="95">
                  <c:v>4.4521949999999997</c:v>
                </c:pt>
                <c:pt idx="96">
                  <c:v>5.059736</c:v>
                </c:pt>
                <c:pt idx="97">
                  <c:v>5.5819400000000003</c:v>
                </c:pt>
                <c:pt idx="98">
                  <c:v>6.7380789999999999</c:v>
                </c:pt>
                <c:pt idx="99">
                  <c:v>5.991244</c:v>
                </c:pt>
                <c:pt idx="100">
                  <c:v>6.5936769999999996</c:v>
                </c:pt>
                <c:pt idx="101">
                  <c:v>5.538564</c:v>
                </c:pt>
                <c:pt idx="102">
                  <c:v>4.7975950000000003</c:v>
                </c:pt>
                <c:pt idx="103">
                  <c:v>5.3165250000000004</c:v>
                </c:pt>
                <c:pt idx="104">
                  <c:v>4.8863279999999998</c:v>
                </c:pt>
                <c:pt idx="105">
                  <c:v>4.899915</c:v>
                </c:pt>
                <c:pt idx="106">
                  <c:v>5.7477729999999996</c:v>
                </c:pt>
                <c:pt idx="107">
                  <c:v>7.2794910000000002</c:v>
                </c:pt>
                <c:pt idx="108">
                  <c:v>7.3492850000000001</c:v>
                </c:pt>
                <c:pt idx="109">
                  <c:v>7.9949680000000001</c:v>
                </c:pt>
                <c:pt idx="110">
                  <c:v>7.6816680000000002</c:v>
                </c:pt>
                <c:pt idx="111">
                  <c:v>6.7458010000000002</c:v>
                </c:pt>
                <c:pt idx="112">
                  <c:v>5.8295899999999996</c:v>
                </c:pt>
                <c:pt idx="113">
                  <c:v>5.9541240000000002</c:v>
                </c:pt>
                <c:pt idx="114">
                  <c:v>6.1586410000000003</c:v>
                </c:pt>
                <c:pt idx="115">
                  <c:v>6.7399120000000003</c:v>
                </c:pt>
                <c:pt idx="116">
                  <c:v>8.4468709999999998</c:v>
                </c:pt>
                <c:pt idx="117">
                  <c:v>9.318263</c:v>
                </c:pt>
                <c:pt idx="118">
                  <c:v>10.222842</c:v>
                </c:pt>
                <c:pt idx="119">
                  <c:v>8.6010960000000001</c:v>
                </c:pt>
                <c:pt idx="120">
                  <c:v>9.1934609999999992</c:v>
                </c:pt>
                <c:pt idx="121">
                  <c:v>10.425136</c:v>
                </c:pt>
                <c:pt idx="122">
                  <c:v>11.503</c:v>
                </c:pt>
                <c:pt idx="123">
                  <c:v>12.725267000000001</c:v>
                </c:pt>
                <c:pt idx="124">
                  <c:v>13.392924000000001</c:v>
                </c:pt>
                <c:pt idx="125">
                  <c:v>14.428525</c:v>
                </c:pt>
                <c:pt idx="126">
                  <c:v>7.9004300000000001</c:v>
                </c:pt>
                <c:pt idx="127">
                  <c:v>4.3714529999999998</c:v>
                </c:pt>
                <c:pt idx="128">
                  <c:v>5.8294430000000004</c:v>
                </c:pt>
                <c:pt idx="129">
                  <c:v>6.9636370000000003</c:v>
                </c:pt>
                <c:pt idx="130">
                  <c:v>6.8296950000000001</c:v>
                </c:pt>
                <c:pt idx="131">
                  <c:v>7.0722360000000002</c:v>
                </c:pt>
                <c:pt idx="132">
                  <c:v>8.5686680000000006</c:v>
                </c:pt>
                <c:pt idx="133">
                  <c:v>9.8446459999999991</c:v>
                </c:pt>
                <c:pt idx="134">
                  <c:v>7.6588839999999996</c:v>
                </c:pt>
                <c:pt idx="135">
                  <c:v>4.6951520000000002</c:v>
                </c:pt>
                <c:pt idx="136">
                  <c:v>4.6897760000000002</c:v>
                </c:pt>
                <c:pt idx="137">
                  <c:v>4.8051709999999996</c:v>
                </c:pt>
                <c:pt idx="138">
                  <c:v>4.6427350000000001</c:v>
                </c:pt>
                <c:pt idx="139">
                  <c:v>5.9688840000000001</c:v>
                </c:pt>
                <c:pt idx="140">
                  <c:v>6.522589</c:v>
                </c:pt>
                <c:pt idx="141">
                  <c:v>6.359585</c:v>
                </c:pt>
                <c:pt idx="142">
                  <c:v>9.7793299999999999</c:v>
                </c:pt>
                <c:pt idx="143">
                  <c:v>8.7635319999999997</c:v>
                </c:pt>
                <c:pt idx="144">
                  <c:v>9.6461410000000001</c:v>
                </c:pt>
                <c:pt idx="145">
                  <c:v>10.035185999999999</c:v>
                </c:pt>
                <c:pt idx="146">
                  <c:v>8.7394850000000002</c:v>
                </c:pt>
                <c:pt idx="147">
                  <c:v>8.2530809999999999</c:v>
                </c:pt>
                <c:pt idx="148">
                  <c:v>6.582192</c:v>
                </c:pt>
                <c:pt idx="149">
                  <c:v>3.417608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6184192"/>
        <c:axId val="136186112"/>
      </c:scatterChart>
      <c:valAx>
        <c:axId val="136184192"/>
        <c:scaling>
          <c:orientation val="minMax"/>
          <c:max val="18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(seconds)</a:t>
                </a:r>
              </a:p>
            </c:rich>
          </c:tx>
          <c:layout/>
          <c:overlay val="0"/>
        </c:title>
        <c:majorTickMark val="none"/>
        <c:minorTickMark val="none"/>
        <c:tickLblPos val="nextTo"/>
        <c:crossAx val="136186112"/>
        <c:crosses val="autoZero"/>
        <c:crossBetween val="midCat"/>
      </c:valAx>
      <c:valAx>
        <c:axId val="1361861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Fuel</a:t>
                </a:r>
                <a:r>
                  <a:rPr lang="en-US" baseline="0"/>
                  <a:t> Flow</a:t>
                </a:r>
                <a:r>
                  <a:rPr lang="en-US"/>
                  <a:t> (L/hr)</a:t>
                </a:r>
              </a:p>
            </c:rich>
          </c:tx>
          <c:layout>
            <c:manualLayout>
              <c:xMode val="edge"/>
              <c:yMode val="edge"/>
              <c:x val="1.1714589989350413E-2"/>
              <c:y val="0.43807184838889601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crossAx val="136184192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C02 Vs. Time</a:t>
            </a:r>
          </a:p>
        </c:rich>
      </c:tx>
      <c:layout/>
      <c:overlay val="0"/>
    </c:title>
    <c:autoTitleDeleted val="0"/>
    <c:plotArea>
      <c:layout/>
      <c:scatterChart>
        <c:scatterStyle val="smoothMarker"/>
        <c:varyColors val="0"/>
        <c:ser>
          <c:idx val="1"/>
          <c:order val="0"/>
          <c:tx>
            <c:v>Lap 2</c:v>
          </c:tx>
          <c:marker>
            <c:symbol val="none"/>
          </c:marker>
          <c:yVal>
            <c:numRef>
              <c:f>'Lap 2 data'!$BY$10:$BY$200</c:f>
              <c:numCache>
                <c:formatCode>General</c:formatCode>
                <c:ptCount val="191"/>
                <c:pt idx="0">
                  <c:v>15300.291444254783</c:v>
                </c:pt>
                <c:pt idx="1">
                  <c:v>18848.009930465352</c:v>
                </c:pt>
                <c:pt idx="2">
                  <c:v>20578.786953082868</c:v>
                </c:pt>
                <c:pt idx="3">
                  <c:v>21727.841116880361</c:v>
                </c:pt>
                <c:pt idx="4">
                  <c:v>21941.799498588916</c:v>
                </c:pt>
                <c:pt idx="5">
                  <c:v>26135.186697169676</c:v>
                </c:pt>
                <c:pt idx="6">
                  <c:v>27512.040978421381</c:v>
                </c:pt>
                <c:pt idx="7">
                  <c:v>30776.899132543967</c:v>
                </c:pt>
                <c:pt idx="8">
                  <c:v>17688.086949035875</c:v>
                </c:pt>
                <c:pt idx="9">
                  <c:v>10802.199024087357</c:v>
                </c:pt>
                <c:pt idx="10">
                  <c:v>8813.9318202880568</c:v>
                </c:pt>
                <c:pt idx="11">
                  <c:v>8192.9597248765913</c:v>
                </c:pt>
                <c:pt idx="12">
                  <c:v>10516.565061637646</c:v>
                </c:pt>
                <c:pt idx="13">
                  <c:v>13144.681171581302</c:v>
                </c:pt>
                <c:pt idx="14">
                  <c:v>13323.990223072939</c:v>
                </c:pt>
                <c:pt idx="15">
                  <c:v>13633.089723543713</c:v>
                </c:pt>
                <c:pt idx="16">
                  <c:v>12352.965576988739</c:v>
                </c:pt>
                <c:pt idx="17">
                  <c:v>11536.703237225671</c:v>
                </c:pt>
                <c:pt idx="18">
                  <c:v>5954.8120323983439</c:v>
                </c:pt>
                <c:pt idx="19">
                  <c:v>5737.9319127011704</c:v>
                </c:pt>
                <c:pt idx="20">
                  <c:v>5455.6501832408549</c:v>
                </c:pt>
                <c:pt idx="21">
                  <c:v>8142.0527219344995</c:v>
                </c:pt>
                <c:pt idx="22">
                  <c:v>8149.183570587521</c:v>
                </c:pt>
                <c:pt idx="23">
                  <c:v>9112.3621773599098</c:v>
                </c:pt>
                <c:pt idx="24">
                  <c:v>8074.1050565292962</c:v>
                </c:pt>
                <c:pt idx="25">
                  <c:v>7660.6169666414862</c:v>
                </c:pt>
                <c:pt idx="26">
                  <c:v>9802.6251873821984</c:v>
                </c:pt>
                <c:pt idx="27">
                  <c:v>9473.4779109727897</c:v>
                </c:pt>
                <c:pt idx="28">
                  <c:v>12409.132626607159</c:v>
                </c:pt>
                <c:pt idx="29">
                  <c:v>16817.971742943231</c:v>
                </c:pt>
                <c:pt idx="30">
                  <c:v>20283.573006109109</c:v>
                </c:pt>
                <c:pt idx="31">
                  <c:v>25473.282921905615</c:v>
                </c:pt>
                <c:pt idx="32">
                  <c:v>28479.250724054658</c:v>
                </c:pt>
                <c:pt idx="33">
                  <c:v>28250.6123002565</c:v>
                </c:pt>
                <c:pt idx="34">
                  <c:v>28008.161442145501</c:v>
                </c:pt>
                <c:pt idx="35">
                  <c:v>22695.687595589614</c:v>
                </c:pt>
                <c:pt idx="36">
                  <c:v>18248.965922624622</c:v>
                </c:pt>
                <c:pt idx="37">
                  <c:v>11185.147771313741</c:v>
                </c:pt>
                <c:pt idx="38">
                  <c:v>10743.502437262632</c:v>
                </c:pt>
                <c:pt idx="39">
                  <c:v>11864.457344658893</c:v>
                </c:pt>
                <c:pt idx="40">
                  <c:v>11483.84093312583</c:v>
                </c:pt>
                <c:pt idx="41">
                  <c:v>13498.837296283045</c:v>
                </c:pt>
                <c:pt idx="42">
                  <c:v>16379.736348201073</c:v>
                </c:pt>
                <c:pt idx="43">
                  <c:v>18970.279871919611</c:v>
                </c:pt>
                <c:pt idx="44">
                  <c:v>21838.816409048381</c:v>
                </c:pt>
                <c:pt idx="45">
                  <c:v>18654.841079532463</c:v>
                </c:pt>
                <c:pt idx="46">
                  <c:v>16582.37847587041</c:v>
                </c:pt>
                <c:pt idx="47">
                  <c:v>14120.516859883381</c:v>
                </c:pt>
                <c:pt idx="48">
                  <c:v>15220.479885213514</c:v>
                </c:pt>
                <c:pt idx="49">
                  <c:v>15383.818756140441</c:v>
                </c:pt>
                <c:pt idx="50">
                  <c:v>14611.009959223371</c:v>
                </c:pt>
                <c:pt idx="51">
                  <c:v>14125.127928445254</c:v>
                </c:pt>
                <c:pt idx="52">
                  <c:v>14837.748276751472</c:v>
                </c:pt>
                <c:pt idx="53">
                  <c:v>15798.063283012913</c:v>
                </c:pt>
                <c:pt idx="54">
                  <c:v>23088.917431028458</c:v>
                </c:pt>
                <c:pt idx="55">
                  <c:v>27462.147325234433</c:v>
                </c:pt>
                <c:pt idx="56">
                  <c:v>28449.185455072799</c:v>
                </c:pt>
                <c:pt idx="57">
                  <c:v>28241.879700899637</c:v>
                </c:pt>
                <c:pt idx="58">
                  <c:v>27380.231858616866</c:v>
                </c:pt>
                <c:pt idx="59">
                  <c:v>27474.901242052922</c:v>
                </c:pt>
                <c:pt idx="60">
                  <c:v>23994.20354905229</c:v>
                </c:pt>
                <c:pt idx="61">
                  <c:v>27554.855991720553</c:v>
                </c:pt>
                <c:pt idx="62">
                  <c:v>28332.134803962697</c:v>
                </c:pt>
                <c:pt idx="63">
                  <c:v>28501.994384838119</c:v>
                </c:pt>
                <c:pt idx="64">
                  <c:v>29249.602176886994</c:v>
                </c:pt>
                <c:pt idx="65">
                  <c:v>30633.250838510205</c:v>
                </c:pt>
                <c:pt idx="66">
                  <c:v>25271.961265061422</c:v>
                </c:pt>
                <c:pt idx="67">
                  <c:v>25424.988704231448</c:v>
                </c:pt>
                <c:pt idx="68">
                  <c:v>25204.181663515978</c:v>
                </c:pt>
                <c:pt idx="69">
                  <c:v>21851.247255595084</c:v>
                </c:pt>
                <c:pt idx="70">
                  <c:v>21487.13860554211</c:v>
                </c:pt>
                <c:pt idx="71">
                  <c:v>6238.6446994398848</c:v>
                </c:pt>
                <c:pt idx="72">
                  <c:v>6441.4074631711219</c:v>
                </c:pt>
                <c:pt idx="73">
                  <c:v>4753.9036069248841</c:v>
                </c:pt>
                <c:pt idx="74">
                  <c:v>6017.9355138787223</c:v>
                </c:pt>
                <c:pt idx="75">
                  <c:v>6560.9660069450701</c:v>
                </c:pt>
                <c:pt idx="76">
                  <c:v>6702.0998125200522</c:v>
                </c:pt>
                <c:pt idx="77">
                  <c:v>7906.3597617009609</c:v>
                </c:pt>
                <c:pt idx="78">
                  <c:v>9595.1367709449096</c:v>
                </c:pt>
                <c:pt idx="79">
                  <c:v>11598.540285490708</c:v>
                </c:pt>
                <c:pt idx="80">
                  <c:v>12357.742313183417</c:v>
                </c:pt>
                <c:pt idx="81">
                  <c:v>12199.556642288315</c:v>
                </c:pt>
                <c:pt idx="82">
                  <c:v>15109.355725857209</c:v>
                </c:pt>
                <c:pt idx="83">
                  <c:v>11814.829371438209</c:v>
                </c:pt>
                <c:pt idx="84">
                  <c:v>8885.7497886698511</c:v>
                </c:pt>
                <c:pt idx="85">
                  <c:v>9841.2737433728835</c:v>
                </c:pt>
                <c:pt idx="86">
                  <c:v>8982.2911576893948</c:v>
                </c:pt>
                <c:pt idx="87">
                  <c:v>9504.3545563330463</c:v>
                </c:pt>
                <c:pt idx="88">
                  <c:v>10052.309855414112</c:v>
                </c:pt>
                <c:pt idx="89">
                  <c:v>9654.4945081807036</c:v>
                </c:pt>
                <c:pt idx="90">
                  <c:v>9806.6677207395205</c:v>
                </c:pt>
                <c:pt idx="91">
                  <c:v>8996.2594683193311</c:v>
                </c:pt>
                <c:pt idx="92">
                  <c:v>10262.00590038016</c:v>
                </c:pt>
                <c:pt idx="93">
                  <c:v>12841.251107646411</c:v>
                </c:pt>
                <c:pt idx="94">
                  <c:v>11906.02513734783</c:v>
                </c:pt>
                <c:pt idx="95">
                  <c:v>12695.106381874188</c:v>
                </c:pt>
                <c:pt idx="96">
                  <c:v>14308.755201582138</c:v>
                </c:pt>
                <c:pt idx="97">
                  <c:v>13073.135759863238</c:v>
                </c:pt>
                <c:pt idx="98">
                  <c:v>13240.217490190256</c:v>
                </c:pt>
                <c:pt idx="99">
                  <c:v>12195.848862524796</c:v>
                </c:pt>
                <c:pt idx="100">
                  <c:v>11392.514226369389</c:v>
                </c:pt>
                <c:pt idx="101">
                  <c:v>10583.152132043549</c:v>
                </c:pt>
                <c:pt idx="102">
                  <c:v>11789.136401920339</c:v>
                </c:pt>
                <c:pt idx="103">
                  <c:v>14966.883298342827</c:v>
                </c:pt>
                <c:pt idx="104">
                  <c:v>14686.593791536621</c:v>
                </c:pt>
                <c:pt idx="105">
                  <c:v>17789.066077512183</c:v>
                </c:pt>
                <c:pt idx="106">
                  <c:v>17197.369072639718</c:v>
                </c:pt>
                <c:pt idx="107">
                  <c:v>15947.070872929316</c:v>
                </c:pt>
                <c:pt idx="108">
                  <c:v>12437.423183556906</c:v>
                </c:pt>
                <c:pt idx="109">
                  <c:v>12935.344629658879</c:v>
                </c:pt>
                <c:pt idx="110">
                  <c:v>12209.39987793723</c:v>
                </c:pt>
                <c:pt idx="111">
                  <c:v>15637.368542053438</c:v>
                </c:pt>
                <c:pt idx="112">
                  <c:v>13910.392952797136</c:v>
                </c:pt>
                <c:pt idx="113">
                  <c:v>14446.174948963006</c:v>
                </c:pt>
                <c:pt idx="114">
                  <c:v>19478.967191881722</c:v>
                </c:pt>
                <c:pt idx="115">
                  <c:v>20108.220371718759</c:v>
                </c:pt>
                <c:pt idx="116">
                  <c:v>23743.904539973686</c:v>
                </c:pt>
                <c:pt idx="117">
                  <c:v>25323.993430208167</c:v>
                </c:pt>
                <c:pt idx="118">
                  <c:v>26695.199217908521</c:v>
                </c:pt>
                <c:pt idx="119">
                  <c:v>28169.755713277496</c:v>
                </c:pt>
                <c:pt idx="120">
                  <c:v>27575.048748632002</c:v>
                </c:pt>
                <c:pt idx="121">
                  <c:v>23791.764465109685</c:v>
                </c:pt>
                <c:pt idx="122">
                  <c:v>8034.436624999008</c:v>
                </c:pt>
                <c:pt idx="123">
                  <c:v>7980.0295788486519</c:v>
                </c:pt>
                <c:pt idx="124">
                  <c:v>7774.4728118920311</c:v>
                </c:pt>
                <c:pt idx="125">
                  <c:v>7717.0672711379284</c:v>
                </c:pt>
                <c:pt idx="126">
                  <c:v>11690.514086963996</c:v>
                </c:pt>
                <c:pt idx="127">
                  <c:v>13286.049597417752</c:v>
                </c:pt>
                <c:pt idx="128">
                  <c:v>17600.467414077666</c:v>
                </c:pt>
                <c:pt idx="129">
                  <c:v>19168.268918775826</c:v>
                </c:pt>
                <c:pt idx="130">
                  <c:v>14887.259073777012</c:v>
                </c:pt>
                <c:pt idx="131">
                  <c:v>10531.861328915029</c:v>
                </c:pt>
                <c:pt idx="132">
                  <c:v>8629.4747926635137</c:v>
                </c:pt>
                <c:pt idx="133">
                  <c:v>7184.7903340943021</c:v>
                </c:pt>
                <c:pt idx="134">
                  <c:v>9539.4192116916984</c:v>
                </c:pt>
                <c:pt idx="135">
                  <c:v>10661.491644630451</c:v>
                </c:pt>
                <c:pt idx="136">
                  <c:v>12165.634018294577</c:v>
                </c:pt>
                <c:pt idx="137">
                  <c:v>14460.088806007592</c:v>
                </c:pt>
                <c:pt idx="138">
                  <c:v>17515.831152979397</c:v>
                </c:pt>
                <c:pt idx="139">
                  <c:v>18911.38277852027</c:v>
                </c:pt>
                <c:pt idx="140">
                  <c:v>19912.43488398891</c:v>
                </c:pt>
                <c:pt idx="141">
                  <c:v>23077.087181255141</c:v>
                </c:pt>
                <c:pt idx="142">
                  <c:v>23119.337629051646</c:v>
                </c:pt>
                <c:pt idx="143">
                  <c:v>19398.236172054654</c:v>
                </c:pt>
                <c:pt idx="144">
                  <c:v>17799.682893348177</c:v>
                </c:pt>
                <c:pt idx="145">
                  <c:v>14771.347588355509</c:v>
                </c:pt>
              </c:numCache>
            </c:numRef>
          </c:yVal>
          <c:smooth val="1"/>
        </c:ser>
        <c:ser>
          <c:idx val="2"/>
          <c:order val="1"/>
          <c:tx>
            <c:v>Lap 3</c:v>
          </c:tx>
          <c:marker>
            <c:symbol val="none"/>
          </c:marker>
          <c:yVal>
            <c:numRef>
              <c:f>'Lap 3 data'!$BY$10:$BY$200</c:f>
              <c:numCache>
                <c:formatCode>General</c:formatCode>
                <c:ptCount val="191"/>
                <c:pt idx="0">
                  <c:v>14771.347588355509</c:v>
                </c:pt>
                <c:pt idx="1">
                  <c:v>11339.297387639903</c:v>
                </c:pt>
                <c:pt idx="2">
                  <c:v>19805.146759385323</c:v>
                </c:pt>
                <c:pt idx="3">
                  <c:v>21739.21344104295</c:v>
                </c:pt>
                <c:pt idx="4">
                  <c:v>24113.242712811909</c:v>
                </c:pt>
                <c:pt idx="5">
                  <c:v>26391.775740705496</c:v>
                </c:pt>
                <c:pt idx="6">
                  <c:v>25283.324013240283</c:v>
                </c:pt>
                <c:pt idx="7">
                  <c:v>28965.277121010702</c:v>
                </c:pt>
                <c:pt idx="8">
                  <c:v>28371.69978386565</c:v>
                </c:pt>
                <c:pt idx="9">
                  <c:v>23155.201670416576</c:v>
                </c:pt>
                <c:pt idx="10">
                  <c:v>13413.283525585601</c:v>
                </c:pt>
                <c:pt idx="11">
                  <c:v>9866.2195742308522</c:v>
                </c:pt>
                <c:pt idx="12">
                  <c:v>7721.7553995987746</c:v>
                </c:pt>
                <c:pt idx="13">
                  <c:v>8409.3031615795226</c:v>
                </c:pt>
                <c:pt idx="14">
                  <c:v>10317.086457869877</c:v>
                </c:pt>
                <c:pt idx="15">
                  <c:v>11312.976146554049</c:v>
                </c:pt>
                <c:pt idx="16">
                  <c:v>10087.576840779138</c:v>
                </c:pt>
                <c:pt idx="17">
                  <c:v>9861.1669857463767</c:v>
                </c:pt>
                <c:pt idx="18">
                  <c:v>9581.1724867091016</c:v>
                </c:pt>
                <c:pt idx="19">
                  <c:v>8536.3760192439149</c:v>
                </c:pt>
                <c:pt idx="20">
                  <c:v>8434.959991355985</c:v>
                </c:pt>
                <c:pt idx="21">
                  <c:v>7894.6420701096349</c:v>
                </c:pt>
                <c:pt idx="22">
                  <c:v>7648.605478271732</c:v>
                </c:pt>
                <c:pt idx="23">
                  <c:v>5018.0839223769635</c:v>
                </c:pt>
                <c:pt idx="24">
                  <c:v>6791.5160709035781</c:v>
                </c:pt>
                <c:pt idx="25">
                  <c:v>9398.5765513657279</c:v>
                </c:pt>
                <c:pt idx="26">
                  <c:v>10263.733670974785</c:v>
                </c:pt>
                <c:pt idx="27">
                  <c:v>11220.922914961204</c:v>
                </c:pt>
                <c:pt idx="28">
                  <c:v>11593.393166022752</c:v>
                </c:pt>
                <c:pt idx="29">
                  <c:v>12031.3956705904</c:v>
                </c:pt>
                <c:pt idx="30">
                  <c:v>18051.518090969552</c:v>
                </c:pt>
                <c:pt idx="31">
                  <c:v>21844.176647806267</c:v>
                </c:pt>
                <c:pt idx="32">
                  <c:v>23228.038537015862</c:v>
                </c:pt>
                <c:pt idx="33">
                  <c:v>24827.88901969407</c:v>
                </c:pt>
                <c:pt idx="34">
                  <c:v>23285.957772629423</c:v>
                </c:pt>
                <c:pt idx="35">
                  <c:v>19436.928274619626</c:v>
                </c:pt>
                <c:pt idx="36">
                  <c:v>19692.999286328806</c:v>
                </c:pt>
                <c:pt idx="37">
                  <c:v>14616.280332274364</c:v>
                </c:pt>
                <c:pt idx="38">
                  <c:v>7426.5133174929624</c:v>
                </c:pt>
                <c:pt idx="39">
                  <c:v>5146.2645091433178</c:v>
                </c:pt>
                <c:pt idx="40">
                  <c:v>4173.2278262455602</c:v>
                </c:pt>
                <c:pt idx="41">
                  <c:v>7751.2948519518395</c:v>
                </c:pt>
                <c:pt idx="42">
                  <c:v>10825.641532824096</c:v>
                </c:pt>
                <c:pt idx="43">
                  <c:v>11773.788762487206</c:v>
                </c:pt>
                <c:pt idx="44">
                  <c:v>14866.757278584193</c:v>
                </c:pt>
                <c:pt idx="45">
                  <c:v>17462.833687721395</c:v>
                </c:pt>
                <c:pt idx="46">
                  <c:v>17478.316396563019</c:v>
                </c:pt>
                <c:pt idx="47">
                  <c:v>14446.878478614239</c:v>
                </c:pt>
                <c:pt idx="48">
                  <c:v>13359.252582380099</c:v>
                </c:pt>
                <c:pt idx="49">
                  <c:v>12160.430800793087</c:v>
                </c:pt>
                <c:pt idx="50">
                  <c:v>10622.101869198897</c:v>
                </c:pt>
                <c:pt idx="51">
                  <c:v>12570.95570855301</c:v>
                </c:pt>
                <c:pt idx="52">
                  <c:v>13813.842480120296</c:v>
                </c:pt>
                <c:pt idx="53">
                  <c:v>13673.760535276302</c:v>
                </c:pt>
                <c:pt idx="54">
                  <c:v>12025.735945753702</c:v>
                </c:pt>
                <c:pt idx="55">
                  <c:v>10673.959653698706</c:v>
                </c:pt>
                <c:pt idx="56">
                  <c:v>12305.263874432772</c:v>
                </c:pt>
                <c:pt idx="57">
                  <c:v>15559.270682201653</c:v>
                </c:pt>
                <c:pt idx="58">
                  <c:v>21156.255203520384</c:v>
                </c:pt>
                <c:pt idx="59">
                  <c:v>23401.434604585909</c:v>
                </c:pt>
                <c:pt idx="60">
                  <c:v>23854.397998234952</c:v>
                </c:pt>
                <c:pt idx="61">
                  <c:v>25324.556753299988</c:v>
                </c:pt>
                <c:pt idx="62">
                  <c:v>23598.226843009874</c:v>
                </c:pt>
                <c:pt idx="63">
                  <c:v>20862.530579306898</c:v>
                </c:pt>
                <c:pt idx="64">
                  <c:v>24019.539612680546</c:v>
                </c:pt>
                <c:pt idx="65">
                  <c:v>24524.818094014321</c:v>
                </c:pt>
                <c:pt idx="66">
                  <c:v>28577.295482097517</c:v>
                </c:pt>
                <c:pt idx="67">
                  <c:v>30156.801076036932</c:v>
                </c:pt>
                <c:pt idx="68">
                  <c:v>26834.324146757786</c:v>
                </c:pt>
                <c:pt idx="69">
                  <c:v>27603.4583607481</c:v>
                </c:pt>
                <c:pt idx="70">
                  <c:v>26243.774893792212</c:v>
                </c:pt>
                <c:pt idx="71">
                  <c:v>25180.68637235439</c:v>
                </c:pt>
                <c:pt idx="72">
                  <c:v>21566.946609597209</c:v>
                </c:pt>
                <c:pt idx="73">
                  <c:v>20829.268743180477</c:v>
                </c:pt>
                <c:pt idx="74">
                  <c:v>13012.898847561171</c:v>
                </c:pt>
                <c:pt idx="75">
                  <c:v>5109.0995579145592</c:v>
                </c:pt>
                <c:pt idx="76">
                  <c:v>3286.2831466558946</c:v>
                </c:pt>
                <c:pt idx="77">
                  <c:v>6367.4781630260395</c:v>
                </c:pt>
                <c:pt idx="78">
                  <c:v>8328.8027935579466</c:v>
                </c:pt>
                <c:pt idx="79">
                  <c:v>10002.183869500434</c:v>
                </c:pt>
                <c:pt idx="80">
                  <c:v>11594.57603584093</c:v>
                </c:pt>
                <c:pt idx="81">
                  <c:v>11388.198356099136</c:v>
                </c:pt>
                <c:pt idx="82">
                  <c:v>11058.709592982144</c:v>
                </c:pt>
                <c:pt idx="83">
                  <c:v>12173.860428593885</c:v>
                </c:pt>
                <c:pt idx="84">
                  <c:v>11250.475353719668</c:v>
                </c:pt>
                <c:pt idx="85">
                  <c:v>11951.103597220719</c:v>
                </c:pt>
                <c:pt idx="86">
                  <c:v>10097.167630457618</c:v>
                </c:pt>
                <c:pt idx="87">
                  <c:v>8604.3031040663809</c:v>
                </c:pt>
                <c:pt idx="88">
                  <c:v>8544.3751006859347</c:v>
                </c:pt>
                <c:pt idx="89">
                  <c:v>9095.7739798100392</c:v>
                </c:pt>
                <c:pt idx="90">
                  <c:v>10445.755784347713</c:v>
                </c:pt>
                <c:pt idx="91">
                  <c:v>11343.543347727948</c:v>
                </c:pt>
                <c:pt idx="92">
                  <c:v>11978.0683436775</c:v>
                </c:pt>
                <c:pt idx="93">
                  <c:v>12310.632345849421</c:v>
                </c:pt>
                <c:pt idx="94">
                  <c:v>11589.143791116678</c:v>
                </c:pt>
                <c:pt idx="95">
                  <c:v>11163.584453632242</c:v>
                </c:pt>
                <c:pt idx="96">
                  <c:v>10370.896254311901</c:v>
                </c:pt>
                <c:pt idx="97">
                  <c:v>11132.257999597681</c:v>
                </c:pt>
                <c:pt idx="98">
                  <c:v>11331.76932996281</c:v>
                </c:pt>
                <c:pt idx="99">
                  <c:v>10620.429247425625</c:v>
                </c:pt>
                <c:pt idx="100">
                  <c:v>10021.764000453932</c:v>
                </c:pt>
                <c:pt idx="101">
                  <c:v>12234.824124677907</c:v>
                </c:pt>
                <c:pt idx="102">
                  <c:v>12032.163469857349</c:v>
                </c:pt>
                <c:pt idx="103">
                  <c:v>13146.38075884619</c:v>
                </c:pt>
                <c:pt idx="104">
                  <c:v>12469.777175207821</c:v>
                </c:pt>
                <c:pt idx="105">
                  <c:v>11052.156613231289</c:v>
                </c:pt>
                <c:pt idx="106">
                  <c:v>14341.201253854602</c:v>
                </c:pt>
                <c:pt idx="107">
                  <c:v>12346.565423678641</c:v>
                </c:pt>
                <c:pt idx="108">
                  <c:v>13780.596618216729</c:v>
                </c:pt>
                <c:pt idx="109">
                  <c:v>15701.339950114176</c:v>
                </c:pt>
                <c:pt idx="110">
                  <c:v>16121.522870948922</c:v>
                </c:pt>
                <c:pt idx="111">
                  <c:v>15214.475206667221</c:v>
                </c:pt>
                <c:pt idx="112">
                  <c:v>13331.189270062992</c:v>
                </c:pt>
                <c:pt idx="113">
                  <c:v>11808.423410986818</c:v>
                </c:pt>
                <c:pt idx="114">
                  <c:v>12483.679935527472</c:v>
                </c:pt>
                <c:pt idx="115">
                  <c:v>14404.22200542766</c:v>
                </c:pt>
                <c:pt idx="116">
                  <c:v>17364.253725996579</c:v>
                </c:pt>
                <c:pt idx="117">
                  <c:v>19787.367084509628</c:v>
                </c:pt>
                <c:pt idx="118">
                  <c:v>21542.100722281855</c:v>
                </c:pt>
                <c:pt idx="119">
                  <c:v>20219.408161425308</c:v>
                </c:pt>
                <c:pt idx="120">
                  <c:v>19156.838038000966</c:v>
                </c:pt>
                <c:pt idx="121">
                  <c:v>23314.61419786148</c:v>
                </c:pt>
                <c:pt idx="122">
                  <c:v>22321.954823652894</c:v>
                </c:pt>
                <c:pt idx="123">
                  <c:v>24416.906943655857</c:v>
                </c:pt>
                <c:pt idx="124">
                  <c:v>27500.935677072379</c:v>
                </c:pt>
                <c:pt idx="125">
                  <c:v>16403.443189544738</c:v>
                </c:pt>
                <c:pt idx="126">
                  <c:v>6631.9987000007841</c:v>
                </c:pt>
                <c:pt idx="127">
                  <c:v>6256.4542718005623</c:v>
                </c:pt>
                <c:pt idx="128">
                  <c:v>6454.6972467279602</c:v>
                </c:pt>
                <c:pt idx="129">
                  <c:v>8451.9423858071132</c:v>
                </c:pt>
                <c:pt idx="130">
                  <c:v>11069.240142600918</c:v>
                </c:pt>
                <c:pt idx="131">
                  <c:v>14278.811580983893</c:v>
                </c:pt>
                <c:pt idx="132">
                  <c:v>18061.2001911843</c:v>
                </c:pt>
                <c:pt idx="133">
                  <c:v>21083.010279034384</c:v>
                </c:pt>
                <c:pt idx="134">
                  <c:v>16708.915544145697</c:v>
                </c:pt>
                <c:pt idx="135">
                  <c:v>12515.490390334346</c:v>
                </c:pt>
                <c:pt idx="136">
                  <c:v>12260.473112967476</c:v>
                </c:pt>
                <c:pt idx="137">
                  <c:v>11633.975384250707</c:v>
                </c:pt>
                <c:pt idx="138">
                  <c:v>11145.617035897805</c:v>
                </c:pt>
                <c:pt idx="139">
                  <c:v>11536.656469974367</c:v>
                </c:pt>
                <c:pt idx="140">
                  <c:v>14190.576598825834</c:v>
                </c:pt>
                <c:pt idx="141">
                  <c:v>17450.820323020947</c:v>
                </c:pt>
                <c:pt idx="142">
                  <c:v>18397.257090985731</c:v>
                </c:pt>
                <c:pt idx="143">
                  <c:v>20395.020506391586</c:v>
                </c:pt>
                <c:pt idx="144">
                  <c:v>18932.447095713214</c:v>
                </c:pt>
                <c:pt idx="145">
                  <c:v>17435.822219705653</c:v>
                </c:pt>
                <c:pt idx="146">
                  <c:v>17327.407445415</c:v>
                </c:pt>
                <c:pt idx="147">
                  <c:v>16737.423029705951</c:v>
                </c:pt>
                <c:pt idx="148">
                  <c:v>14085.945663893461</c:v>
                </c:pt>
              </c:numCache>
            </c:numRef>
          </c:yVal>
          <c:smooth val="1"/>
        </c:ser>
        <c:ser>
          <c:idx val="0"/>
          <c:order val="2"/>
          <c:tx>
            <c:v>Lap 4</c:v>
          </c:tx>
          <c:marker>
            <c:symbol val="none"/>
          </c:marker>
          <c:yVal>
            <c:numRef>
              <c:f>'Lap 4 data'!$BY$10:$BY$200</c:f>
              <c:numCache>
                <c:formatCode>General</c:formatCode>
                <c:ptCount val="191"/>
                <c:pt idx="0">
                  <c:v>14085.945663893461</c:v>
                </c:pt>
                <c:pt idx="1">
                  <c:v>14701.099797394649</c:v>
                </c:pt>
                <c:pt idx="2">
                  <c:v>21419.85890588574</c:v>
                </c:pt>
                <c:pt idx="3">
                  <c:v>23472.142754086584</c:v>
                </c:pt>
                <c:pt idx="4">
                  <c:v>24240.244428305632</c:v>
                </c:pt>
                <c:pt idx="5">
                  <c:v>25133.74187281209</c:v>
                </c:pt>
                <c:pt idx="6">
                  <c:v>27353.981265796763</c:v>
                </c:pt>
                <c:pt idx="7">
                  <c:v>27183.562861542894</c:v>
                </c:pt>
                <c:pt idx="8">
                  <c:v>27051.895733091333</c:v>
                </c:pt>
                <c:pt idx="9">
                  <c:v>11608.556271325002</c:v>
                </c:pt>
                <c:pt idx="10">
                  <c:v>11201.452309934821</c:v>
                </c:pt>
                <c:pt idx="11">
                  <c:v>10536.650071177728</c:v>
                </c:pt>
                <c:pt idx="12">
                  <c:v>8571.1810390132396</c:v>
                </c:pt>
                <c:pt idx="13">
                  <c:v>8706.165508976921</c:v>
                </c:pt>
                <c:pt idx="14">
                  <c:v>11488.26981821536</c:v>
                </c:pt>
                <c:pt idx="15">
                  <c:v>10300.181553647477</c:v>
                </c:pt>
                <c:pt idx="16">
                  <c:v>11358.930806558415</c:v>
                </c:pt>
                <c:pt idx="17">
                  <c:v>11360.027876221715</c:v>
                </c:pt>
                <c:pt idx="18">
                  <c:v>10157.890461866124</c:v>
                </c:pt>
                <c:pt idx="19">
                  <c:v>9059.3704750468532</c:v>
                </c:pt>
                <c:pt idx="20">
                  <c:v>6632.2854875820594</c:v>
                </c:pt>
                <c:pt idx="21">
                  <c:v>6739.5729959878927</c:v>
                </c:pt>
                <c:pt idx="22">
                  <c:v>6602.8485479283418</c:v>
                </c:pt>
                <c:pt idx="23">
                  <c:v>7335.8558554330966</c:v>
                </c:pt>
                <c:pt idx="24">
                  <c:v>9016.9550264597401</c:v>
                </c:pt>
                <c:pt idx="25">
                  <c:v>9935.6657811638997</c:v>
                </c:pt>
                <c:pt idx="26">
                  <c:v>9706.3661304803445</c:v>
                </c:pt>
                <c:pt idx="27">
                  <c:v>9287.3041752945337</c:v>
                </c:pt>
                <c:pt idx="28">
                  <c:v>8610.9584062785198</c:v>
                </c:pt>
                <c:pt idx="29">
                  <c:v>8556.7216744022353</c:v>
                </c:pt>
                <c:pt idx="30">
                  <c:v>12207.83188346827</c:v>
                </c:pt>
                <c:pt idx="31">
                  <c:v>15072.789118864461</c:v>
                </c:pt>
                <c:pt idx="32">
                  <c:v>15697.697380003583</c:v>
                </c:pt>
                <c:pt idx="33">
                  <c:v>20175.916987212964</c:v>
                </c:pt>
                <c:pt idx="34">
                  <c:v>21240.751380623198</c:v>
                </c:pt>
                <c:pt idx="35">
                  <c:v>22688.641890245839</c:v>
                </c:pt>
                <c:pt idx="36">
                  <c:v>22733.959463227937</c:v>
                </c:pt>
                <c:pt idx="37">
                  <c:v>23775.439153075356</c:v>
                </c:pt>
                <c:pt idx="38">
                  <c:v>19407.531830634231</c:v>
                </c:pt>
                <c:pt idx="39">
                  <c:v>14260.809417313734</c:v>
                </c:pt>
                <c:pt idx="40">
                  <c:v>8785.7016941964976</c:v>
                </c:pt>
                <c:pt idx="41">
                  <c:v>7718.8802862240309</c:v>
                </c:pt>
                <c:pt idx="42">
                  <c:v>6662.3058397878849</c:v>
                </c:pt>
                <c:pt idx="43">
                  <c:v>12154.190102626</c:v>
                </c:pt>
                <c:pt idx="44">
                  <c:v>13404.075298504125</c:v>
                </c:pt>
                <c:pt idx="45">
                  <c:v>12591.878930563547</c:v>
                </c:pt>
                <c:pt idx="46">
                  <c:v>15359.288903638746</c:v>
                </c:pt>
                <c:pt idx="47">
                  <c:v>15710.662398832872</c:v>
                </c:pt>
                <c:pt idx="48">
                  <c:v>16645.776212977791</c:v>
                </c:pt>
                <c:pt idx="49">
                  <c:v>14818.612135142248</c:v>
                </c:pt>
                <c:pt idx="50">
                  <c:v>16583.876587668543</c:v>
                </c:pt>
                <c:pt idx="51">
                  <c:v>14228.244840724523</c:v>
                </c:pt>
                <c:pt idx="52">
                  <c:v>13629.93916810691</c:v>
                </c:pt>
                <c:pt idx="53">
                  <c:v>14090.97754393069</c:v>
                </c:pt>
                <c:pt idx="54">
                  <c:v>13210.419430329317</c:v>
                </c:pt>
                <c:pt idx="55">
                  <c:v>9926.782381746023</c:v>
                </c:pt>
                <c:pt idx="56">
                  <c:v>14185.256123952115</c:v>
                </c:pt>
                <c:pt idx="57">
                  <c:v>15920.998433235678</c:v>
                </c:pt>
                <c:pt idx="58">
                  <c:v>14787.972292188864</c:v>
                </c:pt>
                <c:pt idx="59">
                  <c:v>23483.019375668224</c:v>
                </c:pt>
                <c:pt idx="60">
                  <c:v>23928.049245272712</c:v>
                </c:pt>
                <c:pt idx="61">
                  <c:v>24181.626362396302</c:v>
                </c:pt>
                <c:pt idx="62">
                  <c:v>23917.653343795737</c:v>
                </c:pt>
                <c:pt idx="63">
                  <c:v>24649.058864792729</c:v>
                </c:pt>
                <c:pt idx="64">
                  <c:v>25902.219649898641</c:v>
                </c:pt>
                <c:pt idx="65">
                  <c:v>24538.45427546051</c:v>
                </c:pt>
                <c:pt idx="66">
                  <c:v>26609.827780070842</c:v>
                </c:pt>
                <c:pt idx="67">
                  <c:v>27726.166733998685</c:v>
                </c:pt>
                <c:pt idx="68">
                  <c:v>28324.484128072596</c:v>
                </c:pt>
                <c:pt idx="69">
                  <c:v>29139.849912913356</c:v>
                </c:pt>
                <c:pt idx="70">
                  <c:v>24743.590562691523</c:v>
                </c:pt>
                <c:pt idx="71">
                  <c:v>23661.935433677529</c:v>
                </c:pt>
                <c:pt idx="72">
                  <c:v>26163.014601634339</c:v>
                </c:pt>
                <c:pt idx="73">
                  <c:v>23482.844930347423</c:v>
                </c:pt>
                <c:pt idx="74">
                  <c:v>9082.0825276003743</c:v>
                </c:pt>
                <c:pt idx="75">
                  <c:v>3333.5632516565474</c:v>
                </c:pt>
                <c:pt idx="76">
                  <c:v>2876.0403468099994</c:v>
                </c:pt>
                <c:pt idx="77">
                  <c:v>5481.1891500469446</c:v>
                </c:pt>
                <c:pt idx="78">
                  <c:v>7593.1252242251485</c:v>
                </c:pt>
                <c:pt idx="79">
                  <c:v>8302.0199859059758</c:v>
                </c:pt>
                <c:pt idx="80">
                  <c:v>8436.5802584041594</c:v>
                </c:pt>
                <c:pt idx="81">
                  <c:v>8629.8967002924583</c:v>
                </c:pt>
                <c:pt idx="82">
                  <c:v>8635.9938926512496</c:v>
                </c:pt>
                <c:pt idx="83">
                  <c:v>9255.8624926624198</c:v>
                </c:pt>
                <c:pt idx="84">
                  <c:v>10183.099405257923</c:v>
                </c:pt>
                <c:pt idx="85">
                  <c:v>9988.6913914461293</c:v>
                </c:pt>
                <c:pt idx="86">
                  <c:v>8709.5767703965921</c:v>
                </c:pt>
                <c:pt idx="87">
                  <c:v>9174.2775563698724</c:v>
                </c:pt>
                <c:pt idx="88">
                  <c:v>9648.2573680368314</c:v>
                </c:pt>
                <c:pt idx="89">
                  <c:v>9456.6784080420639</c:v>
                </c:pt>
                <c:pt idx="90">
                  <c:v>9207.4874717861094</c:v>
                </c:pt>
                <c:pt idx="91">
                  <c:v>9564.0566027431996</c:v>
                </c:pt>
                <c:pt idx="92">
                  <c:v>9535.3571263490285</c:v>
                </c:pt>
                <c:pt idx="93">
                  <c:v>8754.95650845809</c:v>
                </c:pt>
                <c:pt idx="94">
                  <c:v>7978.2164526671204</c:v>
                </c:pt>
                <c:pt idx="95">
                  <c:v>9262.6470590410336</c:v>
                </c:pt>
                <c:pt idx="96">
                  <c:v>10548.11219019712</c:v>
                </c:pt>
                <c:pt idx="97">
                  <c:v>11606.8699591026</c:v>
                </c:pt>
                <c:pt idx="98">
                  <c:v>13757.101429025917</c:v>
                </c:pt>
                <c:pt idx="99">
                  <c:v>12166.159692048628</c:v>
                </c:pt>
                <c:pt idx="100">
                  <c:v>13414.773493502933</c:v>
                </c:pt>
                <c:pt idx="101">
                  <c:v>11323.921975450236</c:v>
                </c:pt>
                <c:pt idx="102">
                  <c:v>9802.820282826835</c:v>
                </c:pt>
                <c:pt idx="103">
                  <c:v>10741.828015449002</c:v>
                </c:pt>
                <c:pt idx="104">
                  <c:v>9806.8612097433343</c:v>
                </c:pt>
                <c:pt idx="105">
                  <c:v>9836.9122774248463</c:v>
                </c:pt>
                <c:pt idx="106">
                  <c:v>11501.494910568363</c:v>
                </c:pt>
                <c:pt idx="107">
                  <c:v>14568.779525172829</c:v>
                </c:pt>
                <c:pt idx="108">
                  <c:v>14840.649008664031</c:v>
                </c:pt>
                <c:pt idx="109">
                  <c:v>16350.790607593086</c:v>
                </c:pt>
                <c:pt idx="110">
                  <c:v>15852.432771599197</c:v>
                </c:pt>
                <c:pt idx="111">
                  <c:v>13818.842223128211</c:v>
                </c:pt>
                <c:pt idx="112">
                  <c:v>11891.4084799744</c:v>
                </c:pt>
                <c:pt idx="113">
                  <c:v>12082.509353647789</c:v>
                </c:pt>
                <c:pt idx="114">
                  <c:v>12404.34171315915</c:v>
                </c:pt>
                <c:pt idx="115">
                  <c:v>13559.267753878634</c:v>
                </c:pt>
                <c:pt idx="116">
                  <c:v>17046.579337552288</c:v>
                </c:pt>
                <c:pt idx="117">
                  <c:v>18519.506265510121</c:v>
                </c:pt>
                <c:pt idx="118">
                  <c:v>20003.008934489953</c:v>
                </c:pt>
                <c:pt idx="119">
                  <c:v>16745.776621186869</c:v>
                </c:pt>
                <c:pt idx="120">
                  <c:v>17944.95189688852</c:v>
                </c:pt>
                <c:pt idx="121">
                  <c:v>20322.266759263934</c:v>
                </c:pt>
                <c:pt idx="122">
                  <c:v>22282.376189303002</c:v>
                </c:pt>
                <c:pt idx="123">
                  <c:v>24583.238502936671</c:v>
                </c:pt>
                <c:pt idx="124">
                  <c:v>25491.595173050711</c:v>
                </c:pt>
                <c:pt idx="125">
                  <c:v>24367.770505176399</c:v>
                </c:pt>
                <c:pt idx="126">
                  <c:v>9931.1768708072505</c:v>
                </c:pt>
                <c:pt idx="127">
                  <c:v>4737.4902958339617</c:v>
                </c:pt>
                <c:pt idx="128">
                  <c:v>6766.9862608987232</c:v>
                </c:pt>
                <c:pt idx="129">
                  <c:v>9630.7800112609475</c:v>
                </c:pt>
                <c:pt idx="130">
                  <c:v>11056.202802325935</c:v>
                </c:pt>
                <c:pt idx="131">
                  <c:v>12846.169812134593</c:v>
                </c:pt>
                <c:pt idx="132">
                  <c:v>16621.289452079563</c:v>
                </c:pt>
                <c:pt idx="133">
                  <c:v>19514.196927814217</c:v>
                </c:pt>
                <c:pt idx="134">
                  <c:v>14896.954095753337</c:v>
                </c:pt>
                <c:pt idx="135">
                  <c:v>8519.0611669474074</c:v>
                </c:pt>
                <c:pt idx="136">
                  <c:v>8422.6403596054733</c:v>
                </c:pt>
                <c:pt idx="137">
                  <c:v>9042.2924827333827</c:v>
                </c:pt>
                <c:pt idx="138">
                  <c:v>9239.0905351687888</c:v>
                </c:pt>
                <c:pt idx="139">
                  <c:v>12110.708630475263</c:v>
                </c:pt>
                <c:pt idx="140">
                  <c:v>13237.414091140041</c:v>
                </c:pt>
                <c:pt idx="141">
                  <c:v>12867.242564241866</c:v>
                </c:pt>
                <c:pt idx="142">
                  <c:v>19763.1551784568</c:v>
                </c:pt>
                <c:pt idx="143">
                  <c:v>17542.97887207209</c:v>
                </c:pt>
                <c:pt idx="144">
                  <c:v>18973.079647879222</c:v>
                </c:pt>
                <c:pt idx="145">
                  <c:v>19521.088387267151</c:v>
                </c:pt>
                <c:pt idx="146">
                  <c:v>17195.171619898862</c:v>
                </c:pt>
                <c:pt idx="147">
                  <c:v>16359.132487158413</c:v>
                </c:pt>
                <c:pt idx="148">
                  <c:v>11200.78208005992</c:v>
                </c:pt>
                <c:pt idx="149">
                  <c:v>4171.8824108930876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6233728"/>
        <c:axId val="136235648"/>
      </c:scatterChart>
      <c:valAx>
        <c:axId val="136233728"/>
        <c:scaling>
          <c:orientation val="minMax"/>
          <c:max val="18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(seconds)</a:t>
                </a:r>
              </a:p>
            </c:rich>
          </c:tx>
          <c:layout/>
          <c:overlay val="0"/>
        </c:title>
        <c:majorTickMark val="none"/>
        <c:minorTickMark val="none"/>
        <c:tickLblPos val="nextTo"/>
        <c:crossAx val="136235648"/>
        <c:crosses val="autoZero"/>
        <c:crossBetween val="midCat"/>
      </c:valAx>
      <c:valAx>
        <c:axId val="1362356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C02 (g/hr)</a:t>
                </a:r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36233728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C0 Vs. Time</a:t>
            </a:r>
          </a:p>
        </c:rich>
      </c:tx>
      <c:layout/>
      <c:overlay val="0"/>
    </c:title>
    <c:autoTitleDeleted val="0"/>
    <c:plotArea>
      <c:layout/>
      <c:scatterChart>
        <c:scatterStyle val="smoothMarker"/>
        <c:varyColors val="0"/>
        <c:ser>
          <c:idx val="1"/>
          <c:order val="0"/>
          <c:tx>
            <c:v>Lap 2</c:v>
          </c:tx>
          <c:marker>
            <c:symbol val="none"/>
          </c:marker>
          <c:yVal>
            <c:numRef>
              <c:f>'Lap 2 data'!$BZ$10:$BZ$180</c:f>
              <c:numCache>
                <c:formatCode>General</c:formatCode>
                <c:ptCount val="171"/>
                <c:pt idx="0">
                  <c:v>610.56589057496797</c:v>
                </c:pt>
                <c:pt idx="1">
                  <c:v>718.93328911431308</c:v>
                </c:pt>
                <c:pt idx="2">
                  <c:v>788.93593904419208</c:v>
                </c:pt>
                <c:pt idx="3">
                  <c:v>1061.727798803822</c:v>
                </c:pt>
                <c:pt idx="4">
                  <c:v>1380.5599452079</c:v>
                </c:pt>
                <c:pt idx="5">
                  <c:v>2037.7892639653678</c:v>
                </c:pt>
                <c:pt idx="6">
                  <c:v>2542.3724661699603</c:v>
                </c:pt>
                <c:pt idx="7">
                  <c:v>3376.9163417871869</c:v>
                </c:pt>
                <c:pt idx="8">
                  <c:v>3865.6422965405518</c:v>
                </c:pt>
                <c:pt idx="9">
                  <c:v>4682.4285800383022</c:v>
                </c:pt>
                <c:pt idx="10">
                  <c:v>4655.3878156409828</c:v>
                </c:pt>
                <c:pt idx="11">
                  <c:v>3057.9835138320418</c:v>
                </c:pt>
                <c:pt idx="12">
                  <c:v>2063.843978386531</c:v>
                </c:pt>
                <c:pt idx="13">
                  <c:v>1181.092418108856</c:v>
                </c:pt>
                <c:pt idx="14">
                  <c:v>718.53519310667002</c:v>
                </c:pt>
                <c:pt idx="15">
                  <c:v>547.62904834155802</c:v>
                </c:pt>
                <c:pt idx="16">
                  <c:v>413.71409575195997</c:v>
                </c:pt>
                <c:pt idx="17">
                  <c:v>808.13430178970987</c:v>
                </c:pt>
                <c:pt idx="18">
                  <c:v>1128.8022876583721</c:v>
                </c:pt>
                <c:pt idx="19">
                  <c:v>1459.9030872660751</c:v>
                </c:pt>
                <c:pt idx="20">
                  <c:v>848.15289945398808</c:v>
                </c:pt>
                <c:pt idx="21">
                  <c:v>690.63856637282402</c:v>
                </c:pt>
                <c:pt idx="22">
                  <c:v>363.63168523143997</c:v>
                </c:pt>
                <c:pt idx="23">
                  <c:v>230.89216204242297</c:v>
                </c:pt>
                <c:pt idx="24">
                  <c:v>143.74642546369603</c:v>
                </c:pt>
                <c:pt idx="25">
                  <c:v>123.89669180657999</c:v>
                </c:pt>
                <c:pt idx="26">
                  <c:v>129.09591393700001</c:v>
                </c:pt>
                <c:pt idx="27">
                  <c:v>97.116058181699998</c:v>
                </c:pt>
                <c:pt idx="28">
                  <c:v>149.98598160986703</c:v>
                </c:pt>
                <c:pt idx="29">
                  <c:v>318.04199598703002</c:v>
                </c:pt>
                <c:pt idx="30">
                  <c:v>612.53746024618397</c:v>
                </c:pt>
                <c:pt idx="31">
                  <c:v>1163.1235175669758</c:v>
                </c:pt>
                <c:pt idx="32">
                  <c:v>1874.9236324043161</c:v>
                </c:pt>
                <c:pt idx="33">
                  <c:v>2280.5145225555002</c:v>
                </c:pt>
                <c:pt idx="34">
                  <c:v>2408.7491622810003</c:v>
                </c:pt>
                <c:pt idx="35">
                  <c:v>1722.8567053029929</c:v>
                </c:pt>
                <c:pt idx="36">
                  <c:v>1186.1769300570238</c:v>
                </c:pt>
                <c:pt idx="37">
                  <c:v>1249.9392871698119</c:v>
                </c:pt>
                <c:pt idx="38">
                  <c:v>2309.1521716918469</c:v>
                </c:pt>
                <c:pt idx="39">
                  <c:v>2054.5227801166252</c:v>
                </c:pt>
                <c:pt idx="40">
                  <c:v>1139.23032245172</c:v>
                </c:pt>
                <c:pt idx="41">
                  <c:v>783.39448220193003</c:v>
                </c:pt>
                <c:pt idx="42">
                  <c:v>790.78529590722496</c:v>
                </c:pt>
                <c:pt idx="43">
                  <c:v>765.49108612103396</c:v>
                </c:pt>
                <c:pt idx="44">
                  <c:v>727.90740158261997</c:v>
                </c:pt>
                <c:pt idx="45">
                  <c:v>586.03164412773208</c:v>
                </c:pt>
                <c:pt idx="46">
                  <c:v>528.25547730505195</c:v>
                </c:pt>
                <c:pt idx="47">
                  <c:v>477.01740282002402</c:v>
                </c:pt>
                <c:pt idx="48">
                  <c:v>559.48649450894595</c:v>
                </c:pt>
                <c:pt idx="49">
                  <c:v>622.91997334425798</c:v>
                </c:pt>
                <c:pt idx="50">
                  <c:v>592.55440758659392</c:v>
                </c:pt>
                <c:pt idx="51">
                  <c:v>568.97325926622</c:v>
                </c:pt>
                <c:pt idx="52">
                  <c:v>574.9612517009881</c:v>
                </c:pt>
                <c:pt idx="53">
                  <c:v>615.14779660224008</c:v>
                </c:pt>
                <c:pt idx="54">
                  <c:v>936.88696868188799</c:v>
                </c:pt>
                <c:pt idx="55">
                  <c:v>1040.2913281232011</c:v>
                </c:pt>
                <c:pt idx="56">
                  <c:v>1570.5170679854709</c:v>
                </c:pt>
                <c:pt idx="57">
                  <c:v>2088.2894071886781</c:v>
                </c:pt>
                <c:pt idx="58">
                  <c:v>2458.5274038434341</c:v>
                </c:pt>
                <c:pt idx="59">
                  <c:v>2558.9682227270878</c:v>
                </c:pt>
                <c:pt idx="60">
                  <c:v>1983.3572445086081</c:v>
                </c:pt>
                <c:pt idx="61">
                  <c:v>1979.3533346734951</c:v>
                </c:pt>
                <c:pt idx="62">
                  <c:v>2085.7489649111362</c:v>
                </c:pt>
                <c:pt idx="63">
                  <c:v>2200.096899362457</c:v>
                </c:pt>
                <c:pt idx="64">
                  <c:v>2372.4540961403732</c:v>
                </c:pt>
                <c:pt idx="65">
                  <c:v>2611.8570849145599</c:v>
                </c:pt>
                <c:pt idx="66">
                  <c:v>2201.3679513986162</c:v>
                </c:pt>
                <c:pt idx="67">
                  <c:v>2152.7856477422765</c:v>
                </c:pt>
                <c:pt idx="68">
                  <c:v>2035.9457890267083</c:v>
                </c:pt>
                <c:pt idx="69">
                  <c:v>1794.3775836737309</c:v>
                </c:pt>
                <c:pt idx="70">
                  <c:v>4553.1281743046311</c:v>
                </c:pt>
                <c:pt idx="71">
                  <c:v>3674.5526023012285</c:v>
                </c:pt>
                <c:pt idx="72">
                  <c:v>4713.9732227096729</c:v>
                </c:pt>
                <c:pt idx="73">
                  <c:v>3249.4035561722471</c:v>
                </c:pt>
                <c:pt idx="74">
                  <c:v>2802.2040881285152</c:v>
                </c:pt>
                <c:pt idx="75">
                  <c:v>1950.1783155018202</c:v>
                </c:pt>
                <c:pt idx="76">
                  <c:v>1289.4619418219929</c:v>
                </c:pt>
                <c:pt idx="77">
                  <c:v>969.43293401388007</c:v>
                </c:pt>
                <c:pt idx="78">
                  <c:v>741.53242340087002</c:v>
                </c:pt>
                <c:pt idx="79">
                  <c:v>694.23699868287599</c:v>
                </c:pt>
                <c:pt idx="80">
                  <c:v>603.15976658188799</c:v>
                </c:pt>
                <c:pt idx="81">
                  <c:v>439.78852785911403</c:v>
                </c:pt>
                <c:pt idx="82">
                  <c:v>444.23622844706995</c:v>
                </c:pt>
                <c:pt idx="83">
                  <c:v>358.51234615618495</c:v>
                </c:pt>
                <c:pt idx="84">
                  <c:v>332.03321411688</c:v>
                </c:pt>
                <c:pt idx="85">
                  <c:v>463.59297522710398</c:v>
                </c:pt>
                <c:pt idx="86">
                  <c:v>308.87267972206098</c:v>
                </c:pt>
                <c:pt idx="87">
                  <c:v>202.04532146255204</c:v>
                </c:pt>
                <c:pt idx="88">
                  <c:v>124.82789270951999</c:v>
                </c:pt>
                <c:pt idx="89">
                  <c:v>95.261278602255999</c:v>
                </c:pt>
                <c:pt idx="90">
                  <c:v>135.07176199733001</c:v>
                </c:pt>
                <c:pt idx="91">
                  <c:v>231.06103910000701</c:v>
                </c:pt>
                <c:pt idx="92">
                  <c:v>327.22525589401602</c:v>
                </c:pt>
                <c:pt idx="93">
                  <c:v>482.18794383688004</c:v>
                </c:pt>
                <c:pt idx="94">
                  <c:v>572.84166235099599</c:v>
                </c:pt>
                <c:pt idx="95">
                  <c:v>680.92961496265195</c:v>
                </c:pt>
                <c:pt idx="96">
                  <c:v>680.12605047499198</c:v>
                </c:pt>
                <c:pt idx="97">
                  <c:v>608.605298792697</c:v>
                </c:pt>
                <c:pt idx="98">
                  <c:v>526.93225611439198</c:v>
                </c:pt>
                <c:pt idx="99">
                  <c:v>395.61902373445207</c:v>
                </c:pt>
                <c:pt idx="100">
                  <c:v>318.30409446733796</c:v>
                </c:pt>
                <c:pt idx="101">
                  <c:v>286.498408872445</c:v>
                </c:pt>
                <c:pt idx="102">
                  <c:v>337.04882957437997</c:v>
                </c:pt>
                <c:pt idx="103">
                  <c:v>456.33532604583604</c:v>
                </c:pt>
                <c:pt idx="104">
                  <c:v>447.90342190707599</c:v>
                </c:pt>
                <c:pt idx="105">
                  <c:v>702.42654015570804</c:v>
                </c:pt>
                <c:pt idx="106">
                  <c:v>793.11883022808797</c:v>
                </c:pt>
                <c:pt idx="107">
                  <c:v>803.10028744427495</c:v>
                </c:pt>
                <c:pt idx="108">
                  <c:v>657.99720629169803</c:v>
                </c:pt>
                <c:pt idx="109">
                  <c:v>629.78239271839493</c:v>
                </c:pt>
                <c:pt idx="110">
                  <c:v>545.36300625927004</c:v>
                </c:pt>
                <c:pt idx="111">
                  <c:v>639.62990414450394</c:v>
                </c:pt>
                <c:pt idx="112">
                  <c:v>506.11041088941607</c:v>
                </c:pt>
                <c:pt idx="113">
                  <c:v>499.21837215863991</c:v>
                </c:pt>
                <c:pt idx="114">
                  <c:v>760.69078357715011</c:v>
                </c:pt>
                <c:pt idx="115">
                  <c:v>976.77878692252</c:v>
                </c:pt>
                <c:pt idx="116">
                  <c:v>1336.9104997980398</c:v>
                </c:pt>
                <c:pt idx="117">
                  <c:v>1671.99254900544</c:v>
                </c:pt>
                <c:pt idx="118">
                  <c:v>2086.4260919542653</c:v>
                </c:pt>
                <c:pt idx="119">
                  <c:v>2543.2290549224999</c:v>
                </c:pt>
                <c:pt idx="120">
                  <c:v>3085.6632422747502</c:v>
                </c:pt>
                <c:pt idx="121">
                  <c:v>4650.2080560135109</c:v>
                </c:pt>
                <c:pt idx="122">
                  <c:v>3396.002984127264</c:v>
                </c:pt>
                <c:pt idx="123">
                  <c:v>3415.0464974362881</c:v>
                </c:pt>
                <c:pt idx="124">
                  <c:v>2351.081948291328</c:v>
                </c:pt>
                <c:pt idx="125">
                  <c:v>1525.105181774599</c:v>
                </c:pt>
                <c:pt idx="126">
                  <c:v>1686.8328366069723</c:v>
                </c:pt>
                <c:pt idx="127">
                  <c:v>1271.531090878357</c:v>
                </c:pt>
                <c:pt idx="128">
                  <c:v>1198.5731965458801</c:v>
                </c:pt>
                <c:pt idx="129">
                  <c:v>1109.9102309728651</c:v>
                </c:pt>
                <c:pt idx="130">
                  <c:v>904.46447083199996</c:v>
                </c:pt>
                <c:pt idx="131">
                  <c:v>931.97626050751194</c:v>
                </c:pt>
                <c:pt idx="132">
                  <c:v>1160.2176143254919</c:v>
                </c:pt>
                <c:pt idx="133">
                  <c:v>953.76096636369005</c:v>
                </c:pt>
                <c:pt idx="134">
                  <c:v>878.98706113251308</c:v>
                </c:pt>
                <c:pt idx="135">
                  <c:v>691.53493756748992</c:v>
                </c:pt>
                <c:pt idx="136">
                  <c:v>579.30319920859199</c:v>
                </c:pt>
                <c:pt idx="137">
                  <c:v>563.030899892516</c:v>
                </c:pt>
                <c:pt idx="138">
                  <c:v>653.63700066435013</c:v>
                </c:pt>
                <c:pt idx="139">
                  <c:v>736.25512952064298</c:v>
                </c:pt>
                <c:pt idx="140">
                  <c:v>830.75319817414504</c:v>
                </c:pt>
                <c:pt idx="141">
                  <c:v>1101.912359373071</c:v>
                </c:pt>
                <c:pt idx="142">
                  <c:v>1259.9843351202451</c:v>
                </c:pt>
                <c:pt idx="143">
                  <c:v>1119.8758692602321</c:v>
                </c:pt>
                <c:pt idx="144">
                  <c:v>1070.3978010475</c:v>
                </c:pt>
                <c:pt idx="145">
                  <c:v>1129.5020851955769</c:v>
                </c:pt>
              </c:numCache>
            </c:numRef>
          </c:yVal>
          <c:smooth val="1"/>
        </c:ser>
        <c:ser>
          <c:idx val="2"/>
          <c:order val="1"/>
          <c:tx>
            <c:v>Lap 3</c:v>
          </c:tx>
          <c:marker>
            <c:symbol val="none"/>
          </c:marker>
          <c:yVal>
            <c:numRef>
              <c:f>'Lap 3 data'!$BZ$10:$BZ$180</c:f>
              <c:numCache>
                <c:formatCode>General</c:formatCode>
                <c:ptCount val="171"/>
                <c:pt idx="0">
                  <c:v>1129.5020851955769</c:v>
                </c:pt>
                <c:pt idx="1">
                  <c:v>831.70126174870904</c:v>
                </c:pt>
                <c:pt idx="2">
                  <c:v>1302.5699181319499</c:v>
                </c:pt>
                <c:pt idx="3">
                  <c:v>1267.1685239996159</c:v>
                </c:pt>
                <c:pt idx="4">
                  <c:v>1333.6523513136119</c:v>
                </c:pt>
                <c:pt idx="5">
                  <c:v>1573.9138672456882</c:v>
                </c:pt>
                <c:pt idx="6">
                  <c:v>1907.3975933538022</c:v>
                </c:pt>
                <c:pt idx="7">
                  <c:v>2507.1078934637799</c:v>
                </c:pt>
                <c:pt idx="8">
                  <c:v>2713.9146739493181</c:v>
                </c:pt>
                <c:pt idx="9">
                  <c:v>3324.6115677934772</c:v>
                </c:pt>
                <c:pt idx="10">
                  <c:v>3612.4814064195757</c:v>
                </c:pt>
                <c:pt idx="11">
                  <c:v>4268.3309209074869</c:v>
                </c:pt>
                <c:pt idx="12">
                  <c:v>3321.2619618163503</c:v>
                </c:pt>
                <c:pt idx="13">
                  <c:v>2544.7962633047382</c:v>
                </c:pt>
                <c:pt idx="14">
                  <c:v>1969.061729541894</c:v>
                </c:pt>
                <c:pt idx="15">
                  <c:v>1285.0656049996162</c:v>
                </c:pt>
                <c:pt idx="16">
                  <c:v>798.46874500099</c:v>
                </c:pt>
                <c:pt idx="17">
                  <c:v>774.31608437312514</c:v>
                </c:pt>
                <c:pt idx="18">
                  <c:v>696.87444144367998</c:v>
                </c:pt>
                <c:pt idx="19">
                  <c:v>443.95239441436502</c:v>
                </c:pt>
                <c:pt idx="20">
                  <c:v>281.17311522074198</c:v>
                </c:pt>
                <c:pt idx="21">
                  <c:v>168.729564290887</c:v>
                </c:pt>
                <c:pt idx="22">
                  <c:v>246.81044271842401</c:v>
                </c:pt>
                <c:pt idx="23">
                  <c:v>296.865976571104</c:v>
                </c:pt>
                <c:pt idx="24">
                  <c:v>232.806973902576</c:v>
                </c:pt>
                <c:pt idx="25">
                  <c:v>179.71881354004</c:v>
                </c:pt>
                <c:pt idx="26">
                  <c:v>243.91638331169204</c:v>
                </c:pt>
                <c:pt idx="27">
                  <c:v>361.06577368859598</c:v>
                </c:pt>
                <c:pt idx="28">
                  <c:v>407.74916118307596</c:v>
                </c:pt>
                <c:pt idx="29">
                  <c:v>386.11226692685506</c:v>
                </c:pt>
                <c:pt idx="30">
                  <c:v>542.97041028164006</c:v>
                </c:pt>
                <c:pt idx="31">
                  <c:v>886.96449718344002</c:v>
                </c:pt>
                <c:pt idx="32">
                  <c:v>1291.9316222052241</c:v>
                </c:pt>
                <c:pt idx="33">
                  <c:v>1770.4888940553051</c:v>
                </c:pt>
                <c:pt idx="34">
                  <c:v>1955.9621953949159</c:v>
                </c:pt>
                <c:pt idx="35">
                  <c:v>1773.7578134883752</c:v>
                </c:pt>
                <c:pt idx="36">
                  <c:v>1906.2005096920682</c:v>
                </c:pt>
                <c:pt idx="37">
                  <c:v>1407.1113711236892</c:v>
                </c:pt>
                <c:pt idx="38">
                  <c:v>1426.8269659469279</c:v>
                </c:pt>
                <c:pt idx="39">
                  <c:v>1840.4141603173478</c:v>
                </c:pt>
                <c:pt idx="40">
                  <c:v>1763.6108389512881</c:v>
                </c:pt>
                <c:pt idx="41">
                  <c:v>2234.5538690093854</c:v>
                </c:pt>
                <c:pt idx="42">
                  <c:v>1538.3125059369759</c:v>
                </c:pt>
                <c:pt idx="43">
                  <c:v>919.68431237884488</c:v>
                </c:pt>
                <c:pt idx="44">
                  <c:v>692.05083480804808</c:v>
                </c:pt>
                <c:pt idx="45">
                  <c:v>588.63950983046993</c:v>
                </c:pt>
                <c:pt idx="46">
                  <c:v>537.96638032916098</c:v>
                </c:pt>
                <c:pt idx="47">
                  <c:v>467.394653145456</c:v>
                </c:pt>
                <c:pt idx="48">
                  <c:v>478.52063588992797</c:v>
                </c:pt>
                <c:pt idx="49">
                  <c:v>478.19965719820794</c:v>
                </c:pt>
                <c:pt idx="50">
                  <c:v>426.16972645670808</c:v>
                </c:pt>
                <c:pt idx="51">
                  <c:v>506.73941475750001</c:v>
                </c:pt>
                <c:pt idx="52">
                  <c:v>556.70995848390396</c:v>
                </c:pt>
                <c:pt idx="53">
                  <c:v>535.42060023275405</c:v>
                </c:pt>
                <c:pt idx="54">
                  <c:v>432.13232377615901</c:v>
                </c:pt>
                <c:pt idx="55">
                  <c:v>387.72823540949099</c:v>
                </c:pt>
                <c:pt idx="56">
                  <c:v>456.734950492434</c:v>
                </c:pt>
                <c:pt idx="57">
                  <c:v>549.07572631557605</c:v>
                </c:pt>
                <c:pt idx="58">
                  <c:v>802.1768714486401</c:v>
                </c:pt>
                <c:pt idx="59">
                  <c:v>1181.8329403851599</c:v>
                </c:pt>
                <c:pt idx="60">
                  <c:v>1604.1746819034452</c:v>
                </c:pt>
                <c:pt idx="61">
                  <c:v>1893.901377432064</c:v>
                </c:pt>
                <c:pt idx="62">
                  <c:v>1775.105985975882</c:v>
                </c:pt>
                <c:pt idx="63">
                  <c:v>1477.64965411151</c:v>
                </c:pt>
                <c:pt idx="64">
                  <c:v>1594.9799260572001</c:v>
                </c:pt>
                <c:pt idx="65">
                  <c:v>1663.582163842693</c:v>
                </c:pt>
                <c:pt idx="66">
                  <c:v>2289.650420802192</c:v>
                </c:pt>
                <c:pt idx="67">
                  <c:v>2749.5497261641726</c:v>
                </c:pt>
                <c:pt idx="68">
                  <c:v>2777.5194728226838</c:v>
                </c:pt>
                <c:pt idx="69">
                  <c:v>3312.0361525354078</c:v>
                </c:pt>
                <c:pt idx="70">
                  <c:v>3516.2314608149395</c:v>
                </c:pt>
                <c:pt idx="71">
                  <c:v>3713.3585545774317</c:v>
                </c:pt>
                <c:pt idx="72">
                  <c:v>3944.0022809774073</c:v>
                </c:pt>
                <c:pt idx="73">
                  <c:v>3586.9257877760997</c:v>
                </c:pt>
                <c:pt idx="74">
                  <c:v>4192.4010633600956</c:v>
                </c:pt>
                <c:pt idx="75">
                  <c:v>3493.6275396296001</c:v>
                </c:pt>
                <c:pt idx="76">
                  <c:v>2557.2198616094902</c:v>
                </c:pt>
                <c:pt idx="77">
                  <c:v>3793.6982530754799</c:v>
                </c:pt>
                <c:pt idx="78">
                  <c:v>2562.09352548774</c:v>
                </c:pt>
                <c:pt idx="79">
                  <c:v>1468.0912691848321</c:v>
                </c:pt>
                <c:pt idx="80">
                  <c:v>876.99647030752908</c:v>
                </c:pt>
                <c:pt idx="81">
                  <c:v>498.32604074167205</c:v>
                </c:pt>
                <c:pt idx="82">
                  <c:v>340.671148598976</c:v>
                </c:pt>
                <c:pt idx="83">
                  <c:v>298.39245176474202</c:v>
                </c:pt>
                <c:pt idx="84">
                  <c:v>228.27681797556002</c:v>
                </c:pt>
                <c:pt idx="85">
                  <c:v>252.78445942845499</c:v>
                </c:pt>
                <c:pt idx="86">
                  <c:v>232.97054367169801</c:v>
                </c:pt>
                <c:pt idx="87">
                  <c:v>214.11911312650003</c:v>
                </c:pt>
                <c:pt idx="88">
                  <c:v>202.808428808184</c:v>
                </c:pt>
                <c:pt idx="89">
                  <c:v>168.53275778737799</c:v>
                </c:pt>
                <c:pt idx="90">
                  <c:v>128.36252780313296</c:v>
                </c:pt>
                <c:pt idx="91">
                  <c:v>142.23548674327202</c:v>
                </c:pt>
                <c:pt idx="92">
                  <c:v>183.40460830425999</c:v>
                </c:pt>
                <c:pt idx="93">
                  <c:v>277.47308431878002</c:v>
                </c:pt>
                <c:pt idx="94">
                  <c:v>367.79868044593201</c:v>
                </c:pt>
                <c:pt idx="95">
                  <c:v>450.37104150650396</c:v>
                </c:pt>
                <c:pt idx="96">
                  <c:v>488.87898747429705</c:v>
                </c:pt>
                <c:pt idx="97">
                  <c:v>560.08115382527001</c:v>
                </c:pt>
                <c:pt idx="98">
                  <c:v>504.953146363668</c:v>
                </c:pt>
                <c:pt idx="99">
                  <c:v>386.60241358877607</c:v>
                </c:pt>
                <c:pt idx="100">
                  <c:v>305.085517625867</c:v>
                </c:pt>
                <c:pt idx="101">
                  <c:v>345.38387862873498</c:v>
                </c:pt>
                <c:pt idx="102">
                  <c:v>315.70144576934405</c:v>
                </c:pt>
                <c:pt idx="103">
                  <c:v>357.91493761510901</c:v>
                </c:pt>
                <c:pt idx="104">
                  <c:v>341.89765054536002</c:v>
                </c:pt>
                <c:pt idx="105">
                  <c:v>318.11814714295497</c:v>
                </c:pt>
                <c:pt idx="106">
                  <c:v>478.074458506398</c:v>
                </c:pt>
                <c:pt idx="107">
                  <c:v>484.65620008454204</c:v>
                </c:pt>
                <c:pt idx="108">
                  <c:v>487.43112597234301</c:v>
                </c:pt>
                <c:pt idx="109">
                  <c:v>552.97450508834004</c:v>
                </c:pt>
                <c:pt idx="110">
                  <c:v>640.33993021083802</c:v>
                </c:pt>
                <c:pt idx="111">
                  <c:v>720.2812143012751</c:v>
                </c:pt>
                <c:pt idx="112">
                  <c:v>677.40536941406992</c:v>
                </c:pt>
                <c:pt idx="113">
                  <c:v>549.84232440383391</c:v>
                </c:pt>
                <c:pt idx="114">
                  <c:v>540.27626391019407</c:v>
                </c:pt>
                <c:pt idx="115">
                  <c:v>507.47416135715599</c:v>
                </c:pt>
                <c:pt idx="116">
                  <c:v>594.13659794570208</c:v>
                </c:pt>
                <c:pt idx="117">
                  <c:v>837.15197076323193</c:v>
                </c:pt>
                <c:pt idx="118">
                  <c:v>1179.7850714029921</c:v>
                </c:pt>
                <c:pt idx="119">
                  <c:v>1300.3396226313059</c:v>
                </c:pt>
                <c:pt idx="120">
                  <c:v>1320.9468121683001</c:v>
                </c:pt>
                <c:pt idx="121">
                  <c:v>1744.1644193647182</c:v>
                </c:pt>
                <c:pt idx="122">
                  <c:v>1890.1835844255811</c:v>
                </c:pt>
                <c:pt idx="123">
                  <c:v>2410.7339451318298</c:v>
                </c:pt>
                <c:pt idx="124">
                  <c:v>3642.7314776716162</c:v>
                </c:pt>
                <c:pt idx="125">
                  <c:v>4871.3142519104313</c:v>
                </c:pt>
                <c:pt idx="126">
                  <c:v>3606.1479423833598</c:v>
                </c:pt>
                <c:pt idx="127">
                  <c:v>2705.4684489570118</c:v>
                </c:pt>
                <c:pt idx="128">
                  <c:v>2086.4363411741951</c:v>
                </c:pt>
                <c:pt idx="129">
                  <c:v>1892.7136593569007</c:v>
                </c:pt>
                <c:pt idx="130">
                  <c:v>1780.3213256837898</c:v>
                </c:pt>
                <c:pt idx="131">
                  <c:v>1857.5207383606225</c:v>
                </c:pt>
                <c:pt idx="132">
                  <c:v>1486.0472838193798</c:v>
                </c:pt>
                <c:pt idx="133">
                  <c:v>1306.23091078322</c:v>
                </c:pt>
                <c:pt idx="134">
                  <c:v>1062.6601276111319</c:v>
                </c:pt>
                <c:pt idx="135">
                  <c:v>889.27805231785885</c:v>
                </c:pt>
                <c:pt idx="136">
                  <c:v>852.99204464460604</c:v>
                </c:pt>
                <c:pt idx="137">
                  <c:v>594.54806595819412</c:v>
                </c:pt>
                <c:pt idx="138">
                  <c:v>401.75879228541004</c:v>
                </c:pt>
                <c:pt idx="139">
                  <c:v>352.47892800769802</c:v>
                </c:pt>
                <c:pt idx="140">
                  <c:v>385.83418189227393</c:v>
                </c:pt>
                <c:pt idx="141">
                  <c:v>485.92876832286197</c:v>
                </c:pt>
                <c:pt idx="142">
                  <c:v>633.16104992441603</c:v>
                </c:pt>
                <c:pt idx="143">
                  <c:v>944.65012498942497</c:v>
                </c:pt>
                <c:pt idx="144">
                  <c:v>1055.4885186193601</c:v>
                </c:pt>
                <c:pt idx="145">
                  <c:v>920.94904731842394</c:v>
                </c:pt>
                <c:pt idx="146">
                  <c:v>853.12547473500001</c:v>
                </c:pt>
                <c:pt idx="147">
                  <c:v>770.51865847107888</c:v>
                </c:pt>
                <c:pt idx="148">
                  <c:v>605.79374292044997</c:v>
                </c:pt>
              </c:numCache>
            </c:numRef>
          </c:yVal>
          <c:smooth val="1"/>
        </c:ser>
        <c:ser>
          <c:idx val="0"/>
          <c:order val="2"/>
          <c:tx>
            <c:v>Lap 4</c:v>
          </c:tx>
          <c:marker>
            <c:symbol val="none"/>
          </c:marker>
          <c:yVal>
            <c:numRef>
              <c:f>'Lap 4 data'!$BZ$10:$BZ$180</c:f>
              <c:numCache>
                <c:formatCode>General</c:formatCode>
                <c:ptCount val="171"/>
                <c:pt idx="0">
                  <c:v>605.79374292044997</c:v>
                </c:pt>
                <c:pt idx="1">
                  <c:v>608.28556253810405</c:v>
                </c:pt>
                <c:pt idx="2">
                  <c:v>1067.1350936536201</c:v>
                </c:pt>
                <c:pt idx="3">
                  <c:v>1170.5018798116801</c:v>
                </c:pt>
                <c:pt idx="4">
                  <c:v>1529.7613777650099</c:v>
                </c:pt>
                <c:pt idx="5">
                  <c:v>2067.3039697494432</c:v>
                </c:pt>
                <c:pt idx="6">
                  <c:v>2772.0196543065149</c:v>
                </c:pt>
                <c:pt idx="7">
                  <c:v>3263.3511191534876</c:v>
                </c:pt>
                <c:pt idx="8">
                  <c:v>4303.7394069408483</c:v>
                </c:pt>
                <c:pt idx="9">
                  <c:v>4052.2477499715005</c:v>
                </c:pt>
                <c:pt idx="10">
                  <c:v>4574.2354115929193</c:v>
                </c:pt>
                <c:pt idx="11">
                  <c:v>3430.1491662185595</c:v>
                </c:pt>
                <c:pt idx="12">
                  <c:v>2148.1247141952836</c:v>
                </c:pt>
                <c:pt idx="13">
                  <c:v>1372.492415531342</c:v>
                </c:pt>
                <c:pt idx="14">
                  <c:v>741.49658005588014</c:v>
                </c:pt>
                <c:pt idx="15">
                  <c:v>433.00613407243202</c:v>
                </c:pt>
                <c:pt idx="16">
                  <c:v>379.35537216985801</c:v>
                </c:pt>
                <c:pt idx="17">
                  <c:v>313.27639395163294</c:v>
                </c:pt>
                <c:pt idx="18">
                  <c:v>311.14743154562399</c:v>
                </c:pt>
                <c:pt idx="19">
                  <c:v>652.09880400540192</c:v>
                </c:pt>
                <c:pt idx="20">
                  <c:v>1350.98143642018</c:v>
                </c:pt>
                <c:pt idx="21">
                  <c:v>803.59502815644009</c:v>
                </c:pt>
                <c:pt idx="22">
                  <c:v>443.89368472576399</c:v>
                </c:pt>
                <c:pt idx="23">
                  <c:v>313.44657575531198</c:v>
                </c:pt>
                <c:pt idx="24">
                  <c:v>270.74818760427996</c:v>
                </c:pt>
                <c:pt idx="25">
                  <c:v>211.40739209037002</c:v>
                </c:pt>
                <c:pt idx="26">
                  <c:v>184.57460273962002</c:v>
                </c:pt>
                <c:pt idx="27">
                  <c:v>184.39189223049399</c:v>
                </c:pt>
                <c:pt idx="28">
                  <c:v>257.65407193882402</c:v>
                </c:pt>
                <c:pt idx="29">
                  <c:v>296.58659641374197</c:v>
                </c:pt>
                <c:pt idx="30">
                  <c:v>391.937832633276</c:v>
                </c:pt>
                <c:pt idx="31">
                  <c:v>449.66419540022099</c:v>
                </c:pt>
                <c:pt idx="32">
                  <c:v>498.28100574096004</c:v>
                </c:pt>
                <c:pt idx="33">
                  <c:v>556.029848633244</c:v>
                </c:pt>
                <c:pt idx="34">
                  <c:v>778.36417837551596</c:v>
                </c:pt>
                <c:pt idx="35">
                  <c:v>1164.8473956144478</c:v>
                </c:pt>
                <c:pt idx="36">
                  <c:v>1514.8067164322301</c:v>
                </c:pt>
                <c:pt idx="37">
                  <c:v>1819.6944872552751</c:v>
                </c:pt>
                <c:pt idx="38">
                  <c:v>1201.8735526692242</c:v>
                </c:pt>
                <c:pt idx="39">
                  <c:v>867.28703821905606</c:v>
                </c:pt>
                <c:pt idx="40">
                  <c:v>693.94733655747802</c:v>
                </c:pt>
                <c:pt idx="41">
                  <c:v>664.86657074185598</c:v>
                </c:pt>
                <c:pt idx="42">
                  <c:v>476.97062475882603</c:v>
                </c:pt>
                <c:pt idx="43">
                  <c:v>578.67490386920508</c:v>
                </c:pt>
                <c:pt idx="44">
                  <c:v>605.63231640920003</c:v>
                </c:pt>
                <c:pt idx="45">
                  <c:v>543.16292558391604</c:v>
                </c:pt>
                <c:pt idx="46">
                  <c:v>578.52416432902601</c:v>
                </c:pt>
                <c:pt idx="47">
                  <c:v>527.23685886659996</c:v>
                </c:pt>
                <c:pt idx="48">
                  <c:v>523.30128537002997</c:v>
                </c:pt>
                <c:pt idx="49">
                  <c:v>439.87451605237408</c:v>
                </c:pt>
                <c:pt idx="50">
                  <c:v>478.14458917394404</c:v>
                </c:pt>
                <c:pt idx="51">
                  <c:v>514.59321954974507</c:v>
                </c:pt>
                <c:pt idx="52">
                  <c:v>516.76681258802591</c:v>
                </c:pt>
                <c:pt idx="53">
                  <c:v>550.07061952401</c:v>
                </c:pt>
                <c:pt idx="54">
                  <c:v>538.81175494242495</c:v>
                </c:pt>
                <c:pt idx="55">
                  <c:v>417.34360057811705</c:v>
                </c:pt>
                <c:pt idx="56">
                  <c:v>625.68410755806997</c:v>
                </c:pt>
                <c:pt idx="57">
                  <c:v>630.11548489892698</c:v>
                </c:pt>
                <c:pt idx="58">
                  <c:v>564.84456038651604</c:v>
                </c:pt>
                <c:pt idx="59">
                  <c:v>1001.1897370705921</c:v>
                </c:pt>
                <c:pt idx="60">
                  <c:v>1339.9391369696109</c:v>
                </c:pt>
                <c:pt idx="61">
                  <c:v>1877.0318037650941</c:v>
                </c:pt>
                <c:pt idx="62">
                  <c:v>2393.6181939044291</c:v>
                </c:pt>
                <c:pt idx="63">
                  <c:v>2772.3683062953328</c:v>
                </c:pt>
                <c:pt idx="64">
                  <c:v>3103.2943751594303</c:v>
                </c:pt>
                <c:pt idx="65">
                  <c:v>3029.5961549108638</c:v>
                </c:pt>
                <c:pt idx="66">
                  <c:v>3417.2237221686296</c:v>
                </c:pt>
                <c:pt idx="67">
                  <c:v>3872.7820078850086</c:v>
                </c:pt>
                <c:pt idx="68">
                  <c:v>4141.3144033825038</c:v>
                </c:pt>
                <c:pt idx="69">
                  <c:v>4151.7101743506992</c:v>
                </c:pt>
                <c:pt idx="70">
                  <c:v>3384.6935091382406</c:v>
                </c:pt>
                <c:pt idx="71">
                  <c:v>2886.5689549127851</c:v>
                </c:pt>
                <c:pt idx="72">
                  <c:v>2675.0798312753759</c:v>
                </c:pt>
                <c:pt idx="73">
                  <c:v>2908.0169989870501</c:v>
                </c:pt>
                <c:pt idx="74">
                  <c:v>3762.6699631126498</c:v>
                </c:pt>
                <c:pt idx="75">
                  <c:v>2838.8759516892319</c:v>
                </c:pt>
                <c:pt idx="76">
                  <c:v>2702.9356004384999</c:v>
                </c:pt>
                <c:pt idx="77">
                  <c:v>3561.573229006608</c:v>
                </c:pt>
                <c:pt idx="78">
                  <c:v>3209.6001285310681</c:v>
                </c:pt>
                <c:pt idx="79">
                  <c:v>2470.7331984341749</c:v>
                </c:pt>
                <c:pt idx="80">
                  <c:v>2105.8789084709679</c:v>
                </c:pt>
                <c:pt idx="81">
                  <c:v>1602.6589619287536</c:v>
                </c:pt>
                <c:pt idx="82">
                  <c:v>959.12091200026794</c:v>
                </c:pt>
                <c:pt idx="83">
                  <c:v>492.93285388798796</c:v>
                </c:pt>
                <c:pt idx="84">
                  <c:v>281.84250429106197</c:v>
                </c:pt>
                <c:pt idx="85">
                  <c:v>284.58978545656396</c:v>
                </c:pt>
                <c:pt idx="86">
                  <c:v>240.64100855148001</c:v>
                </c:pt>
                <c:pt idx="87">
                  <c:v>164.73705877378401</c:v>
                </c:pt>
                <c:pt idx="88">
                  <c:v>156.704430806874</c:v>
                </c:pt>
                <c:pt idx="89">
                  <c:v>170.76995357815804</c:v>
                </c:pt>
                <c:pt idx="90">
                  <c:v>164.091251234889</c:v>
                </c:pt>
                <c:pt idx="91">
                  <c:v>127.65440051338</c:v>
                </c:pt>
                <c:pt idx="92">
                  <c:v>153.04973278226402</c:v>
                </c:pt>
                <c:pt idx="93">
                  <c:v>175.91079441725699</c:v>
                </c:pt>
                <c:pt idx="94">
                  <c:v>189.55273214627201</c:v>
                </c:pt>
                <c:pt idx="95">
                  <c:v>224.34542486416495</c:v>
                </c:pt>
                <c:pt idx="96">
                  <c:v>238.01193955783199</c:v>
                </c:pt>
                <c:pt idx="97">
                  <c:v>275.20722511100007</c:v>
                </c:pt>
                <c:pt idx="98">
                  <c:v>460.78561448141102</c:v>
                </c:pt>
                <c:pt idx="99">
                  <c:v>414.041518357124</c:v>
                </c:pt>
                <c:pt idx="100">
                  <c:v>422.14533415174998</c:v>
                </c:pt>
                <c:pt idx="101">
                  <c:v>331.18464864880804</c:v>
                </c:pt>
                <c:pt idx="102">
                  <c:v>306.43102352340503</c:v>
                </c:pt>
                <c:pt idx="103">
                  <c:v>420.02513550945002</c:v>
                </c:pt>
                <c:pt idx="104">
                  <c:v>418.34909428898396</c:v>
                </c:pt>
                <c:pt idx="105">
                  <c:v>413.22720214867502</c:v>
                </c:pt>
                <c:pt idx="106">
                  <c:v>506.68418622726296</c:v>
                </c:pt>
                <c:pt idx="107">
                  <c:v>605.36052065641206</c:v>
                </c:pt>
                <c:pt idx="108">
                  <c:v>508.08036143692505</c:v>
                </c:pt>
                <c:pt idx="109">
                  <c:v>433.46872856379201</c:v>
                </c:pt>
                <c:pt idx="110">
                  <c:v>351.40876453855202</c:v>
                </c:pt>
                <c:pt idx="111">
                  <c:v>390.03877346148994</c:v>
                </c:pt>
                <c:pt idx="112">
                  <c:v>367.82828193552996</c:v>
                </c:pt>
                <c:pt idx="113">
                  <c:v>420.35673048586801</c:v>
                </c:pt>
                <c:pt idx="114">
                  <c:v>479.42344871349604</c:v>
                </c:pt>
                <c:pt idx="115">
                  <c:v>517.27270376292802</c:v>
                </c:pt>
                <c:pt idx="116">
                  <c:v>602.06474388398897</c:v>
                </c:pt>
                <c:pt idx="117">
                  <c:v>835.00321101115992</c:v>
                </c:pt>
                <c:pt idx="118">
                  <c:v>1097.2090957869298</c:v>
                </c:pt>
                <c:pt idx="119">
                  <c:v>968.79719478427205</c:v>
                </c:pt>
                <c:pt idx="120">
                  <c:v>1005.8513737045349</c:v>
                </c:pt>
                <c:pt idx="121">
                  <c:v>1155.17069503112</c:v>
                </c:pt>
                <c:pt idx="122">
                  <c:v>1358.2279404249998</c:v>
                </c:pt>
                <c:pt idx="123">
                  <c:v>1525.9812765280089</c:v>
                </c:pt>
                <c:pt idx="124">
                  <c:v>1831.0644843782761</c:v>
                </c:pt>
                <c:pt idx="125">
                  <c:v>3921.8199918130249</c:v>
                </c:pt>
                <c:pt idx="126">
                  <c:v>4057.6362302601201</c:v>
                </c:pt>
                <c:pt idx="127">
                  <c:v>2566.5402774365275</c:v>
                </c:pt>
                <c:pt idx="128">
                  <c:v>3154.7144101524141</c:v>
                </c:pt>
                <c:pt idx="129">
                  <c:v>2862.8638075284753</c:v>
                </c:pt>
                <c:pt idx="130">
                  <c:v>1877.1227183463752</c:v>
                </c:pt>
                <c:pt idx="131">
                  <c:v>1172.458268847</c:v>
                </c:pt>
                <c:pt idx="132">
                  <c:v>861.09597748408407</c:v>
                </c:pt>
                <c:pt idx="133">
                  <c:v>799.640300443922</c:v>
                </c:pt>
                <c:pt idx="134">
                  <c:v>829.26892012569999</c:v>
                </c:pt>
                <c:pt idx="135">
                  <c:v>915.92559926436809</c:v>
                </c:pt>
                <c:pt idx="136">
                  <c:v>976.90670203089599</c:v>
                </c:pt>
                <c:pt idx="137">
                  <c:v>752.26253725823892</c:v>
                </c:pt>
                <c:pt idx="138">
                  <c:v>430.07324296779495</c:v>
                </c:pt>
                <c:pt idx="139">
                  <c:v>428.57546916547204</c:v>
                </c:pt>
                <c:pt idx="140">
                  <c:v>457.60964008504095</c:v>
                </c:pt>
                <c:pt idx="141">
                  <c:v>459.30301628028002</c:v>
                </c:pt>
                <c:pt idx="142">
                  <c:v>705.56467505809997</c:v>
                </c:pt>
                <c:pt idx="143">
                  <c:v>721.68479119645997</c:v>
                </c:pt>
                <c:pt idx="144">
                  <c:v>986.08032315102889</c:v>
                </c:pt>
                <c:pt idx="145">
                  <c:v>1150.8572681003159</c:v>
                </c:pt>
                <c:pt idx="146">
                  <c:v>870.98979105067508</c:v>
                </c:pt>
                <c:pt idx="147">
                  <c:v>750.83345248734008</c:v>
                </c:pt>
                <c:pt idx="148">
                  <c:v>1780.0260923820481</c:v>
                </c:pt>
                <c:pt idx="149">
                  <c:v>1789.172784147936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6660096"/>
        <c:axId val="136662016"/>
      </c:scatterChart>
      <c:valAx>
        <c:axId val="136660096"/>
        <c:scaling>
          <c:orientation val="minMax"/>
          <c:max val="18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(seconds)</a:t>
                </a:r>
              </a:p>
            </c:rich>
          </c:tx>
          <c:layout/>
          <c:overlay val="0"/>
        </c:title>
        <c:majorTickMark val="none"/>
        <c:minorTickMark val="none"/>
        <c:tickLblPos val="nextTo"/>
        <c:crossAx val="136662016"/>
        <c:crosses val="autoZero"/>
        <c:crossBetween val="midCat"/>
      </c:valAx>
      <c:valAx>
        <c:axId val="1366620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C0 (g/hr)</a:t>
                </a:r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36660096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NO Vs. Time</a:t>
            </a:r>
          </a:p>
        </c:rich>
      </c:tx>
      <c:layout/>
      <c:overlay val="0"/>
    </c:title>
    <c:autoTitleDeleted val="0"/>
    <c:plotArea>
      <c:layout/>
      <c:scatterChart>
        <c:scatterStyle val="smoothMarker"/>
        <c:varyColors val="0"/>
        <c:ser>
          <c:idx val="1"/>
          <c:order val="0"/>
          <c:tx>
            <c:v>Lap 2</c:v>
          </c:tx>
          <c:marker>
            <c:symbol val="none"/>
          </c:marker>
          <c:yVal>
            <c:numRef>
              <c:f>'Lap 2 data'!$CA$10:$CA$200</c:f>
              <c:numCache>
                <c:formatCode>General</c:formatCode>
                <c:ptCount val="191"/>
                <c:pt idx="0">
                  <c:v>141.03215372666</c:v>
                </c:pt>
                <c:pt idx="1">
                  <c:v>168.19715869374602</c:v>
                </c:pt>
                <c:pt idx="2">
                  <c:v>183.391643642562</c:v>
                </c:pt>
                <c:pt idx="3">
                  <c:v>211.17623953084802</c:v>
                </c:pt>
                <c:pt idx="4">
                  <c:v>235.69907827756998</c:v>
                </c:pt>
                <c:pt idx="5">
                  <c:v>300.47741247319198</c:v>
                </c:pt>
                <c:pt idx="6">
                  <c:v>332.62278968965501</c:v>
                </c:pt>
                <c:pt idx="7">
                  <c:v>389.15445677134494</c:v>
                </c:pt>
                <c:pt idx="8">
                  <c:v>250.763999196876</c:v>
                </c:pt>
                <c:pt idx="9">
                  <c:v>170.32081932813898</c:v>
                </c:pt>
                <c:pt idx="10">
                  <c:v>121.80278417979001</c:v>
                </c:pt>
                <c:pt idx="11">
                  <c:v>73.291364296799998</c:v>
                </c:pt>
                <c:pt idx="12">
                  <c:v>61.699778815564997</c:v>
                </c:pt>
                <c:pt idx="13">
                  <c:v>66.114832785408012</c:v>
                </c:pt>
                <c:pt idx="14">
                  <c:v>72.676338446255997</c:v>
                </c:pt>
                <c:pt idx="15">
                  <c:v>86.006455170792009</c:v>
                </c:pt>
                <c:pt idx="16">
                  <c:v>83.539398337720002</c:v>
                </c:pt>
                <c:pt idx="17">
                  <c:v>78.356188771706996</c:v>
                </c:pt>
                <c:pt idx="18">
                  <c:v>44.368126383204007</c:v>
                </c:pt>
                <c:pt idx="19">
                  <c:v>34.772831491769999</c:v>
                </c:pt>
                <c:pt idx="20">
                  <c:v>22.38806199883</c:v>
                </c:pt>
                <c:pt idx="21">
                  <c:v>27.057779321427997</c:v>
                </c:pt>
                <c:pt idx="22">
                  <c:v>22.245022776320003</c:v>
                </c:pt>
                <c:pt idx="23">
                  <c:v>22.541439969481999</c:v>
                </c:pt>
                <c:pt idx="24">
                  <c:v>18.261455205360001</c:v>
                </c:pt>
                <c:pt idx="25">
                  <c:v>16.023477150449999</c:v>
                </c:pt>
                <c:pt idx="26">
                  <c:v>19.332265040679999</c:v>
                </c:pt>
                <c:pt idx="27">
                  <c:v>18.438701768175001</c:v>
                </c:pt>
                <c:pt idx="28">
                  <c:v>23.964279804387004</c:v>
                </c:pt>
                <c:pt idx="29">
                  <c:v>33.978203220700003</c:v>
                </c:pt>
                <c:pt idx="30">
                  <c:v>54.741784036991</c:v>
                </c:pt>
                <c:pt idx="31">
                  <c:v>124.03044329193</c:v>
                </c:pt>
                <c:pt idx="32">
                  <c:v>188.25835619722199</c:v>
                </c:pt>
                <c:pt idx="33">
                  <c:v>232.57013210199997</c:v>
                </c:pt>
                <c:pt idx="34">
                  <c:v>270.17115579299997</c:v>
                </c:pt>
                <c:pt idx="35">
                  <c:v>235.97781369842801</c:v>
                </c:pt>
                <c:pt idx="36">
                  <c:v>196.91787991213201</c:v>
                </c:pt>
                <c:pt idx="37">
                  <c:v>132.51205883480401</c:v>
                </c:pt>
                <c:pt idx="38">
                  <c:v>123.460894852443</c:v>
                </c:pt>
                <c:pt idx="39">
                  <c:v>109.63186088394799</c:v>
                </c:pt>
                <c:pt idx="40">
                  <c:v>74.669661660073984</c:v>
                </c:pt>
                <c:pt idx="41">
                  <c:v>70.506286453331995</c:v>
                </c:pt>
                <c:pt idx="42">
                  <c:v>82.520957121750001</c:v>
                </c:pt>
                <c:pt idx="43">
                  <c:v>108.07050595492201</c:v>
                </c:pt>
                <c:pt idx="44">
                  <c:v>146.90903035829999</c:v>
                </c:pt>
                <c:pt idx="45">
                  <c:v>148.92222045852802</c:v>
                </c:pt>
                <c:pt idx="46">
                  <c:v>145.18222599126398</c:v>
                </c:pt>
                <c:pt idx="47">
                  <c:v>128.04665662411202</c:v>
                </c:pt>
                <c:pt idx="48">
                  <c:v>136.093307242745</c:v>
                </c:pt>
                <c:pt idx="49">
                  <c:v>132.912401311</c:v>
                </c:pt>
                <c:pt idx="50">
                  <c:v>121.99019678553</c:v>
                </c:pt>
                <c:pt idx="51">
                  <c:v>111.81556829184801</c:v>
                </c:pt>
                <c:pt idx="52">
                  <c:v>108.498044490246</c:v>
                </c:pt>
                <c:pt idx="53">
                  <c:v>108.86434880015197</c:v>
                </c:pt>
                <c:pt idx="54">
                  <c:v>158.53247134823999</c:v>
                </c:pt>
                <c:pt idx="55">
                  <c:v>210.01215465365701</c:v>
                </c:pt>
                <c:pt idx="56">
                  <c:v>264.33078141046894</c:v>
                </c:pt>
                <c:pt idx="57">
                  <c:v>303.74182688706799</c:v>
                </c:pt>
                <c:pt idx="58">
                  <c:v>317.86996310653501</c:v>
                </c:pt>
                <c:pt idx="59">
                  <c:v>325.89534391518401</c:v>
                </c:pt>
                <c:pt idx="60">
                  <c:v>283.24314151315201</c:v>
                </c:pt>
                <c:pt idx="61">
                  <c:v>320.14608775884898</c:v>
                </c:pt>
                <c:pt idx="62">
                  <c:v>334.737908475582</c:v>
                </c:pt>
                <c:pt idx="63">
                  <c:v>342.05397582677705</c:v>
                </c:pt>
                <c:pt idx="64">
                  <c:v>351.33519234516501</c:v>
                </c:pt>
                <c:pt idx="65">
                  <c:v>383.31383907532796</c:v>
                </c:pt>
                <c:pt idx="66">
                  <c:v>320.40545712993998</c:v>
                </c:pt>
                <c:pt idx="67">
                  <c:v>325.11971231678399</c:v>
                </c:pt>
                <c:pt idx="68">
                  <c:v>329.47758610565398</c:v>
                </c:pt>
                <c:pt idx="69">
                  <c:v>301.13747218442995</c:v>
                </c:pt>
                <c:pt idx="70">
                  <c:v>338.99450277845006</c:v>
                </c:pt>
                <c:pt idx="71">
                  <c:v>154.33688081592601</c:v>
                </c:pt>
                <c:pt idx="72">
                  <c:v>133.37483712131703</c:v>
                </c:pt>
                <c:pt idx="73">
                  <c:v>63.222473285199996</c:v>
                </c:pt>
                <c:pt idx="74">
                  <c:v>50.345598330083</c:v>
                </c:pt>
                <c:pt idx="75">
                  <c:v>37.110245724210003</c:v>
                </c:pt>
                <c:pt idx="76">
                  <c:v>28.598791775269994</c:v>
                </c:pt>
                <c:pt idx="77">
                  <c:v>26.687684307479998</c:v>
                </c:pt>
                <c:pt idx="78">
                  <c:v>26.824828247579998</c:v>
                </c:pt>
                <c:pt idx="79">
                  <c:v>29.197808841190003</c:v>
                </c:pt>
                <c:pt idx="80">
                  <c:v>34.173959184855001</c:v>
                </c:pt>
                <c:pt idx="81">
                  <c:v>41.413203205835998</c:v>
                </c:pt>
                <c:pt idx="82">
                  <c:v>58.741566831210001</c:v>
                </c:pt>
                <c:pt idx="83">
                  <c:v>44.949111922602</c:v>
                </c:pt>
                <c:pt idx="84">
                  <c:v>30.531373240931998</c:v>
                </c:pt>
                <c:pt idx="85">
                  <c:v>30.746093330167994</c:v>
                </c:pt>
                <c:pt idx="86">
                  <c:v>25.967802792294997</c:v>
                </c:pt>
                <c:pt idx="87">
                  <c:v>25.190582090661998</c:v>
                </c:pt>
                <c:pt idx="88">
                  <c:v>24.812371766207999</c:v>
                </c:pt>
                <c:pt idx="89">
                  <c:v>22.417219896759999</c:v>
                </c:pt>
                <c:pt idx="90">
                  <c:v>21.86532110405</c:v>
                </c:pt>
                <c:pt idx="91">
                  <c:v>20.090006489810001</c:v>
                </c:pt>
                <c:pt idx="92">
                  <c:v>22.958579382272003</c:v>
                </c:pt>
                <c:pt idx="93">
                  <c:v>28.697379493277001</c:v>
                </c:pt>
                <c:pt idx="94">
                  <c:v>27.829929136632</c:v>
                </c:pt>
                <c:pt idx="95">
                  <c:v>33.817480486570005</c:v>
                </c:pt>
                <c:pt idx="96">
                  <c:v>51.059421520758008</c:v>
                </c:pt>
                <c:pt idx="97">
                  <c:v>60.960196378962003</c:v>
                </c:pt>
                <c:pt idx="98">
                  <c:v>70.503762147071996</c:v>
                </c:pt>
                <c:pt idx="99">
                  <c:v>61.260715510091998</c:v>
                </c:pt>
                <c:pt idx="100">
                  <c:v>50.833464794538997</c:v>
                </c:pt>
                <c:pt idx="101">
                  <c:v>41.406451959911003</c:v>
                </c:pt>
                <c:pt idx="102">
                  <c:v>41.784938466117005</c:v>
                </c:pt>
                <c:pt idx="103">
                  <c:v>51.319317358619998</c:v>
                </c:pt>
                <c:pt idx="104">
                  <c:v>57.74790778012801</c:v>
                </c:pt>
                <c:pt idx="105">
                  <c:v>90.685337390230998</c:v>
                </c:pt>
                <c:pt idx="106">
                  <c:v>109.32326575115398</c:v>
                </c:pt>
                <c:pt idx="107">
                  <c:v>118.51097964463099</c:v>
                </c:pt>
                <c:pt idx="108">
                  <c:v>101.988208530598</c:v>
                </c:pt>
                <c:pt idx="109">
                  <c:v>107.48837896761999</c:v>
                </c:pt>
                <c:pt idx="110">
                  <c:v>95.63646951994501</c:v>
                </c:pt>
                <c:pt idx="111">
                  <c:v>111.39678021326399</c:v>
                </c:pt>
                <c:pt idx="112">
                  <c:v>88.732329824784003</c:v>
                </c:pt>
                <c:pt idx="113">
                  <c:v>92.071669649184003</c:v>
                </c:pt>
                <c:pt idx="114">
                  <c:v>132.89558780284</c:v>
                </c:pt>
                <c:pt idx="115">
                  <c:v>153.47816552728</c:v>
                </c:pt>
                <c:pt idx="116">
                  <c:v>205.00150031191998</c:v>
                </c:pt>
                <c:pt idx="117">
                  <c:v>243.57914912584002</c:v>
                </c:pt>
                <c:pt idx="118">
                  <c:v>282.23489855650496</c:v>
                </c:pt>
                <c:pt idx="119">
                  <c:v>315.06797438249998</c:v>
                </c:pt>
                <c:pt idx="120">
                  <c:v>321.59349430275</c:v>
                </c:pt>
                <c:pt idx="121">
                  <c:v>326.70714078523798</c:v>
                </c:pt>
                <c:pt idx="122">
                  <c:v>124.01521238559599</c:v>
                </c:pt>
                <c:pt idx="123">
                  <c:v>106.45126096142199</c:v>
                </c:pt>
                <c:pt idx="124">
                  <c:v>67.382190225247996</c:v>
                </c:pt>
                <c:pt idx="125">
                  <c:v>46.411819712247997</c:v>
                </c:pt>
                <c:pt idx="126">
                  <c:v>58.092799667403</c:v>
                </c:pt>
                <c:pt idx="127">
                  <c:v>66.102472560051993</c:v>
                </c:pt>
                <c:pt idx="128">
                  <c:v>90.808057151951999</c:v>
                </c:pt>
                <c:pt idx="129">
                  <c:v>117.66595979100001</c:v>
                </c:pt>
                <c:pt idx="130">
                  <c:v>107.61387848149198</c:v>
                </c:pt>
                <c:pt idx="131">
                  <c:v>88.833231141732</c:v>
                </c:pt>
                <c:pt idx="132">
                  <c:v>78.563519747160001</c:v>
                </c:pt>
                <c:pt idx="133">
                  <c:v>53.600754835768001</c:v>
                </c:pt>
                <c:pt idx="134">
                  <c:v>53.411509922954998</c:v>
                </c:pt>
                <c:pt idx="135">
                  <c:v>46.224423081779996</c:v>
                </c:pt>
                <c:pt idx="136">
                  <c:v>48.522548956496003</c:v>
                </c:pt>
                <c:pt idx="137">
                  <c:v>53.752647836095996</c:v>
                </c:pt>
                <c:pt idx="138">
                  <c:v>71.709880724819996</c:v>
                </c:pt>
                <c:pt idx="139">
                  <c:v>98.46388019928601</c:v>
                </c:pt>
                <c:pt idx="140">
                  <c:v>131.67123849582001</c:v>
                </c:pt>
                <c:pt idx="141">
                  <c:v>180.95062825418199</c:v>
                </c:pt>
                <c:pt idx="142">
                  <c:v>206.16263753589001</c:v>
                </c:pt>
                <c:pt idx="143">
                  <c:v>189.73276663362</c:v>
                </c:pt>
                <c:pt idx="144">
                  <c:v>180.15724275894001</c:v>
                </c:pt>
                <c:pt idx="145">
                  <c:v>146.94615729221297</c:v>
                </c:pt>
              </c:numCache>
            </c:numRef>
          </c:yVal>
          <c:smooth val="1"/>
        </c:ser>
        <c:ser>
          <c:idx val="2"/>
          <c:order val="1"/>
          <c:tx>
            <c:v>Lap 3</c:v>
          </c:tx>
          <c:marker>
            <c:symbol val="none"/>
          </c:marker>
          <c:yVal>
            <c:numRef>
              <c:f>'Lap 3 data'!$CA$10:$CA$200</c:f>
              <c:numCache>
                <c:formatCode>General</c:formatCode>
                <c:ptCount val="191"/>
                <c:pt idx="0">
                  <c:v>146.94615729221297</c:v>
                </c:pt>
                <c:pt idx="1">
                  <c:v>102.75788772778101</c:v>
                </c:pt>
                <c:pt idx="2">
                  <c:v>159.915544892025</c:v>
                </c:pt>
                <c:pt idx="3">
                  <c:v>165.21421675026798</c:v>
                </c:pt>
                <c:pt idx="4">
                  <c:v>203.37685810371599</c:v>
                </c:pt>
                <c:pt idx="5">
                  <c:v>256.14939109112004</c:v>
                </c:pt>
                <c:pt idx="6">
                  <c:v>274.30014724352901</c:v>
                </c:pt>
                <c:pt idx="7">
                  <c:v>340.21056197670998</c:v>
                </c:pt>
                <c:pt idx="8">
                  <c:v>348.433843010722</c:v>
                </c:pt>
                <c:pt idx="9">
                  <c:v>301.87887949245498</c:v>
                </c:pt>
                <c:pt idx="10">
                  <c:v>193.32477106633101</c:v>
                </c:pt>
                <c:pt idx="11">
                  <c:v>142.190070923978</c:v>
                </c:pt>
                <c:pt idx="12">
                  <c:v>85.545490996794001</c:v>
                </c:pt>
                <c:pt idx="13">
                  <c:v>64.900345347538007</c:v>
                </c:pt>
                <c:pt idx="14">
                  <c:v>58.695753839558009</c:v>
                </c:pt>
                <c:pt idx="15">
                  <c:v>52.218219439808003</c:v>
                </c:pt>
                <c:pt idx="16">
                  <c:v>43.593840503206003</c:v>
                </c:pt>
                <c:pt idx="17">
                  <c:v>40.166014531125001</c:v>
                </c:pt>
                <c:pt idx="18">
                  <c:v>37.103442377659995</c:v>
                </c:pt>
                <c:pt idx="19">
                  <c:v>30.600189663735001</c:v>
                </c:pt>
                <c:pt idx="20">
                  <c:v>26.627491836217999</c:v>
                </c:pt>
                <c:pt idx="21">
                  <c:v>21.270726841599</c:v>
                </c:pt>
                <c:pt idx="22">
                  <c:v>18.473651638702002</c:v>
                </c:pt>
                <c:pt idx="23">
                  <c:v>11.894596695468001</c:v>
                </c:pt>
                <c:pt idx="24">
                  <c:v>14.324057058161999</c:v>
                </c:pt>
                <c:pt idx="25">
                  <c:v>16.595890811896002</c:v>
                </c:pt>
                <c:pt idx="26">
                  <c:v>16.689346213175998</c:v>
                </c:pt>
                <c:pt idx="27">
                  <c:v>18.983845240785001</c:v>
                </c:pt>
                <c:pt idx="28">
                  <c:v>20.590250511951002</c:v>
                </c:pt>
                <c:pt idx="29">
                  <c:v>24.398788962499001</c:v>
                </c:pt>
                <c:pt idx="30">
                  <c:v>42.831981463766006</c:v>
                </c:pt>
                <c:pt idx="31">
                  <c:v>73.301839654095005</c:v>
                </c:pt>
                <c:pt idx="32">
                  <c:v>134.418317380974</c:v>
                </c:pt>
                <c:pt idx="33">
                  <c:v>185.64084602481401</c:v>
                </c:pt>
                <c:pt idx="34">
                  <c:v>214.26976422215998</c:v>
                </c:pt>
                <c:pt idx="35">
                  <c:v>199.29615618825002</c:v>
                </c:pt>
                <c:pt idx="36">
                  <c:v>213.34897144924801</c:v>
                </c:pt>
                <c:pt idx="37">
                  <c:v>163.56307754602901</c:v>
                </c:pt>
                <c:pt idx="38">
                  <c:v>86.03284902674001</c:v>
                </c:pt>
                <c:pt idx="39">
                  <c:v>61.790053665005992</c:v>
                </c:pt>
                <c:pt idx="40">
                  <c:v>39.309140807879999</c:v>
                </c:pt>
                <c:pt idx="41">
                  <c:v>47.238432872050005</c:v>
                </c:pt>
                <c:pt idx="42">
                  <c:v>51.790440791759998</c:v>
                </c:pt>
                <c:pt idx="43">
                  <c:v>52.006530577325996</c:v>
                </c:pt>
                <c:pt idx="44">
                  <c:v>72.969579872200001</c:v>
                </c:pt>
                <c:pt idx="45">
                  <c:v>103.76953369748701</c:v>
                </c:pt>
                <c:pt idx="46">
                  <c:v>117.45869539169699</c:v>
                </c:pt>
                <c:pt idx="47">
                  <c:v>107.180789260108</c:v>
                </c:pt>
                <c:pt idx="48">
                  <c:v>102.70764375276801</c:v>
                </c:pt>
                <c:pt idx="49">
                  <c:v>92.007678176832002</c:v>
                </c:pt>
                <c:pt idx="50">
                  <c:v>77.763374162967992</c:v>
                </c:pt>
                <c:pt idx="51">
                  <c:v>87.196890178458005</c:v>
                </c:pt>
                <c:pt idx="52">
                  <c:v>89.540074192947003</c:v>
                </c:pt>
                <c:pt idx="53">
                  <c:v>85.145074279741991</c:v>
                </c:pt>
                <c:pt idx="54">
                  <c:v>69.306899859110004</c:v>
                </c:pt>
                <c:pt idx="55">
                  <c:v>54.108719351192995</c:v>
                </c:pt>
                <c:pt idx="56">
                  <c:v>57.093588221735999</c:v>
                </c:pt>
                <c:pt idx="57">
                  <c:v>80.852361918336996</c:v>
                </c:pt>
                <c:pt idx="58">
                  <c:v>122.90316253580799</c:v>
                </c:pt>
                <c:pt idx="59">
                  <c:v>166.56508206017401</c:v>
                </c:pt>
                <c:pt idx="60">
                  <c:v>201.37950918594001</c:v>
                </c:pt>
                <c:pt idx="61">
                  <c:v>250.158562091802</c:v>
                </c:pt>
                <c:pt idx="62">
                  <c:v>251.733167939694</c:v>
                </c:pt>
                <c:pt idx="63">
                  <c:v>232.79628019879001</c:v>
                </c:pt>
                <c:pt idx="64">
                  <c:v>270.55725106922404</c:v>
                </c:pt>
                <c:pt idx="65">
                  <c:v>277.908564320126</c:v>
                </c:pt>
                <c:pt idx="66">
                  <c:v>340.85525565493504</c:v>
                </c:pt>
                <c:pt idx="67">
                  <c:v>370.38252122609396</c:v>
                </c:pt>
                <c:pt idx="68">
                  <c:v>334.12506512416201</c:v>
                </c:pt>
                <c:pt idx="69">
                  <c:v>345.45022546464003</c:v>
                </c:pt>
                <c:pt idx="70">
                  <c:v>332.26147181021997</c:v>
                </c:pt>
                <c:pt idx="71">
                  <c:v>322.78380919547595</c:v>
                </c:pt>
                <c:pt idx="72">
                  <c:v>275.24060784654603</c:v>
                </c:pt>
                <c:pt idx="73">
                  <c:v>259.17012335609996</c:v>
                </c:pt>
                <c:pt idx="74">
                  <c:v>178.81796598809501</c:v>
                </c:pt>
                <c:pt idx="75">
                  <c:v>97.373988365679992</c:v>
                </c:pt>
                <c:pt idx="76">
                  <c:v>51.665945340856005</c:v>
                </c:pt>
                <c:pt idx="77">
                  <c:v>59.038703338179992</c:v>
                </c:pt>
                <c:pt idx="78">
                  <c:v>47.551249826443993</c:v>
                </c:pt>
                <c:pt idx="79">
                  <c:v>42.693812247952003</c:v>
                </c:pt>
                <c:pt idx="80">
                  <c:v>39.567945735632009</c:v>
                </c:pt>
                <c:pt idx="81">
                  <c:v>34.704779081543997</c:v>
                </c:pt>
                <c:pt idx="82">
                  <c:v>32.162573097024001</c:v>
                </c:pt>
                <c:pt idx="83">
                  <c:v>35.604304091698005</c:v>
                </c:pt>
                <c:pt idx="84">
                  <c:v>32.943215634780003</c:v>
                </c:pt>
                <c:pt idx="85">
                  <c:v>34.768837910334994</c:v>
                </c:pt>
                <c:pt idx="86">
                  <c:v>28.326243488939998</c:v>
                </c:pt>
                <c:pt idx="87">
                  <c:v>23.090480126503</c:v>
                </c:pt>
                <c:pt idx="88">
                  <c:v>21.803361719040002</c:v>
                </c:pt>
                <c:pt idx="89">
                  <c:v>22.041684798024004</c:v>
                </c:pt>
                <c:pt idx="90">
                  <c:v>24.251069911275998</c:v>
                </c:pt>
                <c:pt idx="91">
                  <c:v>24.708120076044001</c:v>
                </c:pt>
                <c:pt idx="92">
                  <c:v>25.693108542240001</c:v>
                </c:pt>
                <c:pt idx="93">
                  <c:v>28.909087965120001</c:v>
                </c:pt>
                <c:pt idx="94">
                  <c:v>31.15569185583</c:v>
                </c:pt>
                <c:pt idx="95">
                  <c:v>32.463892588379998</c:v>
                </c:pt>
                <c:pt idx="96">
                  <c:v>30.796880116716004</c:v>
                </c:pt>
                <c:pt idx="97">
                  <c:v>32.717222784709996</c:v>
                </c:pt>
                <c:pt idx="98">
                  <c:v>36.693621165478</c:v>
                </c:pt>
                <c:pt idx="99">
                  <c:v>41.270437363848004</c:v>
                </c:pt>
                <c:pt idx="100">
                  <c:v>40.561907709322995</c:v>
                </c:pt>
                <c:pt idx="101">
                  <c:v>46.872727632590994</c:v>
                </c:pt>
                <c:pt idx="102">
                  <c:v>42.869467849559996</c:v>
                </c:pt>
                <c:pt idx="103">
                  <c:v>44.219691342099004</c:v>
                </c:pt>
                <c:pt idx="104">
                  <c:v>39.296441327286004</c:v>
                </c:pt>
                <c:pt idx="105">
                  <c:v>33.316876820291995</c:v>
                </c:pt>
                <c:pt idx="106">
                  <c:v>41.458089412419994</c:v>
                </c:pt>
                <c:pt idx="107">
                  <c:v>36.783545026056998</c:v>
                </c:pt>
                <c:pt idx="108">
                  <c:v>53.286610499387997</c:v>
                </c:pt>
                <c:pt idx="109">
                  <c:v>77.284450315124005</c:v>
                </c:pt>
                <c:pt idx="110">
                  <c:v>94.697605685618001</c:v>
                </c:pt>
                <c:pt idx="111">
                  <c:v>101.72916137455499</c:v>
                </c:pt>
                <c:pt idx="112">
                  <c:v>97.008880571504008</c:v>
                </c:pt>
                <c:pt idx="113">
                  <c:v>86.550954312437995</c:v>
                </c:pt>
                <c:pt idx="114">
                  <c:v>88.414666982810004</c:v>
                </c:pt>
                <c:pt idx="115">
                  <c:v>100.072052645548</c:v>
                </c:pt>
                <c:pt idx="116">
                  <c:v>120.18926685601402</c:v>
                </c:pt>
                <c:pt idx="117">
                  <c:v>143.29574695115198</c:v>
                </c:pt>
                <c:pt idx="118">
                  <c:v>172.963695807504</c:v>
                </c:pt>
                <c:pt idx="119">
                  <c:v>187.14847067986798</c:v>
                </c:pt>
                <c:pt idx="120">
                  <c:v>190.41027455465999</c:v>
                </c:pt>
                <c:pt idx="121">
                  <c:v>236.68406458088603</c:v>
                </c:pt>
                <c:pt idx="122">
                  <c:v>232.52326035129903</c:v>
                </c:pt>
                <c:pt idx="123">
                  <c:v>264.82582411024799</c:v>
                </c:pt>
                <c:pt idx="124">
                  <c:v>313.55055514188803</c:v>
                </c:pt>
                <c:pt idx="125">
                  <c:v>267.13233537759999</c:v>
                </c:pt>
                <c:pt idx="126">
                  <c:v>107.93061371980799</c:v>
                </c:pt>
                <c:pt idx="127">
                  <c:v>73.156578963822</c:v>
                </c:pt>
                <c:pt idx="128">
                  <c:v>50.409981422649999</c:v>
                </c:pt>
                <c:pt idx="129">
                  <c:v>46.351081417189995</c:v>
                </c:pt>
                <c:pt idx="130">
                  <c:v>51.606859532679991</c:v>
                </c:pt>
                <c:pt idx="131">
                  <c:v>62.858975129600992</c:v>
                </c:pt>
                <c:pt idx="132">
                  <c:v>81.471730177799998</c:v>
                </c:pt>
                <c:pt idx="133">
                  <c:v>116.858489498034</c:v>
                </c:pt>
                <c:pt idx="134">
                  <c:v>112.27968545673599</c:v>
                </c:pt>
                <c:pt idx="135">
                  <c:v>98.216069788370007</c:v>
                </c:pt>
                <c:pt idx="136">
                  <c:v>93.434363040865989</c:v>
                </c:pt>
                <c:pt idx="137">
                  <c:v>72.64557305836</c:v>
                </c:pt>
                <c:pt idx="138">
                  <c:v>54.450688685168998</c:v>
                </c:pt>
                <c:pt idx="139">
                  <c:v>51.338962666985999</c:v>
                </c:pt>
                <c:pt idx="140">
                  <c:v>58.988924139794001</c:v>
                </c:pt>
                <c:pt idx="141">
                  <c:v>75.661744363658002</c:v>
                </c:pt>
                <c:pt idx="142">
                  <c:v>100.26915514444201</c:v>
                </c:pt>
                <c:pt idx="143">
                  <c:v>137.76774644803501</c:v>
                </c:pt>
                <c:pt idx="144">
                  <c:v>146.540674429044</c:v>
                </c:pt>
                <c:pt idx="145">
                  <c:v>147.148533995766</c:v>
                </c:pt>
                <c:pt idx="146">
                  <c:v>152.84454511499999</c:v>
                </c:pt>
                <c:pt idx="147">
                  <c:v>151.56016231741</c:v>
                </c:pt>
                <c:pt idx="148">
                  <c:v>127.86144148417499</c:v>
                </c:pt>
              </c:numCache>
            </c:numRef>
          </c:yVal>
          <c:smooth val="1"/>
        </c:ser>
        <c:ser>
          <c:idx val="0"/>
          <c:order val="2"/>
          <c:tx>
            <c:v>Lap 4</c:v>
          </c:tx>
          <c:marker>
            <c:symbol val="none"/>
          </c:marker>
          <c:yVal>
            <c:numRef>
              <c:f>'Lap 4 data'!$CA$10:$CA$200</c:f>
              <c:numCache>
                <c:formatCode>General</c:formatCode>
                <c:ptCount val="191"/>
                <c:pt idx="0">
                  <c:v>127.86144148417499</c:v>
                </c:pt>
                <c:pt idx="1">
                  <c:v>131.28178957502402</c:v>
                </c:pt>
                <c:pt idx="2">
                  <c:v>182.83819380054001</c:v>
                </c:pt>
                <c:pt idx="3">
                  <c:v>199.731762883296</c:v>
                </c:pt>
                <c:pt idx="4">
                  <c:v>228.62025891581501</c:v>
                </c:pt>
                <c:pt idx="5">
                  <c:v>267.16166370221299</c:v>
                </c:pt>
                <c:pt idx="6">
                  <c:v>313.12316742313499</c:v>
                </c:pt>
                <c:pt idx="7">
                  <c:v>322.02189847672196</c:v>
                </c:pt>
                <c:pt idx="8">
                  <c:v>340.49675821607997</c:v>
                </c:pt>
                <c:pt idx="9">
                  <c:v>164.70757017</c:v>
                </c:pt>
                <c:pt idx="10">
                  <c:v>153.59362990428599</c:v>
                </c:pt>
                <c:pt idx="11">
                  <c:v>101.38852410054402</c:v>
                </c:pt>
                <c:pt idx="12">
                  <c:v>63.511048947158997</c:v>
                </c:pt>
                <c:pt idx="13">
                  <c:v>48.910164376129011</c:v>
                </c:pt>
                <c:pt idx="14">
                  <c:v>52.816942393100007</c:v>
                </c:pt>
                <c:pt idx="15">
                  <c:v>42.498548896239001</c:v>
                </c:pt>
                <c:pt idx="16">
                  <c:v>42.163194217059001</c:v>
                </c:pt>
                <c:pt idx="17">
                  <c:v>37.708236047712994</c:v>
                </c:pt>
                <c:pt idx="18">
                  <c:v>29.872350252150003</c:v>
                </c:pt>
                <c:pt idx="19">
                  <c:v>26.676546062762</c:v>
                </c:pt>
                <c:pt idx="20">
                  <c:v>18.23513897878</c:v>
                </c:pt>
                <c:pt idx="21">
                  <c:v>15.091367436876002</c:v>
                </c:pt>
                <c:pt idx="22">
                  <c:v>11.856276180732999</c:v>
                </c:pt>
                <c:pt idx="23">
                  <c:v>11.536908234563999</c:v>
                </c:pt>
                <c:pt idx="24">
                  <c:v>13.132817454629999</c:v>
                </c:pt>
                <c:pt idx="25">
                  <c:v>13.550337948851999</c:v>
                </c:pt>
                <c:pt idx="26">
                  <c:v>14.005679711784001</c:v>
                </c:pt>
                <c:pt idx="27">
                  <c:v>14.129825081033998</c:v>
                </c:pt>
                <c:pt idx="28">
                  <c:v>13.349789923539996</c:v>
                </c:pt>
                <c:pt idx="29">
                  <c:v>13.199454196811999</c:v>
                </c:pt>
                <c:pt idx="30">
                  <c:v>18.617002469136001</c:v>
                </c:pt>
                <c:pt idx="31">
                  <c:v>23.980111773571</c:v>
                </c:pt>
                <c:pt idx="32">
                  <c:v>34.568587772927998</c:v>
                </c:pt>
                <c:pt idx="33">
                  <c:v>70.461103112846999</c:v>
                </c:pt>
                <c:pt idx="34">
                  <c:v>101.75847458529302</c:v>
                </c:pt>
                <c:pt idx="35">
                  <c:v>149.56443575339196</c:v>
                </c:pt>
                <c:pt idx="36">
                  <c:v>189.76611671343301</c:v>
                </c:pt>
                <c:pt idx="37">
                  <c:v>230.37044528559201</c:v>
                </c:pt>
                <c:pt idx="38">
                  <c:v>204.18182455442098</c:v>
                </c:pt>
                <c:pt idx="39">
                  <c:v>152.95795615136399</c:v>
                </c:pt>
                <c:pt idx="40">
                  <c:v>91.805990130515994</c:v>
                </c:pt>
                <c:pt idx="41">
                  <c:v>70.869485514920001</c:v>
                </c:pt>
                <c:pt idx="42">
                  <c:v>47.971055685761996</c:v>
                </c:pt>
                <c:pt idx="43">
                  <c:v>68.384549862914994</c:v>
                </c:pt>
                <c:pt idx="44">
                  <c:v>63.276222367216</c:v>
                </c:pt>
                <c:pt idx="45">
                  <c:v>62.863737581832005</c:v>
                </c:pt>
                <c:pt idx="46">
                  <c:v>81.047093740787986</c:v>
                </c:pt>
                <c:pt idx="47">
                  <c:v>91.32870025439999</c:v>
                </c:pt>
                <c:pt idx="48">
                  <c:v>106.568543139936</c:v>
                </c:pt>
                <c:pt idx="49">
                  <c:v>107.50764357456001</c:v>
                </c:pt>
                <c:pt idx="50">
                  <c:v>129.598513014784</c:v>
                </c:pt>
                <c:pt idx="51">
                  <c:v>112.861120885688</c:v>
                </c:pt>
                <c:pt idx="52">
                  <c:v>105.222564439083</c:v>
                </c:pt>
                <c:pt idx="53">
                  <c:v>103.48628478239999</c:v>
                </c:pt>
                <c:pt idx="54">
                  <c:v>93.508490596499996</c:v>
                </c:pt>
                <c:pt idx="55">
                  <c:v>67.518969950624992</c:v>
                </c:pt>
                <c:pt idx="56">
                  <c:v>87.874046425724003</c:v>
                </c:pt>
                <c:pt idx="57">
                  <c:v>87.895972863545992</c:v>
                </c:pt>
                <c:pt idx="58">
                  <c:v>84.983842959400008</c:v>
                </c:pt>
                <c:pt idx="59">
                  <c:v>156.02968409804799</c:v>
                </c:pt>
                <c:pt idx="60">
                  <c:v>189.96358812530599</c:v>
                </c:pt>
                <c:pt idx="61">
                  <c:v>227.21342806079403</c:v>
                </c:pt>
                <c:pt idx="62">
                  <c:v>251.77725198665598</c:v>
                </c:pt>
                <c:pt idx="63">
                  <c:v>273.03977348261196</c:v>
                </c:pt>
                <c:pt idx="64">
                  <c:v>287.97665268845998</c:v>
                </c:pt>
                <c:pt idx="65">
                  <c:v>271.59541531530101</c:v>
                </c:pt>
                <c:pt idx="66">
                  <c:v>295.09551197644601</c:v>
                </c:pt>
                <c:pt idx="67">
                  <c:v>315.554591540432</c:v>
                </c:pt>
                <c:pt idx="68">
                  <c:v>326.68129452995203</c:v>
                </c:pt>
                <c:pt idx="69">
                  <c:v>331.36221746346996</c:v>
                </c:pt>
                <c:pt idx="70">
                  <c:v>279.10041107561597</c:v>
                </c:pt>
                <c:pt idx="71">
                  <c:v>268.01380938630001</c:v>
                </c:pt>
                <c:pt idx="72">
                  <c:v>301.15798202296799</c:v>
                </c:pt>
                <c:pt idx="73">
                  <c:v>301.475007666225</c:v>
                </c:pt>
                <c:pt idx="74">
                  <c:v>171.745619526882</c:v>
                </c:pt>
                <c:pt idx="75">
                  <c:v>83.533723691599988</c:v>
                </c:pt>
                <c:pt idx="76">
                  <c:v>57.426489446999994</c:v>
                </c:pt>
                <c:pt idx="77">
                  <c:v>58.022298500766006</c:v>
                </c:pt>
                <c:pt idx="78">
                  <c:v>48.088970286633</c:v>
                </c:pt>
                <c:pt idx="79">
                  <c:v>39.105018947799998</c:v>
                </c:pt>
                <c:pt idx="80">
                  <c:v>31.585752298719999</c:v>
                </c:pt>
                <c:pt idx="81">
                  <c:v>24.890181276577994</c:v>
                </c:pt>
                <c:pt idx="82">
                  <c:v>20.461994924957999</c:v>
                </c:pt>
                <c:pt idx="83">
                  <c:v>19.563044349447001</c:v>
                </c:pt>
                <c:pt idx="84">
                  <c:v>20.701952022231996</c:v>
                </c:pt>
                <c:pt idx="85">
                  <c:v>20.544251538152999</c:v>
                </c:pt>
                <c:pt idx="86">
                  <c:v>18.726963919176001</c:v>
                </c:pt>
                <c:pt idx="87">
                  <c:v>19.74892891276</c:v>
                </c:pt>
                <c:pt idx="88">
                  <c:v>20.106502803357003</c:v>
                </c:pt>
                <c:pt idx="89">
                  <c:v>19.678423284432</c:v>
                </c:pt>
                <c:pt idx="90">
                  <c:v>19.320171628350998</c:v>
                </c:pt>
                <c:pt idx="91">
                  <c:v>19.798833957717996</c:v>
                </c:pt>
                <c:pt idx="92">
                  <c:v>18.808455884447998</c:v>
                </c:pt>
                <c:pt idx="93">
                  <c:v>16.923008157338998</c:v>
                </c:pt>
                <c:pt idx="94">
                  <c:v>15.344964128559999</c:v>
                </c:pt>
                <c:pt idx="95">
                  <c:v>17.811348916514998</c:v>
                </c:pt>
                <c:pt idx="96">
                  <c:v>20.226664020728002</c:v>
                </c:pt>
                <c:pt idx="97">
                  <c:v>22.10461078462</c:v>
                </c:pt>
                <c:pt idx="98">
                  <c:v>28.135253149239997</c:v>
                </c:pt>
                <c:pt idx="99">
                  <c:v>30.704071041056</c:v>
                </c:pt>
                <c:pt idx="100">
                  <c:v>46.661295996620993</c:v>
                </c:pt>
                <c:pt idx="101">
                  <c:v>46.457026208316002</c:v>
                </c:pt>
                <c:pt idx="102">
                  <c:v>40.893980140750003</c:v>
                </c:pt>
                <c:pt idx="103">
                  <c:v>40.977185552325004</c:v>
                </c:pt>
                <c:pt idx="104">
                  <c:v>33.856027858128002</c:v>
                </c:pt>
                <c:pt idx="105">
                  <c:v>31.057817232599998</c:v>
                </c:pt>
                <c:pt idx="106">
                  <c:v>34.148444784452998</c:v>
                </c:pt>
                <c:pt idx="107">
                  <c:v>43.270495620015005</c:v>
                </c:pt>
                <c:pt idx="108">
                  <c:v>54.293482325294995</c:v>
                </c:pt>
                <c:pt idx="109">
                  <c:v>78.433138504984001</c:v>
                </c:pt>
                <c:pt idx="110">
                  <c:v>90.901072049676003</c:v>
                </c:pt>
                <c:pt idx="111">
                  <c:v>84.082004456947004</c:v>
                </c:pt>
                <c:pt idx="112">
                  <c:v>75.748538201179997</c:v>
                </c:pt>
                <c:pt idx="113">
                  <c:v>73.735812074759991</c:v>
                </c:pt>
                <c:pt idx="114">
                  <c:v>67.096897145236994</c:v>
                </c:pt>
                <c:pt idx="115">
                  <c:v>71.055778376656008</c:v>
                </c:pt>
                <c:pt idx="116">
                  <c:v>94.659201005562011</c:v>
                </c:pt>
                <c:pt idx="117">
                  <c:v>114.529521885758</c:v>
                </c:pt>
                <c:pt idx="118">
                  <c:v>140.78732392359601</c:v>
                </c:pt>
                <c:pt idx="119">
                  <c:v>135.35075155358402</c:v>
                </c:pt>
                <c:pt idx="120">
                  <c:v>156.73426937891099</c:v>
                </c:pt>
                <c:pt idx="121">
                  <c:v>184.48125715556799</c:v>
                </c:pt>
                <c:pt idx="122">
                  <c:v>209.31698519</c:v>
                </c:pt>
                <c:pt idx="123">
                  <c:v>242.777784833868</c:v>
                </c:pt>
                <c:pt idx="124">
                  <c:v>272.43331533746397</c:v>
                </c:pt>
                <c:pt idx="125">
                  <c:v>297.22660500324997</c:v>
                </c:pt>
                <c:pt idx="126">
                  <c:v>171.29214598909999</c:v>
                </c:pt>
                <c:pt idx="127">
                  <c:v>77.195549727341998</c:v>
                </c:pt>
                <c:pt idx="128">
                  <c:v>72.388769843755014</c:v>
                </c:pt>
                <c:pt idx="129">
                  <c:v>66.322946169934013</c:v>
                </c:pt>
                <c:pt idx="130">
                  <c:v>54.276146199990009</c:v>
                </c:pt>
                <c:pt idx="131">
                  <c:v>60.452638804151995</c:v>
                </c:pt>
                <c:pt idx="132">
                  <c:v>78.733077387980003</c:v>
                </c:pt>
                <c:pt idx="133">
                  <c:v>103.35134813193399</c:v>
                </c:pt>
                <c:pt idx="134">
                  <c:v>96.354520200767993</c:v>
                </c:pt>
                <c:pt idx="135">
                  <c:v>67.883690794304002</c:v>
                </c:pt>
                <c:pt idx="136">
                  <c:v>67.851749514640005</c:v>
                </c:pt>
                <c:pt idx="137">
                  <c:v>54.989117969197991</c:v>
                </c:pt>
                <c:pt idx="138">
                  <c:v>43.649921998215</c:v>
                </c:pt>
                <c:pt idx="139">
                  <c:v>51.245447697888004</c:v>
                </c:pt>
                <c:pt idx="140">
                  <c:v>49.983930115155999</c:v>
                </c:pt>
                <c:pt idx="141">
                  <c:v>51.590874114670001</c:v>
                </c:pt>
                <c:pt idx="142">
                  <c:v>92.288182645779997</c:v>
                </c:pt>
                <c:pt idx="143">
                  <c:v>97.608929262092005</c:v>
                </c:pt>
                <c:pt idx="144">
                  <c:v>130.19369498505202</c:v>
                </c:pt>
                <c:pt idx="145">
                  <c:v>158.83015025744999</c:v>
                </c:pt>
                <c:pt idx="146">
                  <c:v>152.52576582816502</c:v>
                </c:pt>
                <c:pt idx="147">
                  <c:v>153.19754371082701</c:v>
                </c:pt>
                <c:pt idx="148">
                  <c:v>121.316657204064</c:v>
                </c:pt>
                <c:pt idx="149">
                  <c:v>70.666847799064001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6705536"/>
        <c:axId val="136707456"/>
      </c:scatterChart>
      <c:valAx>
        <c:axId val="136705536"/>
        <c:scaling>
          <c:orientation val="minMax"/>
          <c:max val="18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(seconds)</a:t>
                </a:r>
              </a:p>
            </c:rich>
          </c:tx>
          <c:layout/>
          <c:overlay val="0"/>
        </c:title>
        <c:majorTickMark val="none"/>
        <c:minorTickMark val="none"/>
        <c:tickLblPos val="nextTo"/>
        <c:crossAx val="136707456"/>
        <c:crosses val="autoZero"/>
        <c:crossBetween val="midCat"/>
      </c:valAx>
      <c:valAx>
        <c:axId val="1367074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N0 (g/hr)</a:t>
                </a:r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36705536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THC Vs. Time</a:t>
            </a:r>
          </a:p>
        </c:rich>
      </c:tx>
      <c:layout/>
      <c:overlay val="0"/>
    </c:title>
    <c:autoTitleDeleted val="0"/>
    <c:plotArea>
      <c:layout/>
      <c:scatterChart>
        <c:scatterStyle val="smoothMarker"/>
        <c:varyColors val="0"/>
        <c:ser>
          <c:idx val="1"/>
          <c:order val="0"/>
          <c:tx>
            <c:v>Lap 2</c:v>
          </c:tx>
          <c:marker>
            <c:symbol val="none"/>
          </c:marker>
          <c:yVal>
            <c:numRef>
              <c:f>'Lap 2 data'!$CB$10:$CB$200</c:f>
              <c:numCache>
                <c:formatCode>General</c:formatCode>
                <c:ptCount val="191"/>
                <c:pt idx="0">
                  <c:v>179.27709499656382</c:v>
                </c:pt>
                <c:pt idx="1">
                  <c:v>218.8910362939755</c:v>
                </c:pt>
                <c:pt idx="2">
                  <c:v>244.51108251505292</c:v>
                </c:pt>
                <c:pt idx="3">
                  <c:v>267.53148662871081</c:v>
                </c:pt>
                <c:pt idx="4">
                  <c:v>284.74113221681671</c:v>
                </c:pt>
                <c:pt idx="5">
                  <c:v>364.44769505558645</c:v>
                </c:pt>
                <c:pt idx="6">
                  <c:v>408.2174465598045</c:v>
                </c:pt>
                <c:pt idx="7">
                  <c:v>485.46841095393506</c:v>
                </c:pt>
                <c:pt idx="8">
                  <c:v>309.96443337846688</c:v>
                </c:pt>
                <c:pt idx="9">
                  <c:v>218.4765066796333</c:v>
                </c:pt>
                <c:pt idx="10">
                  <c:v>258.77209199904303</c:v>
                </c:pt>
                <c:pt idx="11">
                  <c:v>224.71226256686438</c:v>
                </c:pt>
                <c:pt idx="12">
                  <c:v>219.0022626817784</c:v>
                </c:pt>
                <c:pt idx="13">
                  <c:v>219.52621008389281</c:v>
                </c:pt>
                <c:pt idx="14">
                  <c:v>186.55399093770743</c:v>
                </c:pt>
                <c:pt idx="15">
                  <c:v>166.6223068549028</c:v>
                </c:pt>
                <c:pt idx="16">
                  <c:v>136.78850429063201</c:v>
                </c:pt>
                <c:pt idx="17">
                  <c:v>110.89431097249049</c:v>
                </c:pt>
                <c:pt idx="18">
                  <c:v>69.370655501540796</c:v>
                </c:pt>
                <c:pt idx="19">
                  <c:v>116.081468878572</c:v>
                </c:pt>
                <c:pt idx="20">
                  <c:v>101.74441850355599</c:v>
                </c:pt>
                <c:pt idx="21">
                  <c:v>110.34758289416119</c:v>
                </c:pt>
                <c:pt idx="22">
                  <c:v>75.972658539392</c:v>
                </c:pt>
                <c:pt idx="23">
                  <c:v>58.61504317998979</c:v>
                </c:pt>
                <c:pt idx="24">
                  <c:v>36.795892417273599</c:v>
                </c:pt>
                <c:pt idx="25">
                  <c:v>27.719796553218</c:v>
                </c:pt>
                <c:pt idx="26">
                  <c:v>31.147970411779998</c:v>
                </c:pt>
                <c:pt idx="27">
                  <c:v>26.541718581411004</c:v>
                </c:pt>
                <c:pt idx="28">
                  <c:v>33.044765640669901</c:v>
                </c:pt>
                <c:pt idx="29">
                  <c:v>57.460449258906607</c:v>
                </c:pt>
                <c:pt idx="30">
                  <c:v>120.12512128784951</c:v>
                </c:pt>
                <c:pt idx="31">
                  <c:v>233.82987320684876</c:v>
                </c:pt>
                <c:pt idx="32">
                  <c:v>321.72594874681442</c:v>
                </c:pt>
                <c:pt idx="33">
                  <c:v>352.09526231109999</c:v>
                </c:pt>
                <c:pt idx="34">
                  <c:v>366.0232422231</c:v>
                </c:pt>
                <c:pt idx="35">
                  <c:v>295.63639521718551</c:v>
                </c:pt>
                <c:pt idx="36">
                  <c:v>220.37037885550882</c:v>
                </c:pt>
                <c:pt idx="37">
                  <c:v>141.9360820599438</c:v>
                </c:pt>
                <c:pt idx="38">
                  <c:v>159.79106149632321</c:v>
                </c:pt>
                <c:pt idx="39">
                  <c:v>179.75563153658499</c:v>
                </c:pt>
                <c:pt idx="40">
                  <c:v>152.60862833449178</c:v>
                </c:pt>
                <c:pt idx="41">
                  <c:v>152.88473318003639</c:v>
                </c:pt>
                <c:pt idx="42">
                  <c:v>175.00867443887748</c:v>
                </c:pt>
                <c:pt idx="43">
                  <c:v>201.12796633566481</c:v>
                </c:pt>
                <c:pt idx="44">
                  <c:v>228.41913871374152</c:v>
                </c:pt>
                <c:pt idx="45">
                  <c:v>188.7100398088136</c:v>
                </c:pt>
                <c:pt idx="46">
                  <c:v>166.06571409560439</c:v>
                </c:pt>
                <c:pt idx="47">
                  <c:v>138.47921226412922</c:v>
                </c:pt>
                <c:pt idx="48">
                  <c:v>147.487958912453</c:v>
                </c:pt>
                <c:pt idx="49">
                  <c:v>149.7847638374229</c:v>
                </c:pt>
                <c:pt idx="50">
                  <c:v>144.6112373724448</c:v>
                </c:pt>
                <c:pt idx="51">
                  <c:v>139.0245184559092</c:v>
                </c:pt>
                <c:pt idx="52">
                  <c:v>143.9865835288704</c:v>
                </c:pt>
                <c:pt idx="53">
                  <c:v>152.22066636590878</c:v>
                </c:pt>
                <c:pt idx="54">
                  <c:v>232.60516242430316</c:v>
                </c:pt>
                <c:pt idx="55">
                  <c:v>295.49583020533026</c:v>
                </c:pt>
                <c:pt idx="56">
                  <c:v>325.3220973649984</c:v>
                </c:pt>
                <c:pt idx="57">
                  <c:v>344.83459780775598</c:v>
                </c:pt>
                <c:pt idx="58">
                  <c:v>350.73928249743602</c:v>
                </c:pt>
                <c:pt idx="59">
                  <c:v>360.61130511434033</c:v>
                </c:pt>
                <c:pt idx="60">
                  <c:v>308.20349768997443</c:v>
                </c:pt>
                <c:pt idx="61">
                  <c:v>345.04476521678458</c:v>
                </c:pt>
                <c:pt idx="62">
                  <c:v>356.38321494572807</c:v>
                </c:pt>
                <c:pt idx="63">
                  <c:v>366.68963423258487</c:v>
                </c:pt>
                <c:pt idx="64">
                  <c:v>386.05337460158773</c:v>
                </c:pt>
                <c:pt idx="65">
                  <c:v>409.73094672831996</c:v>
                </c:pt>
                <c:pt idx="66">
                  <c:v>336.35366559107047</c:v>
                </c:pt>
                <c:pt idx="67">
                  <c:v>336.5374361691396</c:v>
                </c:pt>
                <c:pt idx="68">
                  <c:v>330.0160571245554</c:v>
                </c:pt>
                <c:pt idx="69">
                  <c:v>283.79202396137464</c:v>
                </c:pt>
                <c:pt idx="70">
                  <c:v>309.08573441337319</c:v>
                </c:pt>
                <c:pt idx="71">
                  <c:v>284.74162878079539</c:v>
                </c:pt>
                <c:pt idx="72">
                  <c:v>422.77130655726609</c:v>
                </c:pt>
                <c:pt idx="73">
                  <c:v>282.19792037871935</c:v>
                </c:pt>
                <c:pt idx="74">
                  <c:v>296.0753702797079</c:v>
                </c:pt>
                <c:pt idx="75">
                  <c:v>231.07320091116304</c:v>
                </c:pt>
                <c:pt idx="76">
                  <c:v>177.80909091947927</c:v>
                </c:pt>
                <c:pt idx="77">
                  <c:v>151.314653593824</c:v>
                </c:pt>
                <c:pt idx="78">
                  <c:v>132.33735307847002</c:v>
                </c:pt>
                <c:pt idx="79">
                  <c:v>136.8303421635832</c:v>
                </c:pt>
                <c:pt idx="80">
                  <c:v>139.5556947730677</c:v>
                </c:pt>
                <c:pt idx="81">
                  <c:v>123.5053297323594</c:v>
                </c:pt>
                <c:pt idx="82">
                  <c:v>125.49911279369101</c:v>
                </c:pt>
                <c:pt idx="83">
                  <c:v>81.5042223785223</c:v>
                </c:pt>
                <c:pt idx="84">
                  <c:v>58.395410798702393</c:v>
                </c:pt>
                <c:pt idx="85">
                  <c:v>69.914377727453498</c:v>
                </c:pt>
                <c:pt idx="86">
                  <c:v>57.412873088680207</c:v>
                </c:pt>
                <c:pt idx="87">
                  <c:v>46.9269647007388</c:v>
                </c:pt>
                <c:pt idx="88">
                  <c:v>38.023071369129596</c:v>
                </c:pt>
                <c:pt idx="89">
                  <c:v>29.608419117055998</c:v>
                </c:pt>
                <c:pt idx="90">
                  <c:v>27.182467020822003</c:v>
                </c:pt>
                <c:pt idx="91">
                  <c:v>25.9605725219212</c:v>
                </c:pt>
                <c:pt idx="92">
                  <c:v>35.754600117862395</c:v>
                </c:pt>
                <c:pt idx="93">
                  <c:v>56.570910771436004</c:v>
                </c:pt>
                <c:pt idx="94">
                  <c:v>71.566256638229603</c:v>
                </c:pt>
                <c:pt idx="95">
                  <c:v>105.87316321093218</c:v>
                </c:pt>
                <c:pt idx="96">
                  <c:v>141.14255792574599</c:v>
                </c:pt>
                <c:pt idx="97">
                  <c:v>132.15877029845439</c:v>
                </c:pt>
                <c:pt idx="98">
                  <c:v>122.69083743904319</c:v>
                </c:pt>
                <c:pt idx="99">
                  <c:v>97.60612611133439</c:v>
                </c:pt>
                <c:pt idx="100">
                  <c:v>76.737401589158807</c:v>
                </c:pt>
                <c:pt idx="101">
                  <c:v>60.353402786897</c:v>
                </c:pt>
                <c:pt idx="102">
                  <c:v>62.635265845005698</c:v>
                </c:pt>
                <c:pt idx="103">
                  <c:v>99.389143894339782</c:v>
                </c:pt>
                <c:pt idx="104">
                  <c:v>116.9600756657004</c:v>
                </c:pt>
                <c:pt idx="105">
                  <c:v>164.31911259015689</c:v>
                </c:pt>
                <c:pt idx="106">
                  <c:v>178.59721411521468</c:v>
                </c:pt>
                <c:pt idx="107">
                  <c:v>171.75593471562831</c:v>
                </c:pt>
                <c:pt idx="108">
                  <c:v>131.87160682861099</c:v>
                </c:pt>
                <c:pt idx="109">
                  <c:v>135.58363431895029</c:v>
                </c:pt>
                <c:pt idx="110">
                  <c:v>124.36575180939299</c:v>
                </c:pt>
                <c:pt idx="111">
                  <c:v>148.2770671813704</c:v>
                </c:pt>
                <c:pt idx="112">
                  <c:v>128.36465139576958</c:v>
                </c:pt>
                <c:pt idx="113">
                  <c:v>131.7121167097296</c:v>
                </c:pt>
                <c:pt idx="114">
                  <c:v>184.95706217025503</c:v>
                </c:pt>
                <c:pt idx="115">
                  <c:v>212.03603580739198</c:v>
                </c:pt>
                <c:pt idx="116">
                  <c:v>276.67409551265496</c:v>
                </c:pt>
                <c:pt idx="117">
                  <c:v>308.71356941121604</c:v>
                </c:pt>
                <c:pt idx="118">
                  <c:v>332.9873572298265</c:v>
                </c:pt>
                <c:pt idx="119">
                  <c:v>360.58363405724998</c:v>
                </c:pt>
                <c:pt idx="120">
                  <c:v>368.52035060505</c:v>
                </c:pt>
                <c:pt idx="121">
                  <c:v>375.15557589710698</c:v>
                </c:pt>
                <c:pt idx="122">
                  <c:v>246.3389776971396</c:v>
                </c:pt>
                <c:pt idx="123">
                  <c:v>387.37670640523527</c:v>
                </c:pt>
                <c:pt idx="124">
                  <c:v>272.2977128416864</c:v>
                </c:pt>
                <c:pt idx="125">
                  <c:v>193.96591414114687</c:v>
                </c:pt>
                <c:pt idx="126">
                  <c:v>226.04327906828223</c:v>
                </c:pt>
                <c:pt idx="127">
                  <c:v>215.2167542142117</c:v>
                </c:pt>
                <c:pt idx="128">
                  <c:v>248.73009548086881</c:v>
                </c:pt>
                <c:pt idx="129">
                  <c:v>252.52976774309849</c:v>
                </c:pt>
                <c:pt idx="130">
                  <c:v>187.09195450110238</c:v>
                </c:pt>
                <c:pt idx="131">
                  <c:v>129.79817738736119</c:v>
                </c:pt>
                <c:pt idx="132">
                  <c:v>107.7042515979312</c:v>
                </c:pt>
                <c:pt idx="133">
                  <c:v>84.919278889200797</c:v>
                </c:pt>
                <c:pt idx="134">
                  <c:v>103.3256951737593</c:v>
                </c:pt>
                <c:pt idx="135">
                  <c:v>101.70284638862698</c:v>
                </c:pt>
                <c:pt idx="136">
                  <c:v>102.23687723388001</c:v>
                </c:pt>
                <c:pt idx="137">
                  <c:v>122.46875382785119</c:v>
                </c:pt>
                <c:pt idx="138">
                  <c:v>156.821901571251</c:v>
                </c:pt>
                <c:pt idx="139">
                  <c:v>178.7627256160149</c:v>
                </c:pt>
                <c:pt idx="140">
                  <c:v>193.63435057012202</c:v>
                </c:pt>
                <c:pt idx="141">
                  <c:v>231.0464792029357</c:v>
                </c:pt>
                <c:pt idx="142">
                  <c:v>238.06664731725749</c:v>
                </c:pt>
                <c:pt idx="143">
                  <c:v>200.7262713496236</c:v>
                </c:pt>
                <c:pt idx="144">
                  <c:v>180.96262245490502</c:v>
                </c:pt>
                <c:pt idx="145">
                  <c:v>152.54249171249879</c:v>
                </c:pt>
              </c:numCache>
            </c:numRef>
          </c:yVal>
          <c:smooth val="1"/>
        </c:ser>
        <c:ser>
          <c:idx val="2"/>
          <c:order val="1"/>
          <c:tx>
            <c:v>Lap 3</c:v>
          </c:tx>
          <c:marker>
            <c:symbol val="none"/>
          </c:marker>
          <c:yVal>
            <c:numRef>
              <c:f>'Lap 3 data'!$CB$10:$CB$200</c:f>
              <c:numCache>
                <c:formatCode>General</c:formatCode>
                <c:ptCount val="191"/>
                <c:pt idx="0">
                  <c:v>152.54249171249879</c:v>
                </c:pt>
                <c:pt idx="1">
                  <c:v>117.4702685223408</c:v>
                </c:pt>
                <c:pt idx="2">
                  <c:v>204.81499852836751</c:v>
                </c:pt>
                <c:pt idx="3">
                  <c:v>232.46453101000429</c:v>
                </c:pt>
                <c:pt idx="4">
                  <c:v>259.93980018417835</c:v>
                </c:pt>
                <c:pt idx="5">
                  <c:v>286.4602320807856</c:v>
                </c:pt>
                <c:pt idx="6">
                  <c:v>280.16635235592298</c:v>
                </c:pt>
                <c:pt idx="7">
                  <c:v>333.58794245171197</c:v>
                </c:pt>
                <c:pt idx="8">
                  <c:v>341.52834314326282</c:v>
                </c:pt>
                <c:pt idx="9">
                  <c:v>295.8463323788514</c:v>
                </c:pt>
                <c:pt idx="10">
                  <c:v>195.88737117410741</c:v>
                </c:pt>
                <c:pt idx="11">
                  <c:v>177.00129132352728</c:v>
                </c:pt>
                <c:pt idx="12">
                  <c:v>156.89671937729341</c:v>
                </c:pt>
                <c:pt idx="13">
                  <c:v>155.19262998351002</c:v>
                </c:pt>
                <c:pt idx="14">
                  <c:v>162.20034393003601</c:v>
                </c:pt>
                <c:pt idx="15">
                  <c:v>159.0591075075904</c:v>
                </c:pt>
                <c:pt idx="16">
                  <c:v>124.55411763577652</c:v>
                </c:pt>
                <c:pt idx="17">
                  <c:v>116.16881724961252</c:v>
                </c:pt>
                <c:pt idx="18">
                  <c:v>109.556339343142</c:v>
                </c:pt>
                <c:pt idx="19">
                  <c:v>86.63472701213999</c:v>
                </c:pt>
                <c:pt idx="20">
                  <c:v>59.214573702882504</c:v>
                </c:pt>
                <c:pt idx="21">
                  <c:v>37.199739663423799</c:v>
                </c:pt>
                <c:pt idx="22">
                  <c:v>27.286395897841601</c:v>
                </c:pt>
                <c:pt idx="23">
                  <c:v>17.740773832102196</c:v>
                </c:pt>
                <c:pt idx="24">
                  <c:v>26.1228709208151</c:v>
                </c:pt>
                <c:pt idx="25">
                  <c:v>30.698869821130401</c:v>
                </c:pt>
                <c:pt idx="26">
                  <c:v>31.771077669385601</c:v>
                </c:pt>
                <c:pt idx="27">
                  <c:v>40.693418422830497</c:v>
                </c:pt>
                <c:pt idx="28">
                  <c:v>51.866299975707399</c:v>
                </c:pt>
                <c:pt idx="29">
                  <c:v>57.514451634672902</c:v>
                </c:pt>
                <c:pt idx="30">
                  <c:v>108.81624238006719</c:v>
                </c:pt>
                <c:pt idx="31">
                  <c:v>164.04927239848681</c:v>
                </c:pt>
                <c:pt idx="32">
                  <c:v>205.58592695059102</c:v>
                </c:pt>
                <c:pt idx="33">
                  <c:v>247.48441443512812</c:v>
                </c:pt>
                <c:pt idx="34">
                  <c:v>254.7199422529944</c:v>
                </c:pt>
                <c:pt idx="35">
                  <c:v>218.69013094211252</c:v>
                </c:pt>
                <c:pt idx="36">
                  <c:v>218.88574000939082</c:v>
                </c:pt>
                <c:pt idx="37">
                  <c:v>161.04777529846808</c:v>
                </c:pt>
                <c:pt idx="38">
                  <c:v>88.571484067691799</c:v>
                </c:pt>
                <c:pt idx="39">
                  <c:v>78.054665599988795</c:v>
                </c:pt>
                <c:pt idx="40">
                  <c:v>80.103952253268005</c:v>
                </c:pt>
                <c:pt idx="41">
                  <c:v>124.12388220876001</c:v>
                </c:pt>
                <c:pt idx="42">
                  <c:v>147.53266746743361</c:v>
                </c:pt>
                <c:pt idx="43">
                  <c:v>143.41389551022689</c:v>
                </c:pt>
                <c:pt idx="44">
                  <c:v>157.22813242621439</c:v>
                </c:pt>
                <c:pt idx="45">
                  <c:v>163.92614249508841</c:v>
                </c:pt>
                <c:pt idx="46">
                  <c:v>156.4604343399954</c:v>
                </c:pt>
                <c:pt idx="47">
                  <c:v>124.8546041005844</c:v>
                </c:pt>
                <c:pt idx="48">
                  <c:v>114.08140236726283</c:v>
                </c:pt>
                <c:pt idx="49">
                  <c:v>108.71140161932161</c:v>
                </c:pt>
                <c:pt idx="50">
                  <c:v>96.810463981371399</c:v>
                </c:pt>
                <c:pt idx="51">
                  <c:v>115.3428471233469</c:v>
                </c:pt>
                <c:pt idx="52">
                  <c:v>127.72270144527698</c:v>
                </c:pt>
                <c:pt idx="53">
                  <c:v>124.43248650645759</c:v>
                </c:pt>
                <c:pt idx="54">
                  <c:v>103.75184743014762</c:v>
                </c:pt>
                <c:pt idx="55">
                  <c:v>86.256924733547692</c:v>
                </c:pt>
                <c:pt idx="56">
                  <c:v>105.0632982550338</c:v>
                </c:pt>
                <c:pt idx="57">
                  <c:v>141.14449455475469</c:v>
                </c:pt>
                <c:pt idx="58">
                  <c:v>198.09572552318718</c:v>
                </c:pt>
                <c:pt idx="59">
                  <c:v>235.06444772057381</c:v>
                </c:pt>
                <c:pt idx="60">
                  <c:v>260.67500178965099</c:v>
                </c:pt>
                <c:pt idx="61">
                  <c:v>300.81062678885399</c:v>
                </c:pt>
                <c:pt idx="62">
                  <c:v>295.08763015777288</c:v>
                </c:pt>
                <c:pt idx="63">
                  <c:v>261.10353020831201</c:v>
                </c:pt>
                <c:pt idx="64">
                  <c:v>303.05561533263602</c:v>
                </c:pt>
                <c:pt idx="65">
                  <c:v>311.61228681058503</c:v>
                </c:pt>
                <c:pt idx="66">
                  <c:v>369.55939802660129</c:v>
                </c:pt>
                <c:pt idx="67">
                  <c:v>407.23917720101417</c:v>
                </c:pt>
                <c:pt idx="68">
                  <c:v>377.0182828529118</c:v>
                </c:pt>
                <c:pt idx="69">
                  <c:v>389.47819537679999</c:v>
                </c:pt>
                <c:pt idx="70">
                  <c:v>367.66616045578917</c:v>
                </c:pt>
                <c:pt idx="71">
                  <c:v>350.0954374711402</c:v>
                </c:pt>
                <c:pt idx="72">
                  <c:v>296.08115447960512</c:v>
                </c:pt>
                <c:pt idx="73">
                  <c:v>294.08617664523899</c:v>
                </c:pt>
                <c:pt idx="74">
                  <c:v>233.80726417213452</c:v>
                </c:pt>
                <c:pt idx="75">
                  <c:v>344.84981418824799</c:v>
                </c:pt>
                <c:pt idx="76">
                  <c:v>233.19654580893439</c:v>
                </c:pt>
                <c:pt idx="77">
                  <c:v>361.17201863639804</c:v>
                </c:pt>
                <c:pt idx="78">
                  <c:v>372.77072362241597</c:v>
                </c:pt>
                <c:pt idx="79">
                  <c:v>320.77217448353764</c:v>
                </c:pt>
                <c:pt idx="80">
                  <c:v>265.4565627155601</c:v>
                </c:pt>
                <c:pt idx="81">
                  <c:v>180.05173028516958</c:v>
                </c:pt>
                <c:pt idx="82">
                  <c:v>131.3750683387008</c:v>
                </c:pt>
                <c:pt idx="83">
                  <c:v>113.81595488987119</c:v>
                </c:pt>
                <c:pt idx="84">
                  <c:v>86.765020410597003</c:v>
                </c:pt>
                <c:pt idx="85">
                  <c:v>77.352554937498496</c:v>
                </c:pt>
                <c:pt idx="86">
                  <c:v>60.473602071782096</c:v>
                </c:pt>
                <c:pt idx="87">
                  <c:v>50.284857824156106</c:v>
                </c:pt>
                <c:pt idx="88">
                  <c:v>48.258210507089402</c:v>
                </c:pt>
                <c:pt idx="89">
                  <c:v>42.650138078615804</c:v>
                </c:pt>
                <c:pt idx="90">
                  <c:v>41.411627705090496</c:v>
                </c:pt>
                <c:pt idx="91">
                  <c:v>41.238081520768802</c:v>
                </c:pt>
                <c:pt idx="92">
                  <c:v>46.216459968934004</c:v>
                </c:pt>
                <c:pt idx="93">
                  <c:v>54.912173322444012</c:v>
                </c:pt>
                <c:pt idx="94">
                  <c:v>65.015085702041091</c:v>
                </c:pt>
                <c:pt idx="95">
                  <c:v>72.902845909162792</c:v>
                </c:pt>
                <c:pt idx="96">
                  <c:v>74.212512329961598</c:v>
                </c:pt>
                <c:pt idx="97">
                  <c:v>93.98435383847</c:v>
                </c:pt>
                <c:pt idx="98">
                  <c:v>104.9127117028672</c:v>
                </c:pt>
                <c:pt idx="99">
                  <c:v>91.823460883836006</c:v>
                </c:pt>
                <c:pt idx="100">
                  <c:v>71.438835711209705</c:v>
                </c:pt>
                <c:pt idx="101">
                  <c:v>77.670780077354692</c:v>
                </c:pt>
                <c:pt idx="102">
                  <c:v>69.349574691220809</c:v>
                </c:pt>
                <c:pt idx="103">
                  <c:v>68.456560140996302</c:v>
                </c:pt>
                <c:pt idx="104">
                  <c:v>64.995959892442798</c:v>
                </c:pt>
                <c:pt idx="105">
                  <c:v>55.814633832310896</c:v>
                </c:pt>
                <c:pt idx="106">
                  <c:v>76.092714629680188</c:v>
                </c:pt>
                <c:pt idx="107">
                  <c:v>89.264131050544492</c:v>
                </c:pt>
                <c:pt idx="108">
                  <c:v>117.7729356449709</c:v>
                </c:pt>
                <c:pt idx="109">
                  <c:v>139.6206606822638</c:v>
                </c:pt>
                <c:pt idx="110">
                  <c:v>148.34609169290559</c:v>
                </c:pt>
                <c:pt idx="111">
                  <c:v>143.09321525696998</c:v>
                </c:pt>
                <c:pt idx="112">
                  <c:v>129.6853421454008</c:v>
                </c:pt>
                <c:pt idx="113">
                  <c:v>117.25633011250621</c:v>
                </c:pt>
                <c:pt idx="114">
                  <c:v>123.76216312056732</c:v>
                </c:pt>
                <c:pt idx="115">
                  <c:v>135.47576693350359</c:v>
                </c:pt>
                <c:pt idx="116">
                  <c:v>154.05351816879821</c:v>
                </c:pt>
                <c:pt idx="117">
                  <c:v>181.8537332023308</c:v>
                </c:pt>
                <c:pt idx="118">
                  <c:v>220.39226632454159</c:v>
                </c:pt>
                <c:pt idx="119">
                  <c:v>226.46762940268198</c:v>
                </c:pt>
                <c:pt idx="120">
                  <c:v>223.33758033592346</c:v>
                </c:pt>
                <c:pt idx="121">
                  <c:v>277.58089716983596</c:v>
                </c:pt>
                <c:pt idx="122">
                  <c:v>270.95649372492034</c:v>
                </c:pt>
                <c:pt idx="123">
                  <c:v>306.85536033424739</c:v>
                </c:pt>
                <c:pt idx="124">
                  <c:v>360.04773916526079</c:v>
                </c:pt>
                <c:pt idx="125">
                  <c:v>398.06534147482074</c:v>
                </c:pt>
                <c:pt idx="126">
                  <c:v>365.91568089035519</c:v>
                </c:pt>
                <c:pt idx="127">
                  <c:v>315.7244824460634</c:v>
                </c:pt>
                <c:pt idx="128">
                  <c:v>253.91785095667402</c:v>
                </c:pt>
                <c:pt idx="129">
                  <c:v>240.2195901623852</c:v>
                </c:pt>
                <c:pt idx="130">
                  <c:v>242.93633283120997</c:v>
                </c:pt>
                <c:pt idx="131">
                  <c:v>265.2980140364603</c:v>
                </c:pt>
                <c:pt idx="132">
                  <c:v>296.11390333652997</c:v>
                </c:pt>
                <c:pt idx="133">
                  <c:v>312.54992942894222</c:v>
                </c:pt>
                <c:pt idx="134">
                  <c:v>229.28748838695364</c:v>
                </c:pt>
                <c:pt idx="135">
                  <c:v>156.23670636526307</c:v>
                </c:pt>
                <c:pt idx="136">
                  <c:v>138.40272153439201</c:v>
                </c:pt>
                <c:pt idx="137">
                  <c:v>116.6383289239523</c:v>
                </c:pt>
                <c:pt idx="138">
                  <c:v>93.490883305371995</c:v>
                </c:pt>
                <c:pt idx="139">
                  <c:v>80.608403799020394</c:v>
                </c:pt>
                <c:pt idx="140">
                  <c:v>101.29451592826739</c:v>
                </c:pt>
                <c:pt idx="141">
                  <c:v>134.95710006832999</c:v>
                </c:pt>
                <c:pt idx="142">
                  <c:v>154.07569551481902</c:v>
                </c:pt>
                <c:pt idx="143">
                  <c:v>189.64151249144399</c:v>
                </c:pt>
                <c:pt idx="144">
                  <c:v>189.04532508237602</c:v>
                </c:pt>
                <c:pt idx="145">
                  <c:v>182.70169301984401</c:v>
                </c:pt>
                <c:pt idx="146">
                  <c:v>184.52077434899999</c:v>
                </c:pt>
                <c:pt idx="147">
                  <c:v>174.70689762231646</c:v>
                </c:pt>
                <c:pt idx="148">
                  <c:v>141.98440344731998</c:v>
                </c:pt>
              </c:numCache>
            </c:numRef>
          </c:yVal>
          <c:smooth val="1"/>
        </c:ser>
        <c:ser>
          <c:idx val="0"/>
          <c:order val="2"/>
          <c:tx>
            <c:v>Lap 4</c:v>
          </c:tx>
          <c:marker>
            <c:symbol val="none"/>
          </c:marker>
          <c:yVal>
            <c:numRef>
              <c:f>'Lap 4 data'!$CB$10:$CB$200</c:f>
              <c:numCache>
                <c:formatCode>General</c:formatCode>
                <c:ptCount val="191"/>
                <c:pt idx="0">
                  <c:v>141.98440344731998</c:v>
                </c:pt>
                <c:pt idx="1">
                  <c:v>143.22167535673358</c:v>
                </c:pt>
                <c:pt idx="2">
                  <c:v>208.37373050049499</c:v>
                </c:pt>
                <c:pt idx="3">
                  <c:v>242.12956418973357</c:v>
                </c:pt>
                <c:pt idx="4">
                  <c:v>262.63182467714529</c:v>
                </c:pt>
                <c:pt idx="5">
                  <c:v>286.15819586033831</c:v>
                </c:pt>
                <c:pt idx="6">
                  <c:v>330.39974240115026</c:v>
                </c:pt>
                <c:pt idx="7">
                  <c:v>359.28218614877636</c:v>
                </c:pt>
                <c:pt idx="8">
                  <c:v>401.03994638075034</c:v>
                </c:pt>
                <c:pt idx="9">
                  <c:v>212.47212562975002</c:v>
                </c:pt>
                <c:pt idx="10">
                  <c:v>427.10945336426698</c:v>
                </c:pt>
                <c:pt idx="11">
                  <c:v>359.63634999274882</c:v>
                </c:pt>
                <c:pt idx="12">
                  <c:v>226.34100847488241</c:v>
                </c:pt>
                <c:pt idx="13">
                  <c:v>168.48440299266798</c:v>
                </c:pt>
                <c:pt idx="14">
                  <c:v>163.20683590389802</c:v>
                </c:pt>
                <c:pt idx="15">
                  <c:v>104.8142251055082</c:v>
                </c:pt>
                <c:pt idx="16">
                  <c:v>86.5288180095435</c:v>
                </c:pt>
                <c:pt idx="17">
                  <c:v>67.915447147427585</c:v>
                </c:pt>
                <c:pt idx="18">
                  <c:v>48.2789131988226</c:v>
                </c:pt>
                <c:pt idx="19">
                  <c:v>38.700983417688803</c:v>
                </c:pt>
                <c:pt idx="20">
                  <c:v>39.678978676424002</c:v>
                </c:pt>
                <c:pt idx="21">
                  <c:v>45.220094635580409</c:v>
                </c:pt>
                <c:pt idx="22">
                  <c:v>34.558868318686699</c:v>
                </c:pt>
                <c:pt idx="23">
                  <c:v>30.787966347215598</c:v>
                </c:pt>
                <c:pt idx="24">
                  <c:v>36.147267247590001</c:v>
                </c:pt>
                <c:pt idx="25">
                  <c:v>35.943002799345599</c:v>
                </c:pt>
                <c:pt idx="26">
                  <c:v>30.0327834295184</c:v>
                </c:pt>
                <c:pt idx="27">
                  <c:v>27.329951516045099</c:v>
                </c:pt>
                <c:pt idx="28">
                  <c:v>25.110423355713401</c:v>
                </c:pt>
                <c:pt idx="29">
                  <c:v>30.022490750645296</c:v>
                </c:pt>
                <c:pt idx="30">
                  <c:v>46.895587254151195</c:v>
                </c:pt>
                <c:pt idx="31">
                  <c:v>68.390311439312697</c:v>
                </c:pt>
                <c:pt idx="32">
                  <c:v>107.71315458517441</c:v>
                </c:pt>
                <c:pt idx="33">
                  <c:v>152.0195896988547</c:v>
                </c:pt>
                <c:pt idx="34">
                  <c:v>178.23584636727691</c:v>
                </c:pt>
                <c:pt idx="35">
                  <c:v>219.50945884144318</c:v>
                </c:pt>
                <c:pt idx="36">
                  <c:v>242.29356969108329</c:v>
                </c:pt>
                <c:pt idx="37">
                  <c:v>268.0225817307097</c:v>
                </c:pt>
                <c:pt idx="38">
                  <c:v>216.18124996729819</c:v>
                </c:pt>
                <c:pt idx="39">
                  <c:v>154.27061995465121</c:v>
                </c:pt>
                <c:pt idx="40">
                  <c:v>101.16608633442419</c:v>
                </c:pt>
                <c:pt idx="41">
                  <c:v>88.501354186142393</c:v>
                </c:pt>
                <c:pt idx="42">
                  <c:v>67.012144457524201</c:v>
                </c:pt>
                <c:pt idx="43">
                  <c:v>100.75314490183803</c:v>
                </c:pt>
                <c:pt idx="44">
                  <c:v>104.11833108546243</c:v>
                </c:pt>
                <c:pt idx="45">
                  <c:v>101.90515355168279</c:v>
                </c:pt>
                <c:pt idx="46">
                  <c:v>129.65588127544601</c:v>
                </c:pt>
                <c:pt idx="47">
                  <c:v>135.01445602723649</c:v>
                </c:pt>
                <c:pt idx="48">
                  <c:v>146.74227386081461</c:v>
                </c:pt>
                <c:pt idx="49">
                  <c:v>127.4418987660197</c:v>
                </c:pt>
                <c:pt idx="50">
                  <c:v>136.06319034650321</c:v>
                </c:pt>
                <c:pt idx="51">
                  <c:v>112.95362133602048</c:v>
                </c:pt>
                <c:pt idx="52">
                  <c:v>108.4350331406342</c:v>
                </c:pt>
                <c:pt idx="53">
                  <c:v>113.665065344051</c:v>
                </c:pt>
                <c:pt idx="54">
                  <c:v>111.7248351217515</c:v>
                </c:pt>
                <c:pt idx="55">
                  <c:v>84.626879991907501</c:v>
                </c:pt>
                <c:pt idx="56">
                  <c:v>112.6636539656962</c:v>
                </c:pt>
                <c:pt idx="57">
                  <c:v>131.74757952271921</c:v>
                </c:pt>
                <c:pt idx="58">
                  <c:v>125.83182373665811</c:v>
                </c:pt>
                <c:pt idx="59">
                  <c:v>210.6043091868672</c:v>
                </c:pt>
                <c:pt idx="60">
                  <c:v>235.28239593404419</c:v>
                </c:pt>
                <c:pt idx="61">
                  <c:v>259.9152365511282</c:v>
                </c:pt>
                <c:pt idx="62">
                  <c:v>274.58378731215959</c:v>
                </c:pt>
                <c:pt idx="63">
                  <c:v>288.90890098233666</c:v>
                </c:pt>
                <c:pt idx="64">
                  <c:v>305.12886028067243</c:v>
                </c:pt>
                <c:pt idx="65">
                  <c:v>297.65890166827432</c:v>
                </c:pt>
                <c:pt idx="66">
                  <c:v>337.89899236109926</c:v>
                </c:pt>
                <c:pt idx="67">
                  <c:v>369.091318498372</c:v>
                </c:pt>
                <c:pt idx="68">
                  <c:v>395.86829186070048</c:v>
                </c:pt>
                <c:pt idx="69">
                  <c:v>426.31885766159536</c:v>
                </c:pt>
                <c:pt idx="70">
                  <c:v>364.33296265575041</c:v>
                </c:pt>
                <c:pt idx="71">
                  <c:v>335.41275776620159</c:v>
                </c:pt>
                <c:pt idx="72">
                  <c:v>355.95700090231679</c:v>
                </c:pt>
                <c:pt idx="73">
                  <c:v>334.81111918338001</c:v>
                </c:pt>
                <c:pt idx="74">
                  <c:v>270.50559427328312</c:v>
                </c:pt>
                <c:pt idx="75">
                  <c:v>259.92047565735157</c:v>
                </c:pt>
                <c:pt idx="76">
                  <c:v>228.63604376988749</c:v>
                </c:pt>
                <c:pt idx="77">
                  <c:v>330.46611296332316</c:v>
                </c:pt>
                <c:pt idx="78">
                  <c:v>370.85851412490962</c:v>
                </c:pt>
                <c:pt idx="79">
                  <c:v>337.45429656028256</c:v>
                </c:pt>
                <c:pt idx="80">
                  <c:v>261.46418952247922</c:v>
                </c:pt>
                <c:pt idx="81">
                  <c:v>198.73774843933779</c:v>
                </c:pt>
                <c:pt idx="82">
                  <c:v>157.016910441357</c:v>
                </c:pt>
                <c:pt idx="83">
                  <c:v>130.44393031293541</c:v>
                </c:pt>
                <c:pt idx="84">
                  <c:v>100.58925251092639</c:v>
                </c:pt>
                <c:pt idx="85">
                  <c:v>78.097499535805383</c:v>
                </c:pt>
                <c:pt idx="86">
                  <c:v>59.323925487592803</c:v>
                </c:pt>
                <c:pt idx="87">
                  <c:v>52.238719409905606</c:v>
                </c:pt>
                <c:pt idx="88">
                  <c:v>47.165224904500803</c:v>
                </c:pt>
                <c:pt idx="89">
                  <c:v>43.020462115946707</c:v>
                </c:pt>
                <c:pt idx="90">
                  <c:v>40.598072301246894</c:v>
                </c:pt>
                <c:pt idx="91">
                  <c:v>39.110087226756995</c:v>
                </c:pt>
                <c:pt idx="92">
                  <c:v>34.922369434727699</c:v>
                </c:pt>
                <c:pt idx="93">
                  <c:v>31.416922931663702</c:v>
                </c:pt>
                <c:pt idx="94">
                  <c:v>29.497709394648002</c:v>
                </c:pt>
                <c:pt idx="95">
                  <c:v>36.185091091479002</c:v>
                </c:pt>
                <c:pt idx="96">
                  <c:v>42.917918363425606</c:v>
                </c:pt>
                <c:pt idx="97">
                  <c:v>50.781077880078001</c:v>
                </c:pt>
                <c:pt idx="98">
                  <c:v>78.895095656438997</c:v>
                </c:pt>
                <c:pt idx="99">
                  <c:v>90.545513601407194</c:v>
                </c:pt>
                <c:pt idx="100">
                  <c:v>109.11751248994389</c:v>
                </c:pt>
                <c:pt idx="101">
                  <c:v>85.163311738274388</c:v>
                </c:pt>
                <c:pt idx="102">
                  <c:v>65.260306915716001</c:v>
                </c:pt>
                <c:pt idx="103">
                  <c:v>70.434603419219997</c:v>
                </c:pt>
                <c:pt idx="104">
                  <c:v>69.843011209125592</c:v>
                </c:pt>
                <c:pt idx="105">
                  <c:v>72.491668499650501</c:v>
                </c:pt>
                <c:pt idx="106">
                  <c:v>86.053131209766491</c:v>
                </c:pt>
                <c:pt idx="107">
                  <c:v>127.91775348256259</c:v>
                </c:pt>
                <c:pt idx="108">
                  <c:v>139.56907644125903</c:v>
                </c:pt>
                <c:pt idx="109">
                  <c:v>145.62217240319438</c:v>
                </c:pt>
                <c:pt idx="110">
                  <c:v>126.23636153444281</c:v>
                </c:pt>
                <c:pt idx="111">
                  <c:v>101.80017053441441</c:v>
                </c:pt>
                <c:pt idx="112">
                  <c:v>88.62167435461599</c:v>
                </c:pt>
                <c:pt idx="113">
                  <c:v>87.939234359433598</c:v>
                </c:pt>
                <c:pt idx="114">
                  <c:v>98.818878172349613</c:v>
                </c:pt>
                <c:pt idx="115">
                  <c:v>117.59938849966962</c:v>
                </c:pt>
                <c:pt idx="116">
                  <c:v>154.10507773945298</c:v>
                </c:pt>
                <c:pt idx="117">
                  <c:v>175.59000644288821</c:v>
                </c:pt>
                <c:pt idx="118">
                  <c:v>202.49098850568419</c:v>
                </c:pt>
                <c:pt idx="119">
                  <c:v>174.50002305382083</c:v>
                </c:pt>
                <c:pt idx="120">
                  <c:v>186.80866275310589</c:v>
                </c:pt>
                <c:pt idx="121">
                  <c:v>213.15363588302719</c:v>
                </c:pt>
                <c:pt idx="122">
                  <c:v>238.2956821285</c:v>
                </c:pt>
                <c:pt idx="123">
                  <c:v>273.84940394229011</c:v>
                </c:pt>
                <c:pt idx="124">
                  <c:v>297.68916909262799</c:v>
                </c:pt>
                <c:pt idx="125">
                  <c:v>330.26394353749748</c:v>
                </c:pt>
                <c:pt idx="126">
                  <c:v>322.80945327480299</c:v>
                </c:pt>
                <c:pt idx="127">
                  <c:v>264.88276999897232</c:v>
                </c:pt>
                <c:pt idx="128">
                  <c:v>343.0303951226764</c:v>
                </c:pt>
                <c:pt idx="129">
                  <c:v>367.45171404822622</c:v>
                </c:pt>
                <c:pt idx="130">
                  <c:v>309.8659141205685</c:v>
                </c:pt>
                <c:pt idx="131">
                  <c:v>257.65560506236682</c:v>
                </c:pt>
                <c:pt idx="132">
                  <c:v>251.59964089339761</c:v>
                </c:pt>
                <c:pt idx="133">
                  <c:v>247.85618428924775</c:v>
                </c:pt>
                <c:pt idx="134">
                  <c:v>178.63605779795319</c:v>
                </c:pt>
                <c:pt idx="135">
                  <c:v>99.842480524371197</c:v>
                </c:pt>
                <c:pt idx="136">
                  <c:v>96.094137732028798</c:v>
                </c:pt>
                <c:pt idx="137">
                  <c:v>91.106625988276491</c:v>
                </c:pt>
                <c:pt idx="138">
                  <c:v>75.896611318487487</c:v>
                </c:pt>
                <c:pt idx="139">
                  <c:v>84.9714252035388</c:v>
                </c:pt>
                <c:pt idx="140">
                  <c:v>97.524506218018786</c:v>
                </c:pt>
                <c:pt idx="141">
                  <c:v>101.49628077191851</c:v>
                </c:pt>
                <c:pt idx="142">
                  <c:v>164.345820335642</c:v>
                </c:pt>
                <c:pt idx="143">
                  <c:v>156.1249262253572</c:v>
                </c:pt>
                <c:pt idx="144">
                  <c:v>183.74972479002588</c:v>
                </c:pt>
                <c:pt idx="145">
                  <c:v>198.10245929619603</c:v>
                </c:pt>
                <c:pt idx="146">
                  <c:v>176.77473069019598</c:v>
                </c:pt>
                <c:pt idx="147">
                  <c:v>164.3900073768468</c:v>
                </c:pt>
                <c:pt idx="148">
                  <c:v>127.6434924072048</c:v>
                </c:pt>
                <c:pt idx="149">
                  <c:v>165.80953164873759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6320896"/>
        <c:axId val="136339456"/>
      </c:scatterChart>
      <c:valAx>
        <c:axId val="136320896"/>
        <c:scaling>
          <c:orientation val="minMax"/>
          <c:max val="18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(seconds)</a:t>
                </a:r>
              </a:p>
            </c:rich>
          </c:tx>
          <c:layout/>
          <c:overlay val="0"/>
        </c:title>
        <c:majorTickMark val="none"/>
        <c:minorTickMark val="none"/>
        <c:tickLblPos val="nextTo"/>
        <c:crossAx val="136339456"/>
        <c:crosses val="autoZero"/>
        <c:crossBetween val="midCat"/>
      </c:valAx>
      <c:valAx>
        <c:axId val="1363394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THC (g/hr)</a:t>
                </a:r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36320896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Speed Vs. Time</a:t>
            </a:r>
          </a:p>
        </c:rich>
      </c:tx>
      <c:layout/>
      <c:overlay val="0"/>
    </c:title>
    <c:autoTitleDeleted val="0"/>
    <c:plotArea>
      <c:layout/>
      <c:scatterChart>
        <c:scatterStyle val="smoothMarker"/>
        <c:varyColors val="0"/>
        <c:ser>
          <c:idx val="1"/>
          <c:order val="0"/>
          <c:tx>
            <c:v>Lap 2</c:v>
          </c:tx>
          <c:marker>
            <c:symbol val="none"/>
          </c:marker>
          <c:yVal>
            <c:numRef>
              <c:f>'Lap 2 data'!$AT$10:$AT$200</c:f>
              <c:numCache>
                <c:formatCode>General</c:formatCode>
                <c:ptCount val="191"/>
                <c:pt idx="0">
                  <c:v>36.6</c:v>
                </c:pt>
                <c:pt idx="1">
                  <c:v>36.6</c:v>
                </c:pt>
                <c:pt idx="2">
                  <c:v>36</c:v>
                </c:pt>
                <c:pt idx="3">
                  <c:v>36.5</c:v>
                </c:pt>
                <c:pt idx="4">
                  <c:v>36.799999999999997</c:v>
                </c:pt>
                <c:pt idx="5">
                  <c:v>37.200000000000003</c:v>
                </c:pt>
                <c:pt idx="6">
                  <c:v>39.700000000000003</c:v>
                </c:pt>
                <c:pt idx="7">
                  <c:v>41.6</c:v>
                </c:pt>
                <c:pt idx="8">
                  <c:v>43.2</c:v>
                </c:pt>
                <c:pt idx="9">
                  <c:v>43.6</c:v>
                </c:pt>
                <c:pt idx="10">
                  <c:v>45</c:v>
                </c:pt>
                <c:pt idx="11">
                  <c:v>45.6</c:v>
                </c:pt>
                <c:pt idx="12">
                  <c:v>43.1</c:v>
                </c:pt>
                <c:pt idx="13">
                  <c:v>42.1</c:v>
                </c:pt>
                <c:pt idx="14">
                  <c:v>38.1</c:v>
                </c:pt>
                <c:pt idx="15">
                  <c:v>35.700000000000003</c:v>
                </c:pt>
                <c:pt idx="16">
                  <c:v>34.5</c:v>
                </c:pt>
                <c:pt idx="17">
                  <c:v>34.200000000000003</c:v>
                </c:pt>
                <c:pt idx="18">
                  <c:v>33.6</c:v>
                </c:pt>
                <c:pt idx="19">
                  <c:v>32.4</c:v>
                </c:pt>
                <c:pt idx="20">
                  <c:v>32</c:v>
                </c:pt>
                <c:pt idx="21">
                  <c:v>28.4</c:v>
                </c:pt>
                <c:pt idx="22">
                  <c:v>27</c:v>
                </c:pt>
                <c:pt idx="23">
                  <c:v>25</c:v>
                </c:pt>
                <c:pt idx="24">
                  <c:v>24.2</c:v>
                </c:pt>
                <c:pt idx="25">
                  <c:v>22.1</c:v>
                </c:pt>
                <c:pt idx="26">
                  <c:v>21.3</c:v>
                </c:pt>
                <c:pt idx="27">
                  <c:v>20.9</c:v>
                </c:pt>
                <c:pt idx="28">
                  <c:v>20.9</c:v>
                </c:pt>
                <c:pt idx="29">
                  <c:v>20.9</c:v>
                </c:pt>
                <c:pt idx="30">
                  <c:v>21.3</c:v>
                </c:pt>
                <c:pt idx="31">
                  <c:v>22</c:v>
                </c:pt>
                <c:pt idx="32">
                  <c:v>22.2</c:v>
                </c:pt>
                <c:pt idx="33">
                  <c:v>24.1</c:v>
                </c:pt>
                <c:pt idx="34">
                  <c:v>24.9</c:v>
                </c:pt>
                <c:pt idx="35">
                  <c:v>24.9</c:v>
                </c:pt>
                <c:pt idx="36">
                  <c:v>28.4</c:v>
                </c:pt>
                <c:pt idx="37">
                  <c:v>29.7</c:v>
                </c:pt>
                <c:pt idx="38">
                  <c:v>35.1</c:v>
                </c:pt>
                <c:pt idx="39">
                  <c:v>37.200000000000003</c:v>
                </c:pt>
                <c:pt idx="40">
                  <c:v>37.1</c:v>
                </c:pt>
                <c:pt idx="41">
                  <c:v>37.1</c:v>
                </c:pt>
                <c:pt idx="42">
                  <c:v>33.799999999999997</c:v>
                </c:pt>
                <c:pt idx="43">
                  <c:v>29</c:v>
                </c:pt>
                <c:pt idx="44">
                  <c:v>27.5</c:v>
                </c:pt>
                <c:pt idx="45">
                  <c:v>27.5</c:v>
                </c:pt>
                <c:pt idx="46">
                  <c:v>29.7</c:v>
                </c:pt>
                <c:pt idx="47">
                  <c:v>30.5</c:v>
                </c:pt>
                <c:pt idx="48">
                  <c:v>30.7</c:v>
                </c:pt>
                <c:pt idx="49">
                  <c:v>31.1</c:v>
                </c:pt>
                <c:pt idx="50">
                  <c:v>31.2</c:v>
                </c:pt>
                <c:pt idx="51">
                  <c:v>30.9</c:v>
                </c:pt>
                <c:pt idx="52">
                  <c:v>30.4</c:v>
                </c:pt>
                <c:pt idx="53">
                  <c:v>29.8</c:v>
                </c:pt>
                <c:pt idx="54">
                  <c:v>29.2</c:v>
                </c:pt>
                <c:pt idx="55">
                  <c:v>29.1</c:v>
                </c:pt>
                <c:pt idx="56">
                  <c:v>29.2</c:v>
                </c:pt>
                <c:pt idx="57">
                  <c:v>29.3</c:v>
                </c:pt>
                <c:pt idx="58">
                  <c:v>30.1</c:v>
                </c:pt>
                <c:pt idx="59">
                  <c:v>30.4</c:v>
                </c:pt>
                <c:pt idx="60">
                  <c:v>33.200000000000003</c:v>
                </c:pt>
                <c:pt idx="61">
                  <c:v>34.299999999999997</c:v>
                </c:pt>
                <c:pt idx="62">
                  <c:v>34.299999999999997</c:v>
                </c:pt>
                <c:pt idx="63">
                  <c:v>37</c:v>
                </c:pt>
                <c:pt idx="64">
                  <c:v>38.6</c:v>
                </c:pt>
                <c:pt idx="65">
                  <c:v>38.799999999999997</c:v>
                </c:pt>
                <c:pt idx="66">
                  <c:v>40.299999999999997</c:v>
                </c:pt>
                <c:pt idx="67">
                  <c:v>40.9</c:v>
                </c:pt>
                <c:pt idx="68">
                  <c:v>43.4</c:v>
                </c:pt>
                <c:pt idx="69">
                  <c:v>44.3</c:v>
                </c:pt>
                <c:pt idx="70">
                  <c:v>44.2</c:v>
                </c:pt>
                <c:pt idx="71">
                  <c:v>44.1</c:v>
                </c:pt>
                <c:pt idx="72">
                  <c:v>43.7</c:v>
                </c:pt>
                <c:pt idx="73">
                  <c:v>40.299999999999997</c:v>
                </c:pt>
                <c:pt idx="74">
                  <c:v>39</c:v>
                </c:pt>
                <c:pt idx="75">
                  <c:v>36.200000000000003</c:v>
                </c:pt>
                <c:pt idx="76">
                  <c:v>33</c:v>
                </c:pt>
                <c:pt idx="77">
                  <c:v>30.3</c:v>
                </c:pt>
                <c:pt idx="78">
                  <c:v>27.9</c:v>
                </c:pt>
                <c:pt idx="79">
                  <c:v>25.9</c:v>
                </c:pt>
                <c:pt idx="80">
                  <c:v>25.4</c:v>
                </c:pt>
                <c:pt idx="81">
                  <c:v>25.1</c:v>
                </c:pt>
                <c:pt idx="82">
                  <c:v>25.2</c:v>
                </c:pt>
                <c:pt idx="83">
                  <c:v>25.6</c:v>
                </c:pt>
                <c:pt idx="84">
                  <c:v>25.5</c:v>
                </c:pt>
                <c:pt idx="85">
                  <c:v>25.4</c:v>
                </c:pt>
                <c:pt idx="86">
                  <c:v>23.6</c:v>
                </c:pt>
                <c:pt idx="87">
                  <c:v>22</c:v>
                </c:pt>
                <c:pt idx="88">
                  <c:v>21.6</c:v>
                </c:pt>
                <c:pt idx="89">
                  <c:v>21.1</c:v>
                </c:pt>
                <c:pt idx="90">
                  <c:v>20.9</c:v>
                </c:pt>
                <c:pt idx="91">
                  <c:v>20.3</c:v>
                </c:pt>
                <c:pt idx="92">
                  <c:v>20.3</c:v>
                </c:pt>
                <c:pt idx="93">
                  <c:v>20.399999999999999</c:v>
                </c:pt>
                <c:pt idx="94">
                  <c:v>21.2</c:v>
                </c:pt>
                <c:pt idx="95">
                  <c:v>21.5</c:v>
                </c:pt>
                <c:pt idx="96">
                  <c:v>22.1</c:v>
                </c:pt>
                <c:pt idx="97">
                  <c:v>24.9</c:v>
                </c:pt>
                <c:pt idx="98">
                  <c:v>26.6</c:v>
                </c:pt>
                <c:pt idx="99">
                  <c:v>26.8</c:v>
                </c:pt>
                <c:pt idx="100">
                  <c:v>26.8</c:v>
                </c:pt>
                <c:pt idx="101">
                  <c:v>26.4</c:v>
                </c:pt>
                <c:pt idx="102">
                  <c:v>26</c:v>
                </c:pt>
                <c:pt idx="103">
                  <c:v>25.5</c:v>
                </c:pt>
                <c:pt idx="104">
                  <c:v>25.4</c:v>
                </c:pt>
                <c:pt idx="105">
                  <c:v>26.1</c:v>
                </c:pt>
                <c:pt idx="106">
                  <c:v>26.4</c:v>
                </c:pt>
                <c:pt idx="107">
                  <c:v>27.3</c:v>
                </c:pt>
                <c:pt idx="108">
                  <c:v>29.1</c:v>
                </c:pt>
                <c:pt idx="109">
                  <c:v>29.7</c:v>
                </c:pt>
                <c:pt idx="110">
                  <c:v>31.4</c:v>
                </c:pt>
                <c:pt idx="111">
                  <c:v>32.1</c:v>
                </c:pt>
                <c:pt idx="112">
                  <c:v>31</c:v>
                </c:pt>
                <c:pt idx="113">
                  <c:v>30.4</c:v>
                </c:pt>
                <c:pt idx="114">
                  <c:v>30.3</c:v>
                </c:pt>
                <c:pt idx="115">
                  <c:v>30.3</c:v>
                </c:pt>
                <c:pt idx="116">
                  <c:v>32</c:v>
                </c:pt>
                <c:pt idx="117">
                  <c:v>34</c:v>
                </c:pt>
                <c:pt idx="118">
                  <c:v>34.5</c:v>
                </c:pt>
                <c:pt idx="119">
                  <c:v>36.1</c:v>
                </c:pt>
                <c:pt idx="120">
                  <c:v>37.799999999999997</c:v>
                </c:pt>
                <c:pt idx="121">
                  <c:v>40</c:v>
                </c:pt>
                <c:pt idx="122">
                  <c:v>42.9</c:v>
                </c:pt>
                <c:pt idx="123">
                  <c:v>43.7</c:v>
                </c:pt>
                <c:pt idx="124">
                  <c:v>41.7</c:v>
                </c:pt>
                <c:pt idx="125">
                  <c:v>38.5</c:v>
                </c:pt>
                <c:pt idx="126">
                  <c:v>36.700000000000003</c:v>
                </c:pt>
                <c:pt idx="127">
                  <c:v>36.4</c:v>
                </c:pt>
                <c:pt idx="128">
                  <c:v>35</c:v>
                </c:pt>
                <c:pt idx="129">
                  <c:v>34.200000000000003</c:v>
                </c:pt>
                <c:pt idx="130">
                  <c:v>33.700000000000003</c:v>
                </c:pt>
                <c:pt idx="131">
                  <c:v>34.799999999999997</c:v>
                </c:pt>
                <c:pt idx="132">
                  <c:v>36.200000000000003</c:v>
                </c:pt>
                <c:pt idx="133">
                  <c:v>36.1</c:v>
                </c:pt>
                <c:pt idx="134">
                  <c:v>35.9</c:v>
                </c:pt>
                <c:pt idx="135">
                  <c:v>35.1</c:v>
                </c:pt>
                <c:pt idx="136">
                  <c:v>34</c:v>
                </c:pt>
                <c:pt idx="137">
                  <c:v>30.8</c:v>
                </c:pt>
                <c:pt idx="138">
                  <c:v>28.6</c:v>
                </c:pt>
                <c:pt idx="139">
                  <c:v>29.7</c:v>
                </c:pt>
                <c:pt idx="140">
                  <c:v>30.3</c:v>
                </c:pt>
                <c:pt idx="141">
                  <c:v>30.3</c:v>
                </c:pt>
                <c:pt idx="142">
                  <c:v>32.200000000000003</c:v>
                </c:pt>
                <c:pt idx="143">
                  <c:v>32.9</c:v>
                </c:pt>
                <c:pt idx="144">
                  <c:v>34.5</c:v>
                </c:pt>
                <c:pt idx="145">
                  <c:v>36.200000000000003</c:v>
                </c:pt>
              </c:numCache>
            </c:numRef>
          </c:yVal>
          <c:smooth val="1"/>
        </c:ser>
        <c:ser>
          <c:idx val="2"/>
          <c:order val="1"/>
          <c:tx>
            <c:v>Lap 3</c:v>
          </c:tx>
          <c:marker>
            <c:symbol val="none"/>
          </c:marker>
          <c:yVal>
            <c:numRef>
              <c:f>'Lap 3 data'!$AT$10:$AT$200</c:f>
              <c:numCache>
                <c:formatCode>General</c:formatCode>
                <c:ptCount val="191"/>
                <c:pt idx="0">
                  <c:v>36.200000000000003</c:v>
                </c:pt>
                <c:pt idx="1">
                  <c:v>37.5</c:v>
                </c:pt>
                <c:pt idx="2">
                  <c:v>37.9</c:v>
                </c:pt>
                <c:pt idx="3">
                  <c:v>38</c:v>
                </c:pt>
                <c:pt idx="4">
                  <c:v>35.6</c:v>
                </c:pt>
                <c:pt idx="5">
                  <c:v>35.799999999999997</c:v>
                </c:pt>
                <c:pt idx="6">
                  <c:v>37.5</c:v>
                </c:pt>
                <c:pt idx="7">
                  <c:v>38</c:v>
                </c:pt>
                <c:pt idx="8">
                  <c:v>39.4</c:v>
                </c:pt>
                <c:pt idx="9">
                  <c:v>40</c:v>
                </c:pt>
                <c:pt idx="10">
                  <c:v>41.4</c:v>
                </c:pt>
                <c:pt idx="11">
                  <c:v>43.5</c:v>
                </c:pt>
                <c:pt idx="12">
                  <c:v>44.6</c:v>
                </c:pt>
                <c:pt idx="13">
                  <c:v>43.1</c:v>
                </c:pt>
                <c:pt idx="14">
                  <c:v>39.799999999999997</c:v>
                </c:pt>
                <c:pt idx="15">
                  <c:v>38.700000000000003</c:v>
                </c:pt>
                <c:pt idx="16">
                  <c:v>34.700000000000003</c:v>
                </c:pt>
                <c:pt idx="17">
                  <c:v>32.200000000000003</c:v>
                </c:pt>
                <c:pt idx="18">
                  <c:v>31.9</c:v>
                </c:pt>
                <c:pt idx="19">
                  <c:v>31.3</c:v>
                </c:pt>
                <c:pt idx="20">
                  <c:v>29.6</c:v>
                </c:pt>
                <c:pt idx="21">
                  <c:v>28.1</c:v>
                </c:pt>
                <c:pt idx="22">
                  <c:v>27.7</c:v>
                </c:pt>
                <c:pt idx="23">
                  <c:v>26.3</c:v>
                </c:pt>
                <c:pt idx="24">
                  <c:v>25.7</c:v>
                </c:pt>
                <c:pt idx="25">
                  <c:v>24.1</c:v>
                </c:pt>
                <c:pt idx="26">
                  <c:v>20.7</c:v>
                </c:pt>
                <c:pt idx="27">
                  <c:v>19.899999999999999</c:v>
                </c:pt>
                <c:pt idx="28">
                  <c:v>20</c:v>
                </c:pt>
                <c:pt idx="29">
                  <c:v>20.6</c:v>
                </c:pt>
                <c:pt idx="30">
                  <c:v>21.5</c:v>
                </c:pt>
                <c:pt idx="31">
                  <c:v>21.7</c:v>
                </c:pt>
                <c:pt idx="32">
                  <c:v>23.5</c:v>
                </c:pt>
                <c:pt idx="33">
                  <c:v>25.4</c:v>
                </c:pt>
                <c:pt idx="34">
                  <c:v>25.9</c:v>
                </c:pt>
                <c:pt idx="35">
                  <c:v>25.9</c:v>
                </c:pt>
                <c:pt idx="36">
                  <c:v>28.3</c:v>
                </c:pt>
                <c:pt idx="37">
                  <c:v>31.6</c:v>
                </c:pt>
                <c:pt idx="38">
                  <c:v>32.5</c:v>
                </c:pt>
                <c:pt idx="39">
                  <c:v>32.5</c:v>
                </c:pt>
                <c:pt idx="40">
                  <c:v>32.5</c:v>
                </c:pt>
                <c:pt idx="41">
                  <c:v>34.9</c:v>
                </c:pt>
                <c:pt idx="42">
                  <c:v>35.799999999999997</c:v>
                </c:pt>
                <c:pt idx="43">
                  <c:v>35.799999999999997</c:v>
                </c:pt>
                <c:pt idx="44">
                  <c:v>31.6</c:v>
                </c:pt>
                <c:pt idx="45">
                  <c:v>26.5</c:v>
                </c:pt>
                <c:pt idx="46">
                  <c:v>25.7</c:v>
                </c:pt>
                <c:pt idx="47">
                  <c:v>25.9</c:v>
                </c:pt>
                <c:pt idx="48">
                  <c:v>27.2</c:v>
                </c:pt>
                <c:pt idx="49">
                  <c:v>28.9</c:v>
                </c:pt>
                <c:pt idx="50">
                  <c:v>29.4</c:v>
                </c:pt>
                <c:pt idx="51">
                  <c:v>29.5</c:v>
                </c:pt>
                <c:pt idx="52">
                  <c:v>29.4</c:v>
                </c:pt>
                <c:pt idx="53">
                  <c:v>29.2</c:v>
                </c:pt>
                <c:pt idx="54">
                  <c:v>29.1</c:v>
                </c:pt>
                <c:pt idx="55">
                  <c:v>29.1</c:v>
                </c:pt>
                <c:pt idx="56">
                  <c:v>28.9</c:v>
                </c:pt>
                <c:pt idx="57">
                  <c:v>27.9</c:v>
                </c:pt>
                <c:pt idx="58">
                  <c:v>27.6</c:v>
                </c:pt>
                <c:pt idx="59">
                  <c:v>27.2</c:v>
                </c:pt>
                <c:pt idx="60">
                  <c:v>27</c:v>
                </c:pt>
                <c:pt idx="61">
                  <c:v>27.4</c:v>
                </c:pt>
                <c:pt idx="62">
                  <c:v>30.2</c:v>
                </c:pt>
                <c:pt idx="63">
                  <c:v>31.3</c:v>
                </c:pt>
                <c:pt idx="64">
                  <c:v>33.5</c:v>
                </c:pt>
                <c:pt idx="65">
                  <c:v>35.9</c:v>
                </c:pt>
                <c:pt idx="66">
                  <c:v>37.1</c:v>
                </c:pt>
                <c:pt idx="67">
                  <c:v>37.700000000000003</c:v>
                </c:pt>
                <c:pt idx="68">
                  <c:v>38.200000000000003</c:v>
                </c:pt>
                <c:pt idx="69">
                  <c:v>38.4</c:v>
                </c:pt>
                <c:pt idx="70">
                  <c:v>41.5</c:v>
                </c:pt>
                <c:pt idx="71">
                  <c:v>44.3</c:v>
                </c:pt>
                <c:pt idx="72">
                  <c:v>45</c:v>
                </c:pt>
                <c:pt idx="73">
                  <c:v>44.6</c:v>
                </c:pt>
                <c:pt idx="74">
                  <c:v>43.8</c:v>
                </c:pt>
                <c:pt idx="75">
                  <c:v>43.5</c:v>
                </c:pt>
                <c:pt idx="76">
                  <c:v>42.8</c:v>
                </c:pt>
                <c:pt idx="77">
                  <c:v>40.700000000000003</c:v>
                </c:pt>
                <c:pt idx="78">
                  <c:v>40</c:v>
                </c:pt>
                <c:pt idx="79">
                  <c:v>35.200000000000003</c:v>
                </c:pt>
                <c:pt idx="80">
                  <c:v>30.1</c:v>
                </c:pt>
                <c:pt idx="81">
                  <c:v>28.8</c:v>
                </c:pt>
                <c:pt idx="82">
                  <c:v>28</c:v>
                </c:pt>
                <c:pt idx="83">
                  <c:v>27.7</c:v>
                </c:pt>
                <c:pt idx="84">
                  <c:v>27.3</c:v>
                </c:pt>
                <c:pt idx="85">
                  <c:v>26.8</c:v>
                </c:pt>
                <c:pt idx="86">
                  <c:v>26.3</c:v>
                </c:pt>
                <c:pt idx="87">
                  <c:v>26.2</c:v>
                </c:pt>
                <c:pt idx="88">
                  <c:v>25.8</c:v>
                </c:pt>
                <c:pt idx="89">
                  <c:v>23.8</c:v>
                </c:pt>
                <c:pt idx="90">
                  <c:v>22</c:v>
                </c:pt>
                <c:pt idx="91">
                  <c:v>21</c:v>
                </c:pt>
                <c:pt idx="92">
                  <c:v>20.2</c:v>
                </c:pt>
                <c:pt idx="93">
                  <c:v>20</c:v>
                </c:pt>
                <c:pt idx="94">
                  <c:v>20.5</c:v>
                </c:pt>
                <c:pt idx="95">
                  <c:v>20.7</c:v>
                </c:pt>
                <c:pt idx="96">
                  <c:v>21.3</c:v>
                </c:pt>
                <c:pt idx="97">
                  <c:v>21.5</c:v>
                </c:pt>
                <c:pt idx="98">
                  <c:v>22.7</c:v>
                </c:pt>
                <c:pt idx="99">
                  <c:v>24.8</c:v>
                </c:pt>
                <c:pt idx="100">
                  <c:v>26</c:v>
                </c:pt>
                <c:pt idx="101">
                  <c:v>26.1</c:v>
                </c:pt>
                <c:pt idx="102">
                  <c:v>26</c:v>
                </c:pt>
                <c:pt idx="103">
                  <c:v>25.9</c:v>
                </c:pt>
                <c:pt idx="104">
                  <c:v>26</c:v>
                </c:pt>
                <c:pt idx="105">
                  <c:v>25.9</c:v>
                </c:pt>
                <c:pt idx="106">
                  <c:v>25.5</c:v>
                </c:pt>
                <c:pt idx="107">
                  <c:v>25.4</c:v>
                </c:pt>
                <c:pt idx="108">
                  <c:v>24.8</c:v>
                </c:pt>
                <c:pt idx="109">
                  <c:v>25</c:v>
                </c:pt>
                <c:pt idx="110">
                  <c:v>26.1</c:v>
                </c:pt>
                <c:pt idx="111">
                  <c:v>27.3</c:v>
                </c:pt>
                <c:pt idx="112">
                  <c:v>28.8</c:v>
                </c:pt>
                <c:pt idx="113">
                  <c:v>30.2</c:v>
                </c:pt>
                <c:pt idx="114">
                  <c:v>30.7</c:v>
                </c:pt>
                <c:pt idx="115">
                  <c:v>30.8</c:v>
                </c:pt>
                <c:pt idx="116">
                  <c:v>30.5</c:v>
                </c:pt>
                <c:pt idx="117">
                  <c:v>30.6</c:v>
                </c:pt>
                <c:pt idx="118">
                  <c:v>31.5</c:v>
                </c:pt>
                <c:pt idx="119">
                  <c:v>33</c:v>
                </c:pt>
                <c:pt idx="120">
                  <c:v>33.5</c:v>
                </c:pt>
                <c:pt idx="121">
                  <c:v>36.1</c:v>
                </c:pt>
                <c:pt idx="122">
                  <c:v>37.1</c:v>
                </c:pt>
                <c:pt idx="123">
                  <c:v>37.1</c:v>
                </c:pt>
                <c:pt idx="124">
                  <c:v>38.4</c:v>
                </c:pt>
                <c:pt idx="125">
                  <c:v>41.6</c:v>
                </c:pt>
                <c:pt idx="126">
                  <c:v>42.7</c:v>
                </c:pt>
                <c:pt idx="127">
                  <c:v>42.7</c:v>
                </c:pt>
                <c:pt idx="128">
                  <c:v>44.2</c:v>
                </c:pt>
                <c:pt idx="129">
                  <c:v>43.1</c:v>
                </c:pt>
                <c:pt idx="130">
                  <c:v>38.299999999999997</c:v>
                </c:pt>
                <c:pt idx="131">
                  <c:v>35.6</c:v>
                </c:pt>
                <c:pt idx="132">
                  <c:v>33.9</c:v>
                </c:pt>
                <c:pt idx="133">
                  <c:v>33.4</c:v>
                </c:pt>
                <c:pt idx="134">
                  <c:v>33</c:v>
                </c:pt>
                <c:pt idx="135">
                  <c:v>33.799999999999997</c:v>
                </c:pt>
                <c:pt idx="136">
                  <c:v>34.200000000000003</c:v>
                </c:pt>
                <c:pt idx="137">
                  <c:v>35.299999999999997</c:v>
                </c:pt>
                <c:pt idx="138">
                  <c:v>35.700000000000003</c:v>
                </c:pt>
                <c:pt idx="139">
                  <c:v>34.299999999999997</c:v>
                </c:pt>
                <c:pt idx="140">
                  <c:v>30.3</c:v>
                </c:pt>
                <c:pt idx="141">
                  <c:v>28.9</c:v>
                </c:pt>
                <c:pt idx="142">
                  <c:v>29.1</c:v>
                </c:pt>
                <c:pt idx="143">
                  <c:v>31.4</c:v>
                </c:pt>
                <c:pt idx="144">
                  <c:v>32.200000000000003</c:v>
                </c:pt>
                <c:pt idx="145">
                  <c:v>33.6</c:v>
                </c:pt>
                <c:pt idx="146">
                  <c:v>34.1</c:v>
                </c:pt>
                <c:pt idx="147">
                  <c:v>35.4</c:v>
                </c:pt>
                <c:pt idx="148">
                  <c:v>36</c:v>
                </c:pt>
              </c:numCache>
            </c:numRef>
          </c:yVal>
          <c:smooth val="1"/>
        </c:ser>
        <c:ser>
          <c:idx val="0"/>
          <c:order val="2"/>
          <c:tx>
            <c:v>Lap 4</c:v>
          </c:tx>
          <c:marker>
            <c:symbol val="none"/>
          </c:marker>
          <c:yVal>
            <c:numRef>
              <c:f>'Lap 4 data'!$AT$10:$AT$200</c:f>
              <c:numCache>
                <c:formatCode>General</c:formatCode>
                <c:ptCount val="191"/>
                <c:pt idx="0">
                  <c:v>36</c:v>
                </c:pt>
                <c:pt idx="1">
                  <c:v>36.1</c:v>
                </c:pt>
                <c:pt idx="2">
                  <c:v>36</c:v>
                </c:pt>
                <c:pt idx="3">
                  <c:v>35.9</c:v>
                </c:pt>
                <c:pt idx="4">
                  <c:v>35.799999999999997</c:v>
                </c:pt>
                <c:pt idx="5">
                  <c:v>36.9</c:v>
                </c:pt>
                <c:pt idx="6">
                  <c:v>37.4</c:v>
                </c:pt>
                <c:pt idx="7">
                  <c:v>40.1</c:v>
                </c:pt>
                <c:pt idx="8">
                  <c:v>42.1</c:v>
                </c:pt>
                <c:pt idx="9">
                  <c:v>42.5</c:v>
                </c:pt>
                <c:pt idx="10">
                  <c:v>43.6</c:v>
                </c:pt>
                <c:pt idx="11">
                  <c:v>43.7</c:v>
                </c:pt>
                <c:pt idx="12">
                  <c:v>43.6</c:v>
                </c:pt>
                <c:pt idx="13">
                  <c:v>41.4</c:v>
                </c:pt>
                <c:pt idx="14">
                  <c:v>39.4</c:v>
                </c:pt>
                <c:pt idx="15">
                  <c:v>37.200000000000003</c:v>
                </c:pt>
                <c:pt idx="16">
                  <c:v>35.299999999999997</c:v>
                </c:pt>
                <c:pt idx="17">
                  <c:v>32.5</c:v>
                </c:pt>
                <c:pt idx="18">
                  <c:v>31.6</c:v>
                </c:pt>
                <c:pt idx="19">
                  <c:v>29.7</c:v>
                </c:pt>
                <c:pt idx="20">
                  <c:v>28.9</c:v>
                </c:pt>
                <c:pt idx="21">
                  <c:v>28</c:v>
                </c:pt>
                <c:pt idx="22">
                  <c:v>26.8</c:v>
                </c:pt>
                <c:pt idx="23">
                  <c:v>25.1</c:v>
                </c:pt>
                <c:pt idx="24">
                  <c:v>21.6</c:v>
                </c:pt>
                <c:pt idx="25">
                  <c:v>19.7</c:v>
                </c:pt>
                <c:pt idx="26">
                  <c:v>19.3</c:v>
                </c:pt>
                <c:pt idx="27">
                  <c:v>19.3</c:v>
                </c:pt>
                <c:pt idx="28">
                  <c:v>19.600000000000001</c:v>
                </c:pt>
                <c:pt idx="29">
                  <c:v>19.7</c:v>
                </c:pt>
                <c:pt idx="30">
                  <c:v>20</c:v>
                </c:pt>
                <c:pt idx="31">
                  <c:v>20.3</c:v>
                </c:pt>
                <c:pt idx="32">
                  <c:v>20.5</c:v>
                </c:pt>
                <c:pt idx="33">
                  <c:v>21.2</c:v>
                </c:pt>
                <c:pt idx="34">
                  <c:v>21.5</c:v>
                </c:pt>
                <c:pt idx="35">
                  <c:v>22.9</c:v>
                </c:pt>
                <c:pt idx="36">
                  <c:v>23.5</c:v>
                </c:pt>
                <c:pt idx="37">
                  <c:v>25.7</c:v>
                </c:pt>
                <c:pt idx="38">
                  <c:v>26.5</c:v>
                </c:pt>
                <c:pt idx="39">
                  <c:v>31.5</c:v>
                </c:pt>
                <c:pt idx="40">
                  <c:v>33.4</c:v>
                </c:pt>
                <c:pt idx="41">
                  <c:v>33.4</c:v>
                </c:pt>
                <c:pt idx="42">
                  <c:v>34.6</c:v>
                </c:pt>
                <c:pt idx="43">
                  <c:v>36.200000000000003</c:v>
                </c:pt>
                <c:pt idx="44">
                  <c:v>36.6</c:v>
                </c:pt>
                <c:pt idx="45">
                  <c:v>30.8</c:v>
                </c:pt>
                <c:pt idx="46">
                  <c:v>27.6</c:v>
                </c:pt>
                <c:pt idx="47">
                  <c:v>27.1</c:v>
                </c:pt>
                <c:pt idx="48">
                  <c:v>27</c:v>
                </c:pt>
                <c:pt idx="49">
                  <c:v>27.6</c:v>
                </c:pt>
                <c:pt idx="50">
                  <c:v>28.8</c:v>
                </c:pt>
                <c:pt idx="51">
                  <c:v>29.9</c:v>
                </c:pt>
                <c:pt idx="52">
                  <c:v>30.5</c:v>
                </c:pt>
                <c:pt idx="53">
                  <c:v>30.7</c:v>
                </c:pt>
                <c:pt idx="54">
                  <c:v>30.8</c:v>
                </c:pt>
                <c:pt idx="55">
                  <c:v>30.7</c:v>
                </c:pt>
                <c:pt idx="56">
                  <c:v>30.7</c:v>
                </c:pt>
                <c:pt idx="57">
                  <c:v>30.5</c:v>
                </c:pt>
                <c:pt idx="58">
                  <c:v>30.3</c:v>
                </c:pt>
                <c:pt idx="59">
                  <c:v>30.2</c:v>
                </c:pt>
                <c:pt idx="60">
                  <c:v>29.4</c:v>
                </c:pt>
                <c:pt idx="61">
                  <c:v>29.1</c:v>
                </c:pt>
                <c:pt idx="62">
                  <c:v>29.7</c:v>
                </c:pt>
                <c:pt idx="63">
                  <c:v>32.4</c:v>
                </c:pt>
                <c:pt idx="64">
                  <c:v>33.4</c:v>
                </c:pt>
                <c:pt idx="65">
                  <c:v>35.299999999999997</c:v>
                </c:pt>
                <c:pt idx="66">
                  <c:v>37.200000000000003</c:v>
                </c:pt>
                <c:pt idx="67">
                  <c:v>39</c:v>
                </c:pt>
                <c:pt idx="68">
                  <c:v>39.5</c:v>
                </c:pt>
                <c:pt idx="69">
                  <c:v>40.5</c:v>
                </c:pt>
                <c:pt idx="70">
                  <c:v>42.8</c:v>
                </c:pt>
                <c:pt idx="71">
                  <c:v>43.6</c:v>
                </c:pt>
                <c:pt idx="72">
                  <c:v>44.5</c:v>
                </c:pt>
                <c:pt idx="73">
                  <c:v>45</c:v>
                </c:pt>
                <c:pt idx="74">
                  <c:v>45.1</c:v>
                </c:pt>
                <c:pt idx="75">
                  <c:v>45.1</c:v>
                </c:pt>
                <c:pt idx="76">
                  <c:v>42.7</c:v>
                </c:pt>
                <c:pt idx="77">
                  <c:v>41.8</c:v>
                </c:pt>
                <c:pt idx="78">
                  <c:v>35</c:v>
                </c:pt>
                <c:pt idx="79">
                  <c:v>32.299999999999997</c:v>
                </c:pt>
                <c:pt idx="80">
                  <c:v>30.9</c:v>
                </c:pt>
                <c:pt idx="81">
                  <c:v>30.3</c:v>
                </c:pt>
                <c:pt idx="82">
                  <c:v>30.3</c:v>
                </c:pt>
                <c:pt idx="83">
                  <c:v>29.4</c:v>
                </c:pt>
                <c:pt idx="84">
                  <c:v>29.1</c:v>
                </c:pt>
                <c:pt idx="85">
                  <c:v>28.1</c:v>
                </c:pt>
                <c:pt idx="86">
                  <c:v>27.7</c:v>
                </c:pt>
                <c:pt idx="87">
                  <c:v>24.8</c:v>
                </c:pt>
                <c:pt idx="88">
                  <c:v>22.6</c:v>
                </c:pt>
                <c:pt idx="89">
                  <c:v>21.7</c:v>
                </c:pt>
                <c:pt idx="90">
                  <c:v>21.3</c:v>
                </c:pt>
                <c:pt idx="91">
                  <c:v>21.1</c:v>
                </c:pt>
                <c:pt idx="92">
                  <c:v>20.7</c:v>
                </c:pt>
                <c:pt idx="93">
                  <c:v>20.6</c:v>
                </c:pt>
                <c:pt idx="94">
                  <c:v>20.2</c:v>
                </c:pt>
                <c:pt idx="95">
                  <c:v>20.100000000000001</c:v>
                </c:pt>
                <c:pt idx="96">
                  <c:v>20.100000000000001</c:v>
                </c:pt>
                <c:pt idx="97">
                  <c:v>20.399999999999999</c:v>
                </c:pt>
                <c:pt idx="98">
                  <c:v>21</c:v>
                </c:pt>
                <c:pt idx="99">
                  <c:v>21.2</c:v>
                </c:pt>
                <c:pt idx="100">
                  <c:v>21.9</c:v>
                </c:pt>
                <c:pt idx="101">
                  <c:v>23.9</c:v>
                </c:pt>
                <c:pt idx="102">
                  <c:v>26.1</c:v>
                </c:pt>
                <c:pt idx="103">
                  <c:v>26.7</c:v>
                </c:pt>
                <c:pt idx="104">
                  <c:v>26.6</c:v>
                </c:pt>
                <c:pt idx="105">
                  <c:v>26.5</c:v>
                </c:pt>
                <c:pt idx="106">
                  <c:v>26.5</c:v>
                </c:pt>
                <c:pt idx="107">
                  <c:v>26.1</c:v>
                </c:pt>
                <c:pt idx="108">
                  <c:v>25.4</c:v>
                </c:pt>
                <c:pt idx="109">
                  <c:v>25.9</c:v>
                </c:pt>
                <c:pt idx="110">
                  <c:v>27.1</c:v>
                </c:pt>
                <c:pt idx="111">
                  <c:v>27.4</c:v>
                </c:pt>
                <c:pt idx="112">
                  <c:v>28</c:v>
                </c:pt>
                <c:pt idx="113">
                  <c:v>28.9</c:v>
                </c:pt>
                <c:pt idx="114">
                  <c:v>29.7</c:v>
                </c:pt>
                <c:pt idx="115">
                  <c:v>29.9</c:v>
                </c:pt>
                <c:pt idx="116">
                  <c:v>30</c:v>
                </c:pt>
                <c:pt idx="117">
                  <c:v>30</c:v>
                </c:pt>
                <c:pt idx="118">
                  <c:v>30.4</c:v>
                </c:pt>
                <c:pt idx="119">
                  <c:v>31.4</c:v>
                </c:pt>
                <c:pt idx="120">
                  <c:v>34.200000000000003</c:v>
                </c:pt>
                <c:pt idx="121">
                  <c:v>35.799999999999997</c:v>
                </c:pt>
                <c:pt idx="122">
                  <c:v>36.700000000000003</c:v>
                </c:pt>
                <c:pt idx="123">
                  <c:v>37.4</c:v>
                </c:pt>
                <c:pt idx="124">
                  <c:v>38.5</c:v>
                </c:pt>
                <c:pt idx="125">
                  <c:v>40.1</c:v>
                </c:pt>
                <c:pt idx="126">
                  <c:v>40.6</c:v>
                </c:pt>
                <c:pt idx="127">
                  <c:v>42.2</c:v>
                </c:pt>
                <c:pt idx="128">
                  <c:v>44</c:v>
                </c:pt>
                <c:pt idx="129">
                  <c:v>39.9</c:v>
                </c:pt>
                <c:pt idx="130">
                  <c:v>38.200000000000003</c:v>
                </c:pt>
                <c:pt idx="131">
                  <c:v>35.799999999999997</c:v>
                </c:pt>
                <c:pt idx="132">
                  <c:v>34.799999999999997</c:v>
                </c:pt>
                <c:pt idx="133">
                  <c:v>34.799999999999997</c:v>
                </c:pt>
                <c:pt idx="134">
                  <c:v>34.4</c:v>
                </c:pt>
                <c:pt idx="135">
                  <c:v>34.200000000000003</c:v>
                </c:pt>
                <c:pt idx="136">
                  <c:v>34.299999999999997</c:v>
                </c:pt>
                <c:pt idx="137">
                  <c:v>35.700000000000003</c:v>
                </c:pt>
                <c:pt idx="138">
                  <c:v>34.799999999999997</c:v>
                </c:pt>
                <c:pt idx="139">
                  <c:v>32.6</c:v>
                </c:pt>
                <c:pt idx="140">
                  <c:v>30.7</c:v>
                </c:pt>
                <c:pt idx="141">
                  <c:v>30.2</c:v>
                </c:pt>
                <c:pt idx="142">
                  <c:v>29.6</c:v>
                </c:pt>
                <c:pt idx="143">
                  <c:v>31.2</c:v>
                </c:pt>
                <c:pt idx="144">
                  <c:v>32</c:v>
                </c:pt>
                <c:pt idx="145">
                  <c:v>32.1</c:v>
                </c:pt>
                <c:pt idx="146">
                  <c:v>33.299999999999997</c:v>
                </c:pt>
                <c:pt idx="147">
                  <c:v>35.5</c:v>
                </c:pt>
                <c:pt idx="148">
                  <c:v>36.200000000000003</c:v>
                </c:pt>
                <c:pt idx="149">
                  <c:v>36.299999999999997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5304320"/>
        <c:axId val="135306240"/>
      </c:scatterChart>
      <c:valAx>
        <c:axId val="135304320"/>
        <c:scaling>
          <c:orientation val="minMax"/>
          <c:max val="18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(seconds)</a:t>
                </a:r>
              </a:p>
            </c:rich>
          </c:tx>
          <c:layout/>
          <c:overlay val="0"/>
        </c:title>
        <c:majorTickMark val="none"/>
        <c:minorTickMark val="none"/>
        <c:tickLblPos val="nextTo"/>
        <c:crossAx val="135306240"/>
        <c:crosses val="autoZero"/>
        <c:crossBetween val="midCat"/>
      </c:valAx>
      <c:valAx>
        <c:axId val="1353062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Speed (mph)</a:t>
                </a:r>
              </a:p>
            </c:rich>
          </c:tx>
          <c:layout>
            <c:manualLayout>
              <c:xMode val="edge"/>
              <c:yMode val="edge"/>
              <c:x val="1.171458998935042E-2"/>
              <c:y val="0.43807184838889612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crossAx val="135304320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Lambda Vs. Time</a:t>
            </a:r>
          </a:p>
        </c:rich>
      </c:tx>
      <c:layout/>
      <c:overlay val="0"/>
    </c:title>
    <c:autoTitleDeleted val="0"/>
    <c:plotArea>
      <c:layout/>
      <c:scatterChart>
        <c:scatterStyle val="smoothMarker"/>
        <c:varyColors val="0"/>
        <c:ser>
          <c:idx val="1"/>
          <c:order val="0"/>
          <c:tx>
            <c:v>Lap 2</c:v>
          </c:tx>
          <c:marker>
            <c:symbol val="none"/>
          </c:marker>
          <c:yVal>
            <c:numRef>
              <c:f>'Lap 2 data'!$BC$10:$BC$200</c:f>
              <c:numCache>
                <c:formatCode>General</c:formatCode>
                <c:ptCount val="191"/>
                <c:pt idx="0">
                  <c:v>1.05</c:v>
                </c:pt>
                <c:pt idx="1">
                  <c:v>1.05</c:v>
                </c:pt>
                <c:pt idx="2">
                  <c:v>1.05</c:v>
                </c:pt>
                <c:pt idx="3">
                  <c:v>1.03</c:v>
                </c:pt>
                <c:pt idx="4">
                  <c:v>1.01</c:v>
                </c:pt>
                <c:pt idx="5">
                  <c:v>0.99</c:v>
                </c:pt>
                <c:pt idx="6">
                  <c:v>0.97</c:v>
                </c:pt>
                <c:pt idx="7">
                  <c:v>0.97</c:v>
                </c:pt>
                <c:pt idx="8">
                  <c:v>0.93</c:v>
                </c:pt>
                <c:pt idx="9">
                  <c:v>0.84</c:v>
                </c:pt>
                <c:pt idx="10">
                  <c:v>0.83</c:v>
                </c:pt>
                <c:pt idx="11">
                  <c:v>0.84</c:v>
                </c:pt>
                <c:pt idx="12">
                  <c:v>0.92</c:v>
                </c:pt>
                <c:pt idx="13">
                  <c:v>1</c:v>
                </c:pt>
                <c:pt idx="14">
                  <c:v>1.03</c:v>
                </c:pt>
                <c:pt idx="15">
                  <c:v>1.06</c:v>
                </c:pt>
                <c:pt idx="16">
                  <c:v>1.07</c:v>
                </c:pt>
                <c:pt idx="17">
                  <c:v>1.02</c:v>
                </c:pt>
                <c:pt idx="18">
                  <c:v>1.03</c:v>
                </c:pt>
                <c:pt idx="19">
                  <c:v>0.91</c:v>
                </c:pt>
                <c:pt idx="20">
                  <c:v>0.96</c:v>
                </c:pt>
                <c:pt idx="21">
                  <c:v>1.01</c:v>
                </c:pt>
                <c:pt idx="22">
                  <c:v>1.07</c:v>
                </c:pt>
                <c:pt idx="23">
                  <c:v>1.1100000000000001</c:v>
                </c:pt>
                <c:pt idx="24">
                  <c:v>1.1200000000000001</c:v>
                </c:pt>
                <c:pt idx="25">
                  <c:v>1.1200000000000001</c:v>
                </c:pt>
                <c:pt idx="26">
                  <c:v>1.1399999999999999</c:v>
                </c:pt>
                <c:pt idx="27">
                  <c:v>1.1599999999999999</c:v>
                </c:pt>
                <c:pt idx="28">
                  <c:v>1.18</c:v>
                </c:pt>
                <c:pt idx="29">
                  <c:v>1.1499999999999999</c:v>
                </c:pt>
                <c:pt idx="30">
                  <c:v>1.0900000000000001</c:v>
                </c:pt>
                <c:pt idx="31">
                  <c:v>1.05</c:v>
                </c:pt>
                <c:pt idx="32">
                  <c:v>1.01</c:v>
                </c:pt>
                <c:pt idx="33">
                  <c:v>0.99</c:v>
                </c:pt>
                <c:pt idx="34">
                  <c:v>0.98</c:v>
                </c:pt>
                <c:pt idx="35">
                  <c:v>1</c:v>
                </c:pt>
                <c:pt idx="36">
                  <c:v>1.01</c:v>
                </c:pt>
                <c:pt idx="37">
                  <c:v>1.03</c:v>
                </c:pt>
                <c:pt idx="38">
                  <c:v>0.93</c:v>
                </c:pt>
                <c:pt idx="39">
                  <c:v>0.95</c:v>
                </c:pt>
                <c:pt idx="40">
                  <c:v>0.99</c:v>
                </c:pt>
                <c:pt idx="41">
                  <c:v>1.04</c:v>
                </c:pt>
                <c:pt idx="42">
                  <c:v>1.05</c:v>
                </c:pt>
                <c:pt idx="43">
                  <c:v>1.06</c:v>
                </c:pt>
                <c:pt idx="44">
                  <c:v>1.07</c:v>
                </c:pt>
                <c:pt idx="45">
                  <c:v>1.07</c:v>
                </c:pt>
                <c:pt idx="46">
                  <c:v>1.07</c:v>
                </c:pt>
                <c:pt idx="47">
                  <c:v>1.07</c:v>
                </c:pt>
                <c:pt idx="48">
                  <c:v>1.06</c:v>
                </c:pt>
                <c:pt idx="49">
                  <c:v>1.06</c:v>
                </c:pt>
                <c:pt idx="50">
                  <c:v>1.06</c:v>
                </c:pt>
                <c:pt idx="51">
                  <c:v>1.06</c:v>
                </c:pt>
                <c:pt idx="52">
                  <c:v>1.06</c:v>
                </c:pt>
                <c:pt idx="53">
                  <c:v>1.06</c:v>
                </c:pt>
                <c:pt idx="54">
                  <c:v>1.06</c:v>
                </c:pt>
                <c:pt idx="55">
                  <c:v>1.05</c:v>
                </c:pt>
                <c:pt idx="56">
                  <c:v>1.02</c:v>
                </c:pt>
                <c:pt idx="57">
                  <c:v>1</c:v>
                </c:pt>
                <c:pt idx="58">
                  <c:v>0.98</c:v>
                </c:pt>
                <c:pt idx="59">
                  <c:v>0.98</c:v>
                </c:pt>
                <c:pt idx="60">
                  <c:v>0.99</c:v>
                </c:pt>
                <c:pt idx="61">
                  <c:v>1</c:v>
                </c:pt>
                <c:pt idx="62">
                  <c:v>1</c:v>
                </c:pt>
                <c:pt idx="63">
                  <c:v>0.99</c:v>
                </c:pt>
                <c:pt idx="64">
                  <c:v>0.98</c:v>
                </c:pt>
                <c:pt idx="65">
                  <c:v>0.99</c:v>
                </c:pt>
                <c:pt idx="66">
                  <c:v>0.98</c:v>
                </c:pt>
                <c:pt idx="67">
                  <c:v>0.99</c:v>
                </c:pt>
                <c:pt idx="68">
                  <c:v>0.99</c:v>
                </c:pt>
                <c:pt idx="69">
                  <c:v>1</c:v>
                </c:pt>
                <c:pt idx="70">
                  <c:v>0.94</c:v>
                </c:pt>
                <c:pt idx="71">
                  <c:v>0.96</c:v>
                </c:pt>
                <c:pt idx="72">
                  <c:v>0.82</c:v>
                </c:pt>
                <c:pt idx="73">
                  <c:v>0.77</c:v>
                </c:pt>
                <c:pt idx="74">
                  <c:v>0.81</c:v>
                </c:pt>
                <c:pt idx="75">
                  <c:v>0.87</c:v>
                </c:pt>
                <c:pt idx="76">
                  <c:v>0.92</c:v>
                </c:pt>
                <c:pt idx="77">
                  <c:v>0.96</c:v>
                </c:pt>
                <c:pt idx="78">
                  <c:v>1.02</c:v>
                </c:pt>
                <c:pt idx="79">
                  <c:v>1.03</c:v>
                </c:pt>
                <c:pt idx="80">
                  <c:v>1.05</c:v>
                </c:pt>
                <c:pt idx="81">
                  <c:v>1.07</c:v>
                </c:pt>
                <c:pt idx="82">
                  <c:v>1.08</c:v>
                </c:pt>
                <c:pt idx="83">
                  <c:v>1.0900000000000001</c:v>
                </c:pt>
                <c:pt idx="84">
                  <c:v>1.08</c:v>
                </c:pt>
                <c:pt idx="85">
                  <c:v>1.06</c:v>
                </c:pt>
                <c:pt idx="86">
                  <c:v>1.08</c:v>
                </c:pt>
                <c:pt idx="87">
                  <c:v>1.1100000000000001</c:v>
                </c:pt>
                <c:pt idx="88">
                  <c:v>1.1499999999999999</c:v>
                </c:pt>
                <c:pt idx="89">
                  <c:v>1.1599999999999999</c:v>
                </c:pt>
                <c:pt idx="90">
                  <c:v>1.1200000000000001</c:v>
                </c:pt>
                <c:pt idx="91">
                  <c:v>1.1000000000000001</c:v>
                </c:pt>
                <c:pt idx="92">
                  <c:v>1.0900000000000001</c:v>
                </c:pt>
                <c:pt idx="93">
                  <c:v>1.08</c:v>
                </c:pt>
                <c:pt idx="94">
                  <c:v>1.06</c:v>
                </c:pt>
                <c:pt idx="95">
                  <c:v>1.05</c:v>
                </c:pt>
                <c:pt idx="96">
                  <c:v>1.05</c:v>
                </c:pt>
                <c:pt idx="97">
                  <c:v>1.05</c:v>
                </c:pt>
                <c:pt idx="98">
                  <c:v>1.07</c:v>
                </c:pt>
                <c:pt idx="99">
                  <c:v>1.08</c:v>
                </c:pt>
                <c:pt idx="100">
                  <c:v>1.0900000000000001</c:v>
                </c:pt>
                <c:pt idx="101">
                  <c:v>1.1000000000000001</c:v>
                </c:pt>
                <c:pt idx="102">
                  <c:v>1.1000000000000001</c:v>
                </c:pt>
                <c:pt idx="103">
                  <c:v>1.0900000000000001</c:v>
                </c:pt>
                <c:pt idx="104">
                  <c:v>1.0900000000000001</c:v>
                </c:pt>
                <c:pt idx="105">
                  <c:v>1.06</c:v>
                </c:pt>
                <c:pt idx="106">
                  <c:v>1.05</c:v>
                </c:pt>
                <c:pt idx="107">
                  <c:v>1.04</c:v>
                </c:pt>
                <c:pt idx="108">
                  <c:v>1.03</c:v>
                </c:pt>
                <c:pt idx="109">
                  <c:v>1.04</c:v>
                </c:pt>
                <c:pt idx="110">
                  <c:v>1.05</c:v>
                </c:pt>
                <c:pt idx="111">
                  <c:v>1.06</c:v>
                </c:pt>
                <c:pt idx="112">
                  <c:v>1.07</c:v>
                </c:pt>
                <c:pt idx="113">
                  <c:v>1.07</c:v>
                </c:pt>
                <c:pt idx="114">
                  <c:v>1.06</c:v>
                </c:pt>
                <c:pt idx="115">
                  <c:v>1.04</c:v>
                </c:pt>
                <c:pt idx="116">
                  <c:v>1.03</c:v>
                </c:pt>
                <c:pt idx="117">
                  <c:v>1.01</c:v>
                </c:pt>
                <c:pt idx="118">
                  <c:v>0.99</c:v>
                </c:pt>
                <c:pt idx="119">
                  <c:v>0.97</c:v>
                </c:pt>
                <c:pt idx="120">
                  <c:v>0.96</c:v>
                </c:pt>
                <c:pt idx="121">
                  <c:v>0.97</c:v>
                </c:pt>
                <c:pt idx="122">
                  <c:v>0.84</c:v>
                </c:pt>
                <c:pt idx="123">
                  <c:v>0.82</c:v>
                </c:pt>
                <c:pt idx="124">
                  <c:v>0.86</c:v>
                </c:pt>
                <c:pt idx="125">
                  <c:v>0.91</c:v>
                </c:pt>
                <c:pt idx="126">
                  <c:v>0.95</c:v>
                </c:pt>
                <c:pt idx="127">
                  <c:v>0.99</c:v>
                </c:pt>
                <c:pt idx="128">
                  <c:v>1.01</c:v>
                </c:pt>
                <c:pt idx="129">
                  <c:v>1.02</c:v>
                </c:pt>
                <c:pt idx="130">
                  <c:v>1.02</c:v>
                </c:pt>
                <c:pt idx="131">
                  <c:v>1.01</c:v>
                </c:pt>
                <c:pt idx="132">
                  <c:v>0.99</c:v>
                </c:pt>
                <c:pt idx="133">
                  <c:v>0.97</c:v>
                </c:pt>
                <c:pt idx="134">
                  <c:v>1.01</c:v>
                </c:pt>
                <c:pt idx="135">
                  <c:v>1.03</c:v>
                </c:pt>
                <c:pt idx="136">
                  <c:v>1.06</c:v>
                </c:pt>
                <c:pt idx="137">
                  <c:v>1.07</c:v>
                </c:pt>
                <c:pt idx="138">
                  <c:v>1.07</c:v>
                </c:pt>
                <c:pt idx="139">
                  <c:v>1.05</c:v>
                </c:pt>
                <c:pt idx="140">
                  <c:v>1.04</c:v>
                </c:pt>
                <c:pt idx="141">
                  <c:v>1.03</c:v>
                </c:pt>
                <c:pt idx="142">
                  <c:v>1.02</c:v>
                </c:pt>
                <c:pt idx="143">
                  <c:v>1.02</c:v>
                </c:pt>
                <c:pt idx="144">
                  <c:v>1.02</c:v>
                </c:pt>
                <c:pt idx="145">
                  <c:v>1.01</c:v>
                </c:pt>
              </c:numCache>
            </c:numRef>
          </c:yVal>
          <c:smooth val="1"/>
        </c:ser>
        <c:ser>
          <c:idx val="2"/>
          <c:order val="1"/>
          <c:tx>
            <c:v>Lap 3</c:v>
          </c:tx>
          <c:marker>
            <c:symbol val="none"/>
          </c:marker>
          <c:yVal>
            <c:numRef>
              <c:f>'Lap 3 data'!$BC$10:$BC$200</c:f>
              <c:numCache>
                <c:formatCode>General</c:formatCode>
                <c:ptCount val="191"/>
                <c:pt idx="0">
                  <c:v>1.01</c:v>
                </c:pt>
                <c:pt idx="1">
                  <c:v>1.02</c:v>
                </c:pt>
                <c:pt idx="2">
                  <c:v>1.03</c:v>
                </c:pt>
                <c:pt idx="3">
                  <c:v>1.02</c:v>
                </c:pt>
                <c:pt idx="4">
                  <c:v>1.03</c:v>
                </c:pt>
                <c:pt idx="5">
                  <c:v>1.02</c:v>
                </c:pt>
                <c:pt idx="6">
                  <c:v>0.99</c:v>
                </c:pt>
                <c:pt idx="7">
                  <c:v>0.98</c:v>
                </c:pt>
                <c:pt idx="8">
                  <c:v>0.98</c:v>
                </c:pt>
                <c:pt idx="9">
                  <c:v>0.96</c:v>
                </c:pt>
                <c:pt idx="10">
                  <c:v>0.91</c:v>
                </c:pt>
                <c:pt idx="11">
                  <c:v>0.84</c:v>
                </c:pt>
                <c:pt idx="12">
                  <c:v>0.84</c:v>
                </c:pt>
                <c:pt idx="13">
                  <c:v>0.89</c:v>
                </c:pt>
                <c:pt idx="14">
                  <c:v>0.93</c:v>
                </c:pt>
                <c:pt idx="15">
                  <c:v>0.98</c:v>
                </c:pt>
                <c:pt idx="16">
                  <c:v>1.02</c:v>
                </c:pt>
                <c:pt idx="17">
                  <c:v>1.02</c:v>
                </c:pt>
                <c:pt idx="18">
                  <c:v>1.02</c:v>
                </c:pt>
                <c:pt idx="19">
                  <c:v>1.05</c:v>
                </c:pt>
                <c:pt idx="20">
                  <c:v>1.08</c:v>
                </c:pt>
                <c:pt idx="21">
                  <c:v>1.1000000000000001</c:v>
                </c:pt>
                <c:pt idx="22">
                  <c:v>1.0900000000000001</c:v>
                </c:pt>
                <c:pt idx="23">
                  <c:v>1.1000000000000001</c:v>
                </c:pt>
                <c:pt idx="24">
                  <c:v>1.17</c:v>
                </c:pt>
                <c:pt idx="25">
                  <c:v>1.18</c:v>
                </c:pt>
                <c:pt idx="26">
                  <c:v>1.1299999999999999</c:v>
                </c:pt>
                <c:pt idx="27">
                  <c:v>1.1000000000000001</c:v>
                </c:pt>
                <c:pt idx="28">
                  <c:v>1.0900000000000001</c:v>
                </c:pt>
                <c:pt idx="29">
                  <c:v>1.1000000000000001</c:v>
                </c:pt>
                <c:pt idx="30">
                  <c:v>1.0900000000000001</c:v>
                </c:pt>
                <c:pt idx="31">
                  <c:v>1.06</c:v>
                </c:pt>
                <c:pt idx="32">
                  <c:v>1.03</c:v>
                </c:pt>
                <c:pt idx="33">
                  <c:v>1.01</c:v>
                </c:pt>
                <c:pt idx="34">
                  <c:v>0.99</c:v>
                </c:pt>
                <c:pt idx="35">
                  <c:v>0.98</c:v>
                </c:pt>
                <c:pt idx="36">
                  <c:v>0.98</c:v>
                </c:pt>
                <c:pt idx="37">
                  <c:v>1.01</c:v>
                </c:pt>
                <c:pt idx="38">
                  <c:v>0.96</c:v>
                </c:pt>
                <c:pt idx="39">
                  <c:v>0.92</c:v>
                </c:pt>
                <c:pt idx="40">
                  <c:v>0.88</c:v>
                </c:pt>
                <c:pt idx="41">
                  <c:v>0.9</c:v>
                </c:pt>
                <c:pt idx="42">
                  <c:v>0.98</c:v>
                </c:pt>
                <c:pt idx="43">
                  <c:v>1.02</c:v>
                </c:pt>
                <c:pt idx="44">
                  <c:v>1.06</c:v>
                </c:pt>
                <c:pt idx="45">
                  <c:v>1.08</c:v>
                </c:pt>
                <c:pt idx="46">
                  <c:v>1.08</c:v>
                </c:pt>
                <c:pt idx="47">
                  <c:v>1.07</c:v>
                </c:pt>
                <c:pt idx="48">
                  <c:v>1.07</c:v>
                </c:pt>
                <c:pt idx="49">
                  <c:v>1.06</c:v>
                </c:pt>
                <c:pt idx="50">
                  <c:v>1.06</c:v>
                </c:pt>
                <c:pt idx="51">
                  <c:v>1.06</c:v>
                </c:pt>
                <c:pt idx="52">
                  <c:v>1.06</c:v>
                </c:pt>
                <c:pt idx="53">
                  <c:v>1.06</c:v>
                </c:pt>
                <c:pt idx="54">
                  <c:v>1.07</c:v>
                </c:pt>
                <c:pt idx="55">
                  <c:v>1.07</c:v>
                </c:pt>
                <c:pt idx="56">
                  <c:v>1.07</c:v>
                </c:pt>
                <c:pt idx="57">
                  <c:v>1.07</c:v>
                </c:pt>
                <c:pt idx="58">
                  <c:v>1.06</c:v>
                </c:pt>
                <c:pt idx="59">
                  <c:v>1.03</c:v>
                </c:pt>
                <c:pt idx="60">
                  <c:v>1.01</c:v>
                </c:pt>
                <c:pt idx="61">
                  <c:v>0.99</c:v>
                </c:pt>
                <c:pt idx="62">
                  <c:v>0.99</c:v>
                </c:pt>
                <c:pt idx="63">
                  <c:v>1</c:v>
                </c:pt>
                <c:pt idx="64">
                  <c:v>1.01</c:v>
                </c:pt>
                <c:pt idx="65">
                  <c:v>1</c:v>
                </c:pt>
                <c:pt idx="66">
                  <c:v>0.99</c:v>
                </c:pt>
                <c:pt idx="67">
                  <c:v>0.98</c:v>
                </c:pt>
                <c:pt idx="68">
                  <c:v>0.97</c:v>
                </c:pt>
                <c:pt idx="69">
                  <c:v>0.95</c:v>
                </c:pt>
                <c:pt idx="70">
                  <c:v>0.94</c:v>
                </c:pt>
                <c:pt idx="71">
                  <c:v>0.95</c:v>
                </c:pt>
                <c:pt idx="72">
                  <c:v>0.92</c:v>
                </c:pt>
                <c:pt idx="73">
                  <c:v>0.96</c:v>
                </c:pt>
                <c:pt idx="74">
                  <c:v>0.96</c:v>
                </c:pt>
                <c:pt idx="75">
                  <c:v>0.95</c:v>
                </c:pt>
                <c:pt idx="76">
                  <c:v>0.86</c:v>
                </c:pt>
                <c:pt idx="77">
                  <c:v>0.8</c:v>
                </c:pt>
                <c:pt idx="78">
                  <c:v>0.86</c:v>
                </c:pt>
                <c:pt idx="79">
                  <c:v>0.94</c:v>
                </c:pt>
                <c:pt idx="80">
                  <c:v>1</c:v>
                </c:pt>
                <c:pt idx="81">
                  <c:v>1.05</c:v>
                </c:pt>
                <c:pt idx="82">
                  <c:v>1.07</c:v>
                </c:pt>
                <c:pt idx="83">
                  <c:v>1.08</c:v>
                </c:pt>
                <c:pt idx="84">
                  <c:v>1.1000000000000001</c:v>
                </c:pt>
                <c:pt idx="85">
                  <c:v>1.1000000000000001</c:v>
                </c:pt>
                <c:pt idx="86">
                  <c:v>1.1000000000000001</c:v>
                </c:pt>
                <c:pt idx="87">
                  <c:v>1.1000000000000001</c:v>
                </c:pt>
                <c:pt idx="88">
                  <c:v>1.1000000000000001</c:v>
                </c:pt>
                <c:pt idx="89">
                  <c:v>1.1100000000000001</c:v>
                </c:pt>
                <c:pt idx="90">
                  <c:v>1.1499999999999999</c:v>
                </c:pt>
                <c:pt idx="91">
                  <c:v>1.1599999999999999</c:v>
                </c:pt>
                <c:pt idx="92">
                  <c:v>1.1499999999999999</c:v>
                </c:pt>
                <c:pt idx="93">
                  <c:v>1.1200000000000001</c:v>
                </c:pt>
                <c:pt idx="94">
                  <c:v>1.0900000000000001</c:v>
                </c:pt>
                <c:pt idx="95">
                  <c:v>1.07</c:v>
                </c:pt>
                <c:pt idx="96">
                  <c:v>1.06</c:v>
                </c:pt>
                <c:pt idx="97">
                  <c:v>1.05</c:v>
                </c:pt>
                <c:pt idx="98">
                  <c:v>1.06</c:v>
                </c:pt>
                <c:pt idx="99">
                  <c:v>1.07</c:v>
                </c:pt>
                <c:pt idx="100">
                  <c:v>1.0900000000000001</c:v>
                </c:pt>
                <c:pt idx="101">
                  <c:v>1.0900000000000001</c:v>
                </c:pt>
                <c:pt idx="102">
                  <c:v>1.1000000000000001</c:v>
                </c:pt>
                <c:pt idx="103">
                  <c:v>1.1000000000000001</c:v>
                </c:pt>
                <c:pt idx="104">
                  <c:v>1.1000000000000001</c:v>
                </c:pt>
                <c:pt idx="105">
                  <c:v>1.1000000000000001</c:v>
                </c:pt>
                <c:pt idx="106">
                  <c:v>1.0900000000000001</c:v>
                </c:pt>
                <c:pt idx="107">
                  <c:v>1.08</c:v>
                </c:pt>
                <c:pt idx="108">
                  <c:v>1.08</c:v>
                </c:pt>
                <c:pt idx="109">
                  <c:v>1.07</c:v>
                </c:pt>
                <c:pt idx="110">
                  <c:v>1.06</c:v>
                </c:pt>
                <c:pt idx="111">
                  <c:v>1.05</c:v>
                </c:pt>
                <c:pt idx="112">
                  <c:v>1.04</c:v>
                </c:pt>
                <c:pt idx="113">
                  <c:v>1.05</c:v>
                </c:pt>
                <c:pt idx="114">
                  <c:v>1.05</c:v>
                </c:pt>
                <c:pt idx="115">
                  <c:v>1.07</c:v>
                </c:pt>
                <c:pt idx="116">
                  <c:v>1.07</c:v>
                </c:pt>
                <c:pt idx="117">
                  <c:v>1.05</c:v>
                </c:pt>
                <c:pt idx="118">
                  <c:v>1.03</c:v>
                </c:pt>
                <c:pt idx="119">
                  <c:v>1.02</c:v>
                </c:pt>
                <c:pt idx="120">
                  <c:v>1.01</c:v>
                </c:pt>
                <c:pt idx="121">
                  <c:v>1</c:v>
                </c:pt>
                <c:pt idx="122">
                  <c:v>0.99</c:v>
                </c:pt>
                <c:pt idx="123">
                  <c:v>0.98</c:v>
                </c:pt>
                <c:pt idx="124">
                  <c:v>0.94</c:v>
                </c:pt>
                <c:pt idx="125">
                  <c:v>1.05</c:v>
                </c:pt>
                <c:pt idx="126">
                  <c:v>0.82</c:v>
                </c:pt>
                <c:pt idx="127">
                  <c:v>0.84</c:v>
                </c:pt>
                <c:pt idx="128">
                  <c:v>0.87</c:v>
                </c:pt>
                <c:pt idx="129">
                  <c:v>0.9</c:v>
                </c:pt>
                <c:pt idx="130">
                  <c:v>0.94</c:v>
                </c:pt>
                <c:pt idx="131">
                  <c:v>0.96</c:v>
                </c:pt>
                <c:pt idx="132">
                  <c:v>1</c:v>
                </c:pt>
                <c:pt idx="133">
                  <c:v>1.02</c:v>
                </c:pt>
                <c:pt idx="134">
                  <c:v>1.02</c:v>
                </c:pt>
                <c:pt idx="135">
                  <c:v>1.01</c:v>
                </c:pt>
                <c:pt idx="136">
                  <c:v>1.02</c:v>
                </c:pt>
                <c:pt idx="137">
                  <c:v>1.04</c:v>
                </c:pt>
                <c:pt idx="138">
                  <c:v>1.07</c:v>
                </c:pt>
                <c:pt idx="139">
                  <c:v>1.08</c:v>
                </c:pt>
                <c:pt idx="140">
                  <c:v>1.0900000000000001</c:v>
                </c:pt>
                <c:pt idx="141">
                  <c:v>1.08</c:v>
                </c:pt>
                <c:pt idx="142">
                  <c:v>1.07</c:v>
                </c:pt>
                <c:pt idx="143">
                  <c:v>1.04</c:v>
                </c:pt>
                <c:pt idx="144">
                  <c:v>1.03</c:v>
                </c:pt>
                <c:pt idx="145">
                  <c:v>1.03</c:v>
                </c:pt>
                <c:pt idx="146">
                  <c:v>1.03</c:v>
                </c:pt>
                <c:pt idx="147">
                  <c:v>1.04</c:v>
                </c:pt>
                <c:pt idx="148">
                  <c:v>1.05</c:v>
                </c:pt>
              </c:numCache>
            </c:numRef>
          </c:yVal>
          <c:smooth val="1"/>
        </c:ser>
        <c:ser>
          <c:idx val="0"/>
          <c:order val="2"/>
          <c:tx>
            <c:v>Lab 4</c:v>
          </c:tx>
          <c:marker>
            <c:symbol val="none"/>
          </c:marker>
          <c:yVal>
            <c:numRef>
              <c:f>'Lap 4 data'!$BC$10:$BC$200</c:f>
              <c:numCache>
                <c:formatCode>General</c:formatCode>
                <c:ptCount val="191"/>
                <c:pt idx="0">
                  <c:v>1.05</c:v>
                </c:pt>
                <c:pt idx="1">
                  <c:v>1.05</c:v>
                </c:pt>
                <c:pt idx="2">
                  <c:v>1.04</c:v>
                </c:pt>
                <c:pt idx="3">
                  <c:v>1.03</c:v>
                </c:pt>
                <c:pt idx="4">
                  <c:v>1.01</c:v>
                </c:pt>
                <c:pt idx="5">
                  <c:v>0.99</c:v>
                </c:pt>
                <c:pt idx="6">
                  <c:v>0.97</c:v>
                </c:pt>
                <c:pt idx="7">
                  <c:v>0.96</c:v>
                </c:pt>
                <c:pt idx="8">
                  <c:v>0.96</c:v>
                </c:pt>
                <c:pt idx="9">
                  <c:v>0.87</c:v>
                </c:pt>
                <c:pt idx="10">
                  <c:v>0.86</c:v>
                </c:pt>
                <c:pt idx="11">
                  <c:v>0.85</c:v>
                </c:pt>
                <c:pt idx="12">
                  <c:v>0.9</c:v>
                </c:pt>
                <c:pt idx="13">
                  <c:v>0.95</c:v>
                </c:pt>
                <c:pt idx="14">
                  <c:v>1.04</c:v>
                </c:pt>
                <c:pt idx="15">
                  <c:v>1.06</c:v>
                </c:pt>
                <c:pt idx="16">
                  <c:v>1.08</c:v>
                </c:pt>
                <c:pt idx="17">
                  <c:v>1.08</c:v>
                </c:pt>
                <c:pt idx="18">
                  <c:v>1.08</c:v>
                </c:pt>
                <c:pt idx="19">
                  <c:v>1.1200000000000001</c:v>
                </c:pt>
                <c:pt idx="20">
                  <c:v>0.95</c:v>
                </c:pt>
                <c:pt idx="21">
                  <c:v>1.03</c:v>
                </c:pt>
                <c:pt idx="22">
                  <c:v>1.08</c:v>
                </c:pt>
                <c:pt idx="23">
                  <c:v>1.1200000000000001</c:v>
                </c:pt>
                <c:pt idx="24">
                  <c:v>1.1299999999999999</c:v>
                </c:pt>
                <c:pt idx="25">
                  <c:v>1.1299999999999999</c:v>
                </c:pt>
                <c:pt idx="26">
                  <c:v>1.1299999999999999</c:v>
                </c:pt>
                <c:pt idx="27">
                  <c:v>1.1299999999999999</c:v>
                </c:pt>
                <c:pt idx="28">
                  <c:v>1.1100000000000001</c:v>
                </c:pt>
                <c:pt idx="29">
                  <c:v>1.1000000000000001</c:v>
                </c:pt>
                <c:pt idx="30">
                  <c:v>1.1000000000000001</c:v>
                </c:pt>
                <c:pt idx="31">
                  <c:v>1.1100000000000001</c:v>
                </c:pt>
                <c:pt idx="32">
                  <c:v>1.1000000000000001</c:v>
                </c:pt>
                <c:pt idx="33">
                  <c:v>1.0900000000000001</c:v>
                </c:pt>
                <c:pt idx="34">
                  <c:v>1.07</c:v>
                </c:pt>
                <c:pt idx="35">
                  <c:v>1.04</c:v>
                </c:pt>
                <c:pt idx="36">
                  <c:v>1.01</c:v>
                </c:pt>
                <c:pt idx="37">
                  <c:v>1</c:v>
                </c:pt>
                <c:pt idx="38">
                  <c:v>1.02</c:v>
                </c:pt>
                <c:pt idx="39">
                  <c:v>1.03</c:v>
                </c:pt>
                <c:pt idx="40">
                  <c:v>1.02</c:v>
                </c:pt>
                <c:pt idx="41">
                  <c:v>1.02</c:v>
                </c:pt>
                <c:pt idx="42">
                  <c:v>1.03</c:v>
                </c:pt>
                <c:pt idx="43">
                  <c:v>1.06</c:v>
                </c:pt>
                <c:pt idx="44">
                  <c:v>1.06</c:v>
                </c:pt>
                <c:pt idx="45">
                  <c:v>1.06</c:v>
                </c:pt>
                <c:pt idx="46">
                  <c:v>1.07</c:v>
                </c:pt>
                <c:pt idx="47">
                  <c:v>1.07</c:v>
                </c:pt>
                <c:pt idx="48">
                  <c:v>1.08</c:v>
                </c:pt>
                <c:pt idx="49">
                  <c:v>1.08</c:v>
                </c:pt>
                <c:pt idx="50">
                  <c:v>1.08</c:v>
                </c:pt>
                <c:pt idx="51">
                  <c:v>1.07</c:v>
                </c:pt>
                <c:pt idx="52">
                  <c:v>1.07</c:v>
                </c:pt>
                <c:pt idx="53">
                  <c:v>1.07</c:v>
                </c:pt>
                <c:pt idx="54">
                  <c:v>1.06</c:v>
                </c:pt>
                <c:pt idx="55">
                  <c:v>1.06</c:v>
                </c:pt>
                <c:pt idx="56">
                  <c:v>1.06</c:v>
                </c:pt>
                <c:pt idx="57">
                  <c:v>1.07</c:v>
                </c:pt>
                <c:pt idx="58">
                  <c:v>1.06</c:v>
                </c:pt>
                <c:pt idx="59">
                  <c:v>1.04</c:v>
                </c:pt>
                <c:pt idx="60">
                  <c:v>1.02</c:v>
                </c:pt>
                <c:pt idx="61">
                  <c:v>1</c:v>
                </c:pt>
                <c:pt idx="62">
                  <c:v>0.98</c:v>
                </c:pt>
                <c:pt idx="63">
                  <c:v>0.97</c:v>
                </c:pt>
                <c:pt idx="64">
                  <c:v>0.96</c:v>
                </c:pt>
                <c:pt idx="65">
                  <c:v>0.96</c:v>
                </c:pt>
                <c:pt idx="66">
                  <c:v>0.95</c:v>
                </c:pt>
                <c:pt idx="67">
                  <c:v>0.95</c:v>
                </c:pt>
                <c:pt idx="68">
                  <c:v>0.94</c:v>
                </c:pt>
                <c:pt idx="69">
                  <c:v>0.94</c:v>
                </c:pt>
                <c:pt idx="70">
                  <c:v>0.95</c:v>
                </c:pt>
                <c:pt idx="71">
                  <c:v>0.96</c:v>
                </c:pt>
                <c:pt idx="72">
                  <c:v>0.97</c:v>
                </c:pt>
                <c:pt idx="73">
                  <c:v>1</c:v>
                </c:pt>
                <c:pt idx="74">
                  <c:v>0.96</c:v>
                </c:pt>
                <c:pt idx="75">
                  <c:v>0.9</c:v>
                </c:pt>
                <c:pt idx="76">
                  <c:v>0.85</c:v>
                </c:pt>
                <c:pt idx="77">
                  <c:v>0.81</c:v>
                </c:pt>
                <c:pt idx="78">
                  <c:v>0.82</c:v>
                </c:pt>
                <c:pt idx="79">
                  <c:v>0.87</c:v>
                </c:pt>
                <c:pt idx="80">
                  <c:v>0.89</c:v>
                </c:pt>
                <c:pt idx="81">
                  <c:v>0.93</c:v>
                </c:pt>
                <c:pt idx="82">
                  <c:v>0.99</c:v>
                </c:pt>
                <c:pt idx="83">
                  <c:v>1.05</c:v>
                </c:pt>
                <c:pt idx="84">
                  <c:v>1.0900000000000001</c:v>
                </c:pt>
                <c:pt idx="85">
                  <c:v>1.0900000000000001</c:v>
                </c:pt>
                <c:pt idx="86">
                  <c:v>1.0900000000000001</c:v>
                </c:pt>
                <c:pt idx="87">
                  <c:v>1.1200000000000001</c:v>
                </c:pt>
                <c:pt idx="88">
                  <c:v>1.1200000000000001</c:v>
                </c:pt>
                <c:pt idx="89">
                  <c:v>1.1200000000000001</c:v>
                </c:pt>
                <c:pt idx="90">
                  <c:v>1.1200000000000001</c:v>
                </c:pt>
                <c:pt idx="91">
                  <c:v>1.1299999999999999</c:v>
                </c:pt>
                <c:pt idx="92">
                  <c:v>1.1299999999999999</c:v>
                </c:pt>
                <c:pt idx="93">
                  <c:v>1.1200000000000001</c:v>
                </c:pt>
                <c:pt idx="94">
                  <c:v>1.1200000000000001</c:v>
                </c:pt>
                <c:pt idx="95">
                  <c:v>1.1100000000000001</c:v>
                </c:pt>
                <c:pt idx="96">
                  <c:v>1.1200000000000001</c:v>
                </c:pt>
                <c:pt idx="97">
                  <c:v>1.1100000000000001</c:v>
                </c:pt>
                <c:pt idx="98">
                  <c:v>1.0900000000000001</c:v>
                </c:pt>
                <c:pt idx="99">
                  <c:v>1.0900000000000001</c:v>
                </c:pt>
                <c:pt idx="100">
                  <c:v>1.0900000000000001</c:v>
                </c:pt>
                <c:pt idx="101">
                  <c:v>1.0900000000000001</c:v>
                </c:pt>
                <c:pt idx="102">
                  <c:v>1.0900000000000001</c:v>
                </c:pt>
                <c:pt idx="103">
                  <c:v>1.08</c:v>
                </c:pt>
                <c:pt idx="104">
                  <c:v>1.07</c:v>
                </c:pt>
                <c:pt idx="105">
                  <c:v>1.07</c:v>
                </c:pt>
                <c:pt idx="106">
                  <c:v>1.07</c:v>
                </c:pt>
                <c:pt idx="107">
                  <c:v>1.07</c:v>
                </c:pt>
                <c:pt idx="108">
                  <c:v>1.08</c:v>
                </c:pt>
                <c:pt idx="109">
                  <c:v>1.1000000000000001</c:v>
                </c:pt>
                <c:pt idx="110">
                  <c:v>1.1100000000000001</c:v>
                </c:pt>
                <c:pt idx="111">
                  <c:v>1.1000000000000001</c:v>
                </c:pt>
                <c:pt idx="112">
                  <c:v>1.0900000000000001</c:v>
                </c:pt>
                <c:pt idx="113">
                  <c:v>1.08</c:v>
                </c:pt>
                <c:pt idx="114">
                  <c:v>1.07</c:v>
                </c:pt>
                <c:pt idx="115">
                  <c:v>1.07</c:v>
                </c:pt>
                <c:pt idx="116">
                  <c:v>1.07</c:v>
                </c:pt>
                <c:pt idx="117">
                  <c:v>1.05</c:v>
                </c:pt>
                <c:pt idx="118">
                  <c:v>1.03</c:v>
                </c:pt>
                <c:pt idx="119">
                  <c:v>1.03</c:v>
                </c:pt>
                <c:pt idx="120">
                  <c:v>1.03</c:v>
                </c:pt>
                <c:pt idx="121">
                  <c:v>1.03</c:v>
                </c:pt>
                <c:pt idx="122">
                  <c:v>1.02</c:v>
                </c:pt>
                <c:pt idx="123">
                  <c:v>1.02</c:v>
                </c:pt>
                <c:pt idx="124">
                  <c:v>1.01</c:v>
                </c:pt>
                <c:pt idx="125">
                  <c:v>0.94</c:v>
                </c:pt>
                <c:pt idx="126">
                  <c:v>0.94</c:v>
                </c:pt>
                <c:pt idx="127">
                  <c:v>0.83</c:v>
                </c:pt>
                <c:pt idx="128">
                  <c:v>0.81</c:v>
                </c:pt>
                <c:pt idx="129">
                  <c:v>0.86</c:v>
                </c:pt>
                <c:pt idx="130">
                  <c:v>0.92</c:v>
                </c:pt>
                <c:pt idx="131">
                  <c:v>0.99</c:v>
                </c:pt>
                <c:pt idx="132">
                  <c:v>1.04</c:v>
                </c:pt>
                <c:pt idx="133">
                  <c:v>1.05</c:v>
                </c:pt>
                <c:pt idx="134">
                  <c:v>1.04</c:v>
                </c:pt>
                <c:pt idx="135">
                  <c:v>1</c:v>
                </c:pt>
                <c:pt idx="136">
                  <c:v>1.01</c:v>
                </c:pt>
                <c:pt idx="137">
                  <c:v>1.03</c:v>
                </c:pt>
                <c:pt idx="138">
                  <c:v>1.07</c:v>
                </c:pt>
                <c:pt idx="139">
                  <c:v>1.0900000000000001</c:v>
                </c:pt>
                <c:pt idx="140">
                  <c:v>1.0900000000000001</c:v>
                </c:pt>
                <c:pt idx="141">
                  <c:v>1.08</c:v>
                </c:pt>
                <c:pt idx="142">
                  <c:v>1.08</c:v>
                </c:pt>
                <c:pt idx="143">
                  <c:v>1.05</c:v>
                </c:pt>
                <c:pt idx="144">
                  <c:v>1.03</c:v>
                </c:pt>
                <c:pt idx="145">
                  <c:v>1.02</c:v>
                </c:pt>
                <c:pt idx="146">
                  <c:v>1.03</c:v>
                </c:pt>
                <c:pt idx="147">
                  <c:v>1.05</c:v>
                </c:pt>
                <c:pt idx="148">
                  <c:v>1.03</c:v>
                </c:pt>
                <c:pt idx="149">
                  <c:v>1.18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5259648"/>
        <c:axId val="135261568"/>
      </c:scatterChart>
      <c:valAx>
        <c:axId val="135259648"/>
        <c:scaling>
          <c:orientation val="minMax"/>
          <c:max val="18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(seconds)</a:t>
                </a:r>
              </a:p>
            </c:rich>
          </c:tx>
          <c:layout/>
          <c:overlay val="0"/>
        </c:title>
        <c:majorTickMark val="none"/>
        <c:minorTickMark val="none"/>
        <c:tickLblPos val="nextTo"/>
        <c:crossAx val="135261568"/>
        <c:crosses val="autoZero"/>
        <c:crossBetween val="midCat"/>
      </c:valAx>
      <c:valAx>
        <c:axId val="1352615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Lambda</a:t>
                </a:r>
              </a:p>
            </c:rich>
          </c:tx>
          <c:layout>
            <c:manualLayout>
              <c:xMode val="edge"/>
              <c:yMode val="edge"/>
              <c:x val="1.171458998935042E-2"/>
              <c:y val="0.43807184838889612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crossAx val="135259648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1"/>
          <c:order val="0"/>
          <c:tx>
            <c:v>CO2 Lap 2</c:v>
          </c:tx>
          <c:marker>
            <c:symbol val="none"/>
          </c:marker>
          <c:yVal>
            <c:numRef>
              <c:f>'Lap 2 data'!$C$10:$C$200</c:f>
              <c:numCache>
                <c:formatCode>General</c:formatCode>
                <c:ptCount val="191"/>
                <c:pt idx="0">
                  <c:v>13.112</c:v>
                </c:pt>
                <c:pt idx="1">
                  <c:v>13.117000000000001</c:v>
                </c:pt>
                <c:pt idx="2">
                  <c:v>13.147</c:v>
                </c:pt>
                <c:pt idx="3">
                  <c:v>13.17</c:v>
                </c:pt>
                <c:pt idx="4">
                  <c:v>13.138999999999999</c:v>
                </c:pt>
                <c:pt idx="5">
                  <c:v>12.999000000000001</c:v>
                </c:pt>
                <c:pt idx="6">
                  <c:v>12.939</c:v>
                </c:pt>
                <c:pt idx="7">
                  <c:v>12.64</c:v>
                </c:pt>
                <c:pt idx="8">
                  <c:v>11.351000000000001</c:v>
                </c:pt>
                <c:pt idx="9">
                  <c:v>9.7330000000000005</c:v>
                </c:pt>
                <c:pt idx="10">
                  <c:v>8.9450000000000003</c:v>
                </c:pt>
                <c:pt idx="11">
                  <c:v>10.31</c:v>
                </c:pt>
                <c:pt idx="12">
                  <c:v>11.763</c:v>
                </c:pt>
                <c:pt idx="13">
                  <c:v>12.59</c:v>
                </c:pt>
                <c:pt idx="14">
                  <c:v>12.916</c:v>
                </c:pt>
                <c:pt idx="15">
                  <c:v>12.99</c:v>
                </c:pt>
                <c:pt idx="16">
                  <c:v>12.99</c:v>
                </c:pt>
                <c:pt idx="17">
                  <c:v>12.957000000000001</c:v>
                </c:pt>
                <c:pt idx="18">
                  <c:v>10.760999999999999</c:v>
                </c:pt>
                <c:pt idx="19">
                  <c:v>11.016999999999999</c:v>
                </c:pt>
                <c:pt idx="20">
                  <c:v>11.887</c:v>
                </c:pt>
                <c:pt idx="21">
                  <c:v>12.574999999999999</c:v>
                </c:pt>
                <c:pt idx="22">
                  <c:v>12.87</c:v>
                </c:pt>
                <c:pt idx="23">
                  <c:v>12.831</c:v>
                </c:pt>
                <c:pt idx="24">
                  <c:v>12.930999999999999</c:v>
                </c:pt>
                <c:pt idx="25">
                  <c:v>12.957000000000001</c:v>
                </c:pt>
                <c:pt idx="26">
                  <c:v>12.894</c:v>
                </c:pt>
                <c:pt idx="27">
                  <c:v>12.663</c:v>
                </c:pt>
                <c:pt idx="28">
                  <c:v>12.401</c:v>
                </c:pt>
                <c:pt idx="29">
                  <c:v>12.595000000000001</c:v>
                </c:pt>
                <c:pt idx="30">
                  <c:v>12.968999999999999</c:v>
                </c:pt>
                <c:pt idx="31">
                  <c:v>13.04</c:v>
                </c:pt>
                <c:pt idx="32">
                  <c:v>13.035</c:v>
                </c:pt>
                <c:pt idx="33">
                  <c:v>13.015000000000001</c:v>
                </c:pt>
                <c:pt idx="34">
                  <c:v>12.992000000000001</c:v>
                </c:pt>
                <c:pt idx="35">
                  <c:v>13</c:v>
                </c:pt>
                <c:pt idx="36">
                  <c:v>13.016999999999999</c:v>
                </c:pt>
                <c:pt idx="37">
                  <c:v>11.912000000000001</c:v>
                </c:pt>
                <c:pt idx="38">
                  <c:v>11.428000000000001</c:v>
                </c:pt>
                <c:pt idx="39">
                  <c:v>11.818</c:v>
                </c:pt>
                <c:pt idx="40">
                  <c:v>12.587999999999999</c:v>
                </c:pt>
                <c:pt idx="41">
                  <c:v>12.9</c:v>
                </c:pt>
                <c:pt idx="42">
                  <c:v>12.942</c:v>
                </c:pt>
                <c:pt idx="43">
                  <c:v>12.999000000000001</c:v>
                </c:pt>
                <c:pt idx="44">
                  <c:v>13.025</c:v>
                </c:pt>
                <c:pt idx="45">
                  <c:v>13.03</c:v>
                </c:pt>
                <c:pt idx="46">
                  <c:v>13.03</c:v>
                </c:pt>
                <c:pt idx="47">
                  <c:v>13.03</c:v>
                </c:pt>
                <c:pt idx="48">
                  <c:v>13.08</c:v>
                </c:pt>
                <c:pt idx="49">
                  <c:v>13.061999999999999</c:v>
                </c:pt>
                <c:pt idx="50">
                  <c:v>13.055</c:v>
                </c:pt>
                <c:pt idx="51">
                  <c:v>13.057</c:v>
                </c:pt>
                <c:pt idx="52">
                  <c:v>13.042999999999999</c:v>
                </c:pt>
                <c:pt idx="53">
                  <c:v>13.010999999999999</c:v>
                </c:pt>
                <c:pt idx="54">
                  <c:v>13.026999999999999</c:v>
                </c:pt>
                <c:pt idx="55">
                  <c:v>13.141999999999999</c:v>
                </c:pt>
                <c:pt idx="56">
                  <c:v>13.173999999999999</c:v>
                </c:pt>
                <c:pt idx="57">
                  <c:v>13.073</c:v>
                </c:pt>
                <c:pt idx="58">
                  <c:v>12.917999999999999</c:v>
                </c:pt>
                <c:pt idx="59">
                  <c:v>12.91</c:v>
                </c:pt>
                <c:pt idx="60">
                  <c:v>12.952999999999999</c:v>
                </c:pt>
                <c:pt idx="61">
                  <c:v>13.045</c:v>
                </c:pt>
                <c:pt idx="62">
                  <c:v>13.08</c:v>
                </c:pt>
                <c:pt idx="63">
                  <c:v>13.084</c:v>
                </c:pt>
                <c:pt idx="64">
                  <c:v>13.064</c:v>
                </c:pt>
                <c:pt idx="65">
                  <c:v>12.95</c:v>
                </c:pt>
                <c:pt idx="66">
                  <c:v>12.958</c:v>
                </c:pt>
                <c:pt idx="67">
                  <c:v>12.96</c:v>
                </c:pt>
                <c:pt idx="68">
                  <c:v>12.992000000000001</c:v>
                </c:pt>
                <c:pt idx="69">
                  <c:v>12.78</c:v>
                </c:pt>
                <c:pt idx="70">
                  <c:v>11.420999999999999</c:v>
                </c:pt>
                <c:pt idx="71">
                  <c:v>7.1109999999999998</c:v>
                </c:pt>
                <c:pt idx="72">
                  <c:v>7.2210000000000001</c:v>
                </c:pt>
                <c:pt idx="73">
                  <c:v>8.0869999999999997</c:v>
                </c:pt>
                <c:pt idx="74">
                  <c:v>9.4350000000000005</c:v>
                </c:pt>
                <c:pt idx="75">
                  <c:v>10.715999999999999</c:v>
                </c:pt>
                <c:pt idx="76">
                  <c:v>11.64</c:v>
                </c:pt>
                <c:pt idx="77">
                  <c:v>12.382999999999999</c:v>
                </c:pt>
                <c:pt idx="78">
                  <c:v>12.686999999999999</c:v>
                </c:pt>
                <c:pt idx="79">
                  <c:v>12.872999999999999</c:v>
                </c:pt>
                <c:pt idx="80">
                  <c:v>12.946</c:v>
                </c:pt>
                <c:pt idx="81">
                  <c:v>12.977</c:v>
                </c:pt>
                <c:pt idx="82">
                  <c:v>13.007999999999999</c:v>
                </c:pt>
                <c:pt idx="83">
                  <c:v>13</c:v>
                </c:pt>
                <c:pt idx="84">
                  <c:v>12.992000000000001</c:v>
                </c:pt>
                <c:pt idx="85">
                  <c:v>13.004</c:v>
                </c:pt>
                <c:pt idx="86">
                  <c:v>13.037000000000001</c:v>
                </c:pt>
                <c:pt idx="87">
                  <c:v>12.939</c:v>
                </c:pt>
                <c:pt idx="88">
                  <c:v>12.724</c:v>
                </c:pt>
                <c:pt idx="89">
                  <c:v>12.742000000000001</c:v>
                </c:pt>
                <c:pt idx="90">
                  <c:v>13.048999999999999</c:v>
                </c:pt>
                <c:pt idx="91">
                  <c:v>13.103</c:v>
                </c:pt>
                <c:pt idx="92">
                  <c:v>13.095000000000001</c:v>
                </c:pt>
                <c:pt idx="93">
                  <c:v>13.042999999999999</c:v>
                </c:pt>
                <c:pt idx="94">
                  <c:v>12.96</c:v>
                </c:pt>
                <c:pt idx="95">
                  <c:v>12.96</c:v>
                </c:pt>
                <c:pt idx="96">
                  <c:v>12.96</c:v>
                </c:pt>
                <c:pt idx="97">
                  <c:v>12.96</c:v>
                </c:pt>
                <c:pt idx="98">
                  <c:v>12.96</c:v>
                </c:pt>
                <c:pt idx="99">
                  <c:v>12.96</c:v>
                </c:pt>
                <c:pt idx="100">
                  <c:v>12.962</c:v>
                </c:pt>
                <c:pt idx="101">
                  <c:v>12.97</c:v>
                </c:pt>
                <c:pt idx="102">
                  <c:v>12.97</c:v>
                </c:pt>
                <c:pt idx="103">
                  <c:v>12.962999999999999</c:v>
                </c:pt>
                <c:pt idx="104">
                  <c:v>12.96</c:v>
                </c:pt>
                <c:pt idx="105">
                  <c:v>12.994999999999999</c:v>
                </c:pt>
                <c:pt idx="106">
                  <c:v>13.06</c:v>
                </c:pt>
                <c:pt idx="107">
                  <c:v>13.06</c:v>
                </c:pt>
                <c:pt idx="108">
                  <c:v>13.06</c:v>
                </c:pt>
                <c:pt idx="109">
                  <c:v>13.053000000000001</c:v>
                </c:pt>
                <c:pt idx="110">
                  <c:v>13.034000000000001</c:v>
                </c:pt>
                <c:pt idx="111">
                  <c:v>13.016999999999999</c:v>
                </c:pt>
                <c:pt idx="112">
                  <c:v>13.013999999999999</c:v>
                </c:pt>
                <c:pt idx="113">
                  <c:v>13.03</c:v>
                </c:pt>
                <c:pt idx="114">
                  <c:v>13.03</c:v>
                </c:pt>
                <c:pt idx="115">
                  <c:v>13.05</c:v>
                </c:pt>
                <c:pt idx="116">
                  <c:v>13.065</c:v>
                </c:pt>
                <c:pt idx="117">
                  <c:v>13.067</c:v>
                </c:pt>
                <c:pt idx="118">
                  <c:v>13.058</c:v>
                </c:pt>
                <c:pt idx="119">
                  <c:v>13.047000000000001</c:v>
                </c:pt>
                <c:pt idx="120">
                  <c:v>12.875999999999999</c:v>
                </c:pt>
                <c:pt idx="121">
                  <c:v>11.19</c:v>
                </c:pt>
                <c:pt idx="122">
                  <c:v>9.7530000000000001</c:v>
                </c:pt>
                <c:pt idx="123">
                  <c:v>9.6140000000000008</c:v>
                </c:pt>
                <c:pt idx="124">
                  <c:v>10.659000000000001</c:v>
                </c:pt>
                <c:pt idx="125">
                  <c:v>11.763</c:v>
                </c:pt>
                <c:pt idx="126">
                  <c:v>12.183</c:v>
                </c:pt>
                <c:pt idx="127">
                  <c:v>12.672000000000001</c:v>
                </c:pt>
                <c:pt idx="128">
                  <c:v>12.964</c:v>
                </c:pt>
                <c:pt idx="129">
                  <c:v>13.067</c:v>
                </c:pt>
                <c:pt idx="130">
                  <c:v>12.996</c:v>
                </c:pt>
                <c:pt idx="131">
                  <c:v>12.617000000000001</c:v>
                </c:pt>
                <c:pt idx="132">
                  <c:v>12.074999999999999</c:v>
                </c:pt>
                <c:pt idx="133">
                  <c:v>12.292</c:v>
                </c:pt>
                <c:pt idx="134">
                  <c:v>12.62</c:v>
                </c:pt>
                <c:pt idx="135">
                  <c:v>12.839</c:v>
                </c:pt>
                <c:pt idx="136">
                  <c:v>12.962</c:v>
                </c:pt>
                <c:pt idx="137">
                  <c:v>12.97</c:v>
                </c:pt>
                <c:pt idx="138">
                  <c:v>13.004</c:v>
                </c:pt>
                <c:pt idx="139">
                  <c:v>13.183</c:v>
                </c:pt>
                <c:pt idx="140">
                  <c:v>13.25</c:v>
                </c:pt>
                <c:pt idx="141">
                  <c:v>13.218999999999999</c:v>
                </c:pt>
                <c:pt idx="142">
                  <c:v>13.18</c:v>
                </c:pt>
                <c:pt idx="143">
                  <c:v>13.18</c:v>
                </c:pt>
                <c:pt idx="144">
                  <c:v>13.122</c:v>
                </c:pt>
                <c:pt idx="145">
                  <c:v>12.914</c:v>
                </c:pt>
              </c:numCache>
            </c:numRef>
          </c:yVal>
          <c:smooth val="1"/>
        </c:ser>
        <c:ser>
          <c:idx val="2"/>
          <c:order val="1"/>
          <c:tx>
            <c:v>CO2 Lap 3</c:v>
          </c:tx>
          <c:marker>
            <c:symbol val="none"/>
          </c:marker>
          <c:yVal>
            <c:numRef>
              <c:f>'Lap 3 data'!$C$10:$C$200</c:f>
              <c:numCache>
                <c:formatCode>General</c:formatCode>
                <c:ptCount val="191"/>
                <c:pt idx="0">
                  <c:v>12.914</c:v>
                </c:pt>
                <c:pt idx="1">
                  <c:v>12.82</c:v>
                </c:pt>
                <c:pt idx="2">
                  <c:v>12.919</c:v>
                </c:pt>
                <c:pt idx="3">
                  <c:v>13.087</c:v>
                </c:pt>
                <c:pt idx="4">
                  <c:v>13.12</c:v>
                </c:pt>
                <c:pt idx="5">
                  <c:v>13.12</c:v>
                </c:pt>
                <c:pt idx="6">
                  <c:v>13.113</c:v>
                </c:pt>
                <c:pt idx="7">
                  <c:v>13.061</c:v>
                </c:pt>
                <c:pt idx="8">
                  <c:v>12.865</c:v>
                </c:pt>
                <c:pt idx="9">
                  <c:v>12.282999999999999</c:v>
                </c:pt>
                <c:pt idx="10">
                  <c:v>10.907999999999999</c:v>
                </c:pt>
                <c:pt idx="11">
                  <c:v>9.7769999999999992</c:v>
                </c:pt>
                <c:pt idx="12">
                  <c:v>9.8000000000000007</c:v>
                </c:pt>
                <c:pt idx="13">
                  <c:v>10.696999999999999</c:v>
                </c:pt>
                <c:pt idx="14">
                  <c:v>11.762</c:v>
                </c:pt>
                <c:pt idx="15">
                  <c:v>12.43</c:v>
                </c:pt>
                <c:pt idx="16">
                  <c:v>12.701000000000001</c:v>
                </c:pt>
                <c:pt idx="17">
                  <c:v>12.725</c:v>
                </c:pt>
                <c:pt idx="18">
                  <c:v>12.769</c:v>
                </c:pt>
                <c:pt idx="19">
                  <c:v>12.914</c:v>
                </c:pt>
                <c:pt idx="20">
                  <c:v>13.042999999999999</c:v>
                </c:pt>
                <c:pt idx="21">
                  <c:v>13.048</c:v>
                </c:pt>
                <c:pt idx="22">
                  <c:v>13.036</c:v>
                </c:pt>
                <c:pt idx="23">
                  <c:v>12.31</c:v>
                </c:pt>
                <c:pt idx="24">
                  <c:v>12.000999999999999</c:v>
                </c:pt>
                <c:pt idx="25">
                  <c:v>12.263</c:v>
                </c:pt>
                <c:pt idx="26">
                  <c:v>12.711</c:v>
                </c:pt>
                <c:pt idx="27">
                  <c:v>12.88</c:v>
                </c:pt>
                <c:pt idx="28">
                  <c:v>12.88</c:v>
                </c:pt>
                <c:pt idx="29">
                  <c:v>12.88</c:v>
                </c:pt>
                <c:pt idx="30">
                  <c:v>12.956</c:v>
                </c:pt>
                <c:pt idx="31">
                  <c:v>13.042</c:v>
                </c:pt>
                <c:pt idx="32">
                  <c:v>13.093</c:v>
                </c:pt>
                <c:pt idx="33">
                  <c:v>13.076000000000001</c:v>
                </c:pt>
                <c:pt idx="34">
                  <c:v>12.96</c:v>
                </c:pt>
                <c:pt idx="35">
                  <c:v>12.952</c:v>
                </c:pt>
                <c:pt idx="36">
                  <c:v>12.885</c:v>
                </c:pt>
                <c:pt idx="37">
                  <c:v>12.548</c:v>
                </c:pt>
                <c:pt idx="38">
                  <c:v>11.442</c:v>
                </c:pt>
                <c:pt idx="39">
                  <c:v>9.8040000000000003</c:v>
                </c:pt>
                <c:pt idx="40">
                  <c:v>9.5079999999999991</c:v>
                </c:pt>
                <c:pt idx="41">
                  <c:v>10.769</c:v>
                </c:pt>
                <c:pt idx="42">
                  <c:v>11.956</c:v>
                </c:pt>
                <c:pt idx="43">
                  <c:v>12.62</c:v>
                </c:pt>
                <c:pt idx="44">
                  <c:v>12.853999999999999</c:v>
                </c:pt>
                <c:pt idx="45">
                  <c:v>12.928000000000001</c:v>
                </c:pt>
                <c:pt idx="46">
                  <c:v>13.05</c:v>
                </c:pt>
                <c:pt idx="47">
                  <c:v>13.05</c:v>
                </c:pt>
                <c:pt idx="48">
                  <c:v>13.05</c:v>
                </c:pt>
                <c:pt idx="49">
                  <c:v>13.045</c:v>
                </c:pt>
                <c:pt idx="50">
                  <c:v>13.04</c:v>
                </c:pt>
                <c:pt idx="51">
                  <c:v>13.04</c:v>
                </c:pt>
                <c:pt idx="52">
                  <c:v>13.04</c:v>
                </c:pt>
                <c:pt idx="53">
                  <c:v>13.048</c:v>
                </c:pt>
                <c:pt idx="54">
                  <c:v>13.05</c:v>
                </c:pt>
                <c:pt idx="55">
                  <c:v>13.05</c:v>
                </c:pt>
                <c:pt idx="56">
                  <c:v>13.05</c:v>
                </c:pt>
                <c:pt idx="57">
                  <c:v>13.064</c:v>
                </c:pt>
                <c:pt idx="58">
                  <c:v>13.13</c:v>
                </c:pt>
                <c:pt idx="59">
                  <c:v>13.13</c:v>
                </c:pt>
                <c:pt idx="60">
                  <c:v>13.117000000000001</c:v>
                </c:pt>
                <c:pt idx="61">
                  <c:v>13.1</c:v>
                </c:pt>
                <c:pt idx="62">
                  <c:v>13.093</c:v>
                </c:pt>
                <c:pt idx="63">
                  <c:v>13.1</c:v>
                </c:pt>
                <c:pt idx="64">
                  <c:v>13.1</c:v>
                </c:pt>
                <c:pt idx="65">
                  <c:v>13.108000000000001</c:v>
                </c:pt>
                <c:pt idx="66">
                  <c:v>13.045999999999999</c:v>
                </c:pt>
                <c:pt idx="67">
                  <c:v>12.929</c:v>
                </c:pt>
                <c:pt idx="68">
                  <c:v>12.811</c:v>
                </c:pt>
                <c:pt idx="69">
                  <c:v>12.723000000000001</c:v>
                </c:pt>
                <c:pt idx="70">
                  <c:v>12.598000000000001</c:v>
                </c:pt>
                <c:pt idx="71">
                  <c:v>12.307</c:v>
                </c:pt>
                <c:pt idx="72">
                  <c:v>12.105</c:v>
                </c:pt>
                <c:pt idx="73">
                  <c:v>11.731999999999999</c:v>
                </c:pt>
                <c:pt idx="74">
                  <c:v>9.718</c:v>
                </c:pt>
                <c:pt idx="75">
                  <c:v>6.4649999999999999</c:v>
                </c:pt>
                <c:pt idx="76">
                  <c:v>6.625</c:v>
                </c:pt>
                <c:pt idx="77">
                  <c:v>8.4039999999999999</c:v>
                </c:pt>
                <c:pt idx="78">
                  <c:v>10.512</c:v>
                </c:pt>
                <c:pt idx="79">
                  <c:v>11.993</c:v>
                </c:pt>
                <c:pt idx="80">
                  <c:v>12.679</c:v>
                </c:pt>
                <c:pt idx="81">
                  <c:v>12.885999999999999</c:v>
                </c:pt>
                <c:pt idx="82">
                  <c:v>13.04</c:v>
                </c:pt>
                <c:pt idx="83">
                  <c:v>13.055999999999999</c:v>
                </c:pt>
                <c:pt idx="84">
                  <c:v>13.066000000000001</c:v>
                </c:pt>
                <c:pt idx="85">
                  <c:v>13.065</c:v>
                </c:pt>
                <c:pt idx="86">
                  <c:v>13.05</c:v>
                </c:pt>
                <c:pt idx="87">
                  <c:v>13.034000000000001</c:v>
                </c:pt>
                <c:pt idx="88">
                  <c:v>13.05</c:v>
                </c:pt>
                <c:pt idx="89">
                  <c:v>13.05</c:v>
                </c:pt>
                <c:pt idx="90">
                  <c:v>12.742000000000001</c:v>
                </c:pt>
                <c:pt idx="91">
                  <c:v>12.57</c:v>
                </c:pt>
                <c:pt idx="92">
                  <c:v>12.632999999999999</c:v>
                </c:pt>
                <c:pt idx="93">
                  <c:v>12.789</c:v>
                </c:pt>
                <c:pt idx="94">
                  <c:v>12.95</c:v>
                </c:pt>
                <c:pt idx="95">
                  <c:v>12.942</c:v>
                </c:pt>
                <c:pt idx="96">
                  <c:v>12.94</c:v>
                </c:pt>
                <c:pt idx="97">
                  <c:v>12.94</c:v>
                </c:pt>
                <c:pt idx="98">
                  <c:v>12.943</c:v>
                </c:pt>
                <c:pt idx="99">
                  <c:v>12.95</c:v>
                </c:pt>
                <c:pt idx="100">
                  <c:v>12.95</c:v>
                </c:pt>
                <c:pt idx="101">
                  <c:v>12.95</c:v>
                </c:pt>
                <c:pt idx="102">
                  <c:v>12.956</c:v>
                </c:pt>
                <c:pt idx="103">
                  <c:v>12.955</c:v>
                </c:pt>
                <c:pt idx="104">
                  <c:v>12.952999999999999</c:v>
                </c:pt>
                <c:pt idx="105">
                  <c:v>12.96</c:v>
                </c:pt>
                <c:pt idx="106">
                  <c:v>12.96</c:v>
                </c:pt>
                <c:pt idx="107">
                  <c:v>12.928000000000001</c:v>
                </c:pt>
                <c:pt idx="108">
                  <c:v>12.92</c:v>
                </c:pt>
                <c:pt idx="109">
                  <c:v>12.994999999999999</c:v>
                </c:pt>
                <c:pt idx="110">
                  <c:v>13.067</c:v>
                </c:pt>
                <c:pt idx="111">
                  <c:v>13.055</c:v>
                </c:pt>
                <c:pt idx="112">
                  <c:v>13.03</c:v>
                </c:pt>
                <c:pt idx="113">
                  <c:v>13.03</c:v>
                </c:pt>
                <c:pt idx="114">
                  <c:v>13.03</c:v>
                </c:pt>
                <c:pt idx="115">
                  <c:v>13.035</c:v>
                </c:pt>
                <c:pt idx="116">
                  <c:v>13.045999999999999</c:v>
                </c:pt>
                <c:pt idx="117">
                  <c:v>13.06</c:v>
                </c:pt>
                <c:pt idx="118">
                  <c:v>13.06</c:v>
                </c:pt>
                <c:pt idx="119">
                  <c:v>13.052</c:v>
                </c:pt>
                <c:pt idx="120">
                  <c:v>13.05</c:v>
                </c:pt>
                <c:pt idx="121">
                  <c:v>13.045</c:v>
                </c:pt>
                <c:pt idx="122">
                  <c:v>12.986000000000001</c:v>
                </c:pt>
                <c:pt idx="123">
                  <c:v>12.831</c:v>
                </c:pt>
                <c:pt idx="124">
                  <c:v>12.651</c:v>
                </c:pt>
                <c:pt idx="125">
                  <c:v>8.9939999999999998</c:v>
                </c:pt>
                <c:pt idx="126">
                  <c:v>8.5960000000000001</c:v>
                </c:pt>
                <c:pt idx="127">
                  <c:v>9.3550000000000004</c:v>
                </c:pt>
                <c:pt idx="128">
                  <c:v>10.321</c:v>
                </c:pt>
                <c:pt idx="129">
                  <c:v>11.369</c:v>
                </c:pt>
                <c:pt idx="130">
                  <c:v>11.94</c:v>
                </c:pt>
                <c:pt idx="131">
                  <c:v>12.345000000000001</c:v>
                </c:pt>
                <c:pt idx="132">
                  <c:v>12.743</c:v>
                </c:pt>
                <c:pt idx="133">
                  <c:v>12.925000000000001</c:v>
                </c:pt>
                <c:pt idx="134">
                  <c:v>12.93</c:v>
                </c:pt>
                <c:pt idx="135">
                  <c:v>12.925000000000001</c:v>
                </c:pt>
                <c:pt idx="136">
                  <c:v>12.9</c:v>
                </c:pt>
                <c:pt idx="137">
                  <c:v>12.996</c:v>
                </c:pt>
                <c:pt idx="138">
                  <c:v>13.026999999999999</c:v>
                </c:pt>
                <c:pt idx="139">
                  <c:v>13.025</c:v>
                </c:pt>
                <c:pt idx="140">
                  <c:v>13.02</c:v>
                </c:pt>
                <c:pt idx="141">
                  <c:v>13.032999999999999</c:v>
                </c:pt>
                <c:pt idx="142">
                  <c:v>13.119</c:v>
                </c:pt>
                <c:pt idx="143">
                  <c:v>13.12</c:v>
                </c:pt>
                <c:pt idx="144">
                  <c:v>13.12</c:v>
                </c:pt>
                <c:pt idx="145">
                  <c:v>13.125</c:v>
                </c:pt>
                <c:pt idx="146">
                  <c:v>13.13</c:v>
                </c:pt>
                <c:pt idx="147">
                  <c:v>13.13</c:v>
                </c:pt>
                <c:pt idx="148">
                  <c:v>13.13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5448064"/>
        <c:axId val="135449984"/>
      </c:scatterChart>
      <c:scatterChart>
        <c:scatterStyle val="smoothMarker"/>
        <c:varyColors val="0"/>
        <c:ser>
          <c:idx val="0"/>
          <c:order val="2"/>
          <c:tx>
            <c:v>CO Lap 2</c:v>
          </c:tx>
          <c:marker>
            <c:symbol val="none"/>
          </c:marker>
          <c:yVal>
            <c:numRef>
              <c:f>'Lap 2 data'!$D$10:$D$200</c:f>
              <c:numCache>
                <c:formatCode>General</c:formatCode>
                <c:ptCount val="191"/>
                <c:pt idx="0">
                  <c:v>0.82210000000000005</c:v>
                </c:pt>
                <c:pt idx="1">
                  <c:v>0.78610000000000002</c:v>
                </c:pt>
                <c:pt idx="2">
                  <c:v>0.79190000000000005</c:v>
                </c:pt>
                <c:pt idx="3">
                  <c:v>1.0111000000000001</c:v>
                </c:pt>
                <c:pt idx="4">
                  <c:v>1.2988999999999999</c:v>
                </c:pt>
                <c:pt idx="5">
                  <c:v>1.5925</c:v>
                </c:pt>
                <c:pt idx="6">
                  <c:v>1.8786</c:v>
                </c:pt>
                <c:pt idx="7">
                  <c:v>2.1791</c:v>
                </c:pt>
                <c:pt idx="8">
                  <c:v>3.8976000000000002</c:v>
                </c:pt>
                <c:pt idx="9">
                  <c:v>6.6285999999999996</c:v>
                </c:pt>
                <c:pt idx="10">
                  <c:v>7.4229000000000003</c:v>
                </c:pt>
                <c:pt idx="11">
                  <c:v>6.0462999999999996</c:v>
                </c:pt>
                <c:pt idx="12">
                  <c:v>3.6269</c:v>
                </c:pt>
                <c:pt idx="13">
                  <c:v>1.7774000000000001</c:v>
                </c:pt>
                <c:pt idx="14">
                  <c:v>1.0944</c:v>
                </c:pt>
                <c:pt idx="15">
                  <c:v>0.81979999999999997</c:v>
                </c:pt>
                <c:pt idx="16">
                  <c:v>0.6835</c:v>
                </c:pt>
                <c:pt idx="17">
                  <c:v>1.4259999999999999</c:v>
                </c:pt>
                <c:pt idx="18">
                  <c:v>3.2050000000000001</c:v>
                </c:pt>
                <c:pt idx="19">
                  <c:v>4.4039999999999999</c:v>
                </c:pt>
                <c:pt idx="20">
                  <c:v>2.9036</c:v>
                </c:pt>
                <c:pt idx="21">
                  <c:v>1.6759999999999999</c:v>
                </c:pt>
                <c:pt idx="22">
                  <c:v>0.90229999999999999</c:v>
                </c:pt>
                <c:pt idx="23">
                  <c:v>0.51080000000000003</c:v>
                </c:pt>
                <c:pt idx="24">
                  <c:v>0.36170000000000002</c:v>
                </c:pt>
                <c:pt idx="25">
                  <c:v>0.32929999999999998</c:v>
                </c:pt>
                <c:pt idx="26">
                  <c:v>0.26679999999999998</c:v>
                </c:pt>
                <c:pt idx="27">
                  <c:v>0.20399999999999999</c:v>
                </c:pt>
                <c:pt idx="28">
                  <c:v>0.23549999999999999</c:v>
                </c:pt>
                <c:pt idx="29">
                  <c:v>0.37419999999999998</c:v>
                </c:pt>
                <c:pt idx="30">
                  <c:v>0.61539999999999995</c:v>
                </c:pt>
                <c:pt idx="31">
                  <c:v>0.9355</c:v>
                </c:pt>
                <c:pt idx="32">
                  <c:v>1.3483000000000001</c:v>
                </c:pt>
                <c:pt idx="33">
                  <c:v>1.6507000000000001</c:v>
                </c:pt>
                <c:pt idx="34">
                  <c:v>1.7555000000000001</c:v>
                </c:pt>
                <c:pt idx="35">
                  <c:v>1.5505</c:v>
                </c:pt>
                <c:pt idx="36">
                  <c:v>1.3293999999999999</c:v>
                </c:pt>
                <c:pt idx="37">
                  <c:v>2.0914999999999999</c:v>
                </c:pt>
                <c:pt idx="38">
                  <c:v>3.8593000000000002</c:v>
                </c:pt>
                <c:pt idx="39">
                  <c:v>3.2153999999999998</c:v>
                </c:pt>
                <c:pt idx="40">
                  <c:v>1.962</c:v>
                </c:pt>
                <c:pt idx="41">
                  <c:v>1.1762999999999999</c:v>
                </c:pt>
                <c:pt idx="42">
                  <c:v>0.98170000000000002</c:v>
                </c:pt>
                <c:pt idx="43">
                  <c:v>0.82410000000000005</c:v>
                </c:pt>
                <c:pt idx="44">
                  <c:v>0.68210000000000004</c:v>
                </c:pt>
                <c:pt idx="45">
                  <c:v>0.6431</c:v>
                </c:pt>
                <c:pt idx="46">
                  <c:v>0.6522</c:v>
                </c:pt>
                <c:pt idx="47">
                  <c:v>0.69159999999999999</c:v>
                </c:pt>
                <c:pt idx="48">
                  <c:v>0.75549999999999995</c:v>
                </c:pt>
                <c:pt idx="49">
                  <c:v>0.83099999999999996</c:v>
                </c:pt>
                <c:pt idx="50">
                  <c:v>0.83189999999999997</c:v>
                </c:pt>
                <c:pt idx="51">
                  <c:v>0.82630000000000003</c:v>
                </c:pt>
                <c:pt idx="52">
                  <c:v>0.79410000000000003</c:v>
                </c:pt>
                <c:pt idx="53">
                  <c:v>0.79600000000000004</c:v>
                </c:pt>
                <c:pt idx="54">
                  <c:v>0.83050000000000002</c:v>
                </c:pt>
                <c:pt idx="55">
                  <c:v>0.78220000000000001</c:v>
                </c:pt>
                <c:pt idx="56">
                  <c:v>1.1426000000000001</c:v>
                </c:pt>
                <c:pt idx="57">
                  <c:v>1.5186999999999999</c:v>
                </c:pt>
                <c:pt idx="58">
                  <c:v>1.8225</c:v>
                </c:pt>
                <c:pt idx="59">
                  <c:v>1.8892</c:v>
                </c:pt>
                <c:pt idx="60">
                  <c:v>1.6822999999999999</c:v>
                </c:pt>
                <c:pt idx="61">
                  <c:v>1.4722</c:v>
                </c:pt>
                <c:pt idx="62">
                  <c:v>1.5128999999999999</c:v>
                </c:pt>
                <c:pt idx="63">
                  <c:v>1.5868</c:v>
                </c:pt>
                <c:pt idx="64">
                  <c:v>1.6648000000000001</c:v>
                </c:pt>
                <c:pt idx="65">
                  <c:v>1.7347999999999999</c:v>
                </c:pt>
                <c:pt idx="66">
                  <c:v>1.7735000000000001</c:v>
                </c:pt>
                <c:pt idx="67">
                  <c:v>1.7241</c:v>
                </c:pt>
                <c:pt idx="68">
                  <c:v>1.6489</c:v>
                </c:pt>
                <c:pt idx="69">
                  <c:v>1.6488</c:v>
                </c:pt>
                <c:pt idx="70">
                  <c:v>3.8025000000000002</c:v>
                </c:pt>
                <c:pt idx="71">
                  <c:v>6.5804999999999998</c:v>
                </c:pt>
                <c:pt idx="72">
                  <c:v>8.3033000000000001</c:v>
                </c:pt>
                <c:pt idx="73">
                  <c:v>8.6852999999999998</c:v>
                </c:pt>
                <c:pt idx="74">
                  <c:v>6.9028999999999998</c:v>
                </c:pt>
                <c:pt idx="75">
                  <c:v>5.0045999999999999</c:v>
                </c:pt>
                <c:pt idx="76">
                  <c:v>3.5186999999999999</c:v>
                </c:pt>
                <c:pt idx="77">
                  <c:v>2.3856000000000002</c:v>
                </c:pt>
                <c:pt idx="78">
                  <c:v>1.5405</c:v>
                </c:pt>
                <c:pt idx="79">
                  <c:v>1.2105999999999999</c:v>
                </c:pt>
                <c:pt idx="80">
                  <c:v>0.99270000000000003</c:v>
                </c:pt>
                <c:pt idx="81">
                  <c:v>0.73499999999999999</c:v>
                </c:pt>
                <c:pt idx="82">
                  <c:v>0.60089999999999999</c:v>
                </c:pt>
                <c:pt idx="83">
                  <c:v>0.61980000000000002</c:v>
                </c:pt>
                <c:pt idx="84">
                  <c:v>0.76270000000000004</c:v>
                </c:pt>
                <c:pt idx="85">
                  <c:v>0.96250000000000002</c:v>
                </c:pt>
                <c:pt idx="86">
                  <c:v>0.70430000000000004</c:v>
                </c:pt>
                <c:pt idx="87">
                  <c:v>0.43219999999999997</c:v>
                </c:pt>
                <c:pt idx="88">
                  <c:v>0.2482</c:v>
                </c:pt>
                <c:pt idx="89">
                  <c:v>0.19750000000000001</c:v>
                </c:pt>
                <c:pt idx="90">
                  <c:v>0.28239999999999998</c:v>
                </c:pt>
                <c:pt idx="91">
                  <c:v>0.52880000000000005</c:v>
                </c:pt>
                <c:pt idx="92">
                  <c:v>0.65600000000000003</c:v>
                </c:pt>
                <c:pt idx="93">
                  <c:v>0.76949999999999996</c:v>
                </c:pt>
                <c:pt idx="94">
                  <c:v>0.97970000000000002</c:v>
                </c:pt>
                <c:pt idx="95">
                  <c:v>1.0922000000000001</c:v>
                </c:pt>
                <c:pt idx="96">
                  <c:v>0.96789999999999998</c:v>
                </c:pt>
                <c:pt idx="97">
                  <c:v>0.94789999999999996</c:v>
                </c:pt>
                <c:pt idx="98">
                  <c:v>0.81040000000000001</c:v>
                </c:pt>
                <c:pt idx="99">
                  <c:v>0.66049999999999998</c:v>
                </c:pt>
                <c:pt idx="100">
                  <c:v>0.56899999999999995</c:v>
                </c:pt>
                <c:pt idx="101">
                  <c:v>0.55169999999999997</c:v>
                </c:pt>
                <c:pt idx="102">
                  <c:v>0.58260000000000001</c:v>
                </c:pt>
                <c:pt idx="103">
                  <c:v>0.621</c:v>
                </c:pt>
                <c:pt idx="104">
                  <c:v>0.621</c:v>
                </c:pt>
                <c:pt idx="105">
                  <c:v>0.80620000000000003</c:v>
                </c:pt>
                <c:pt idx="106">
                  <c:v>0.94630000000000003</c:v>
                </c:pt>
                <c:pt idx="107">
                  <c:v>1.0334000000000001</c:v>
                </c:pt>
                <c:pt idx="108">
                  <c:v>1.0855999999999999</c:v>
                </c:pt>
                <c:pt idx="109">
                  <c:v>0.99850000000000005</c:v>
                </c:pt>
                <c:pt idx="110">
                  <c:v>0.91479999999999995</c:v>
                </c:pt>
                <c:pt idx="111">
                  <c:v>0.83650000000000002</c:v>
                </c:pt>
                <c:pt idx="112">
                  <c:v>0.74390000000000001</c:v>
                </c:pt>
                <c:pt idx="113">
                  <c:v>0.70750000000000002</c:v>
                </c:pt>
                <c:pt idx="114">
                  <c:v>0.79949999999999999</c:v>
                </c:pt>
                <c:pt idx="115">
                  <c:v>0.996</c:v>
                </c:pt>
                <c:pt idx="116">
                  <c:v>1.1557999999999999</c:v>
                </c:pt>
                <c:pt idx="117">
                  <c:v>1.3554999999999999</c:v>
                </c:pt>
                <c:pt idx="118">
                  <c:v>1.6034999999999999</c:v>
                </c:pt>
                <c:pt idx="119">
                  <c:v>1.8506</c:v>
                </c:pt>
                <c:pt idx="120">
                  <c:v>2.2637999999999998</c:v>
                </c:pt>
                <c:pt idx="121">
                  <c:v>3.4361999999999999</c:v>
                </c:pt>
                <c:pt idx="122">
                  <c:v>6.4771999999999998</c:v>
                </c:pt>
                <c:pt idx="123">
                  <c:v>6.4645000000000001</c:v>
                </c:pt>
                <c:pt idx="124">
                  <c:v>5.0646000000000004</c:v>
                </c:pt>
                <c:pt idx="125">
                  <c:v>3.6522999999999999</c:v>
                </c:pt>
                <c:pt idx="126">
                  <c:v>2.762</c:v>
                </c:pt>
                <c:pt idx="127">
                  <c:v>1.9055</c:v>
                </c:pt>
                <c:pt idx="128">
                  <c:v>1.387</c:v>
                </c:pt>
                <c:pt idx="129">
                  <c:v>1.1888000000000001</c:v>
                </c:pt>
                <c:pt idx="130">
                  <c:v>1.2404999999999999</c:v>
                </c:pt>
                <c:pt idx="131">
                  <c:v>1.7542</c:v>
                </c:pt>
                <c:pt idx="132">
                  <c:v>2.5508000000000002</c:v>
                </c:pt>
                <c:pt idx="133">
                  <c:v>2.5638000000000001</c:v>
                </c:pt>
                <c:pt idx="134">
                  <c:v>1.827</c:v>
                </c:pt>
                <c:pt idx="135">
                  <c:v>1.3084</c:v>
                </c:pt>
                <c:pt idx="136">
                  <c:v>0.9698</c:v>
                </c:pt>
                <c:pt idx="137">
                  <c:v>0.79349999999999998</c:v>
                </c:pt>
                <c:pt idx="138">
                  <c:v>0.76249999999999996</c:v>
                </c:pt>
                <c:pt idx="139">
                  <c:v>0.80640000000000001</c:v>
                </c:pt>
                <c:pt idx="140">
                  <c:v>0.86850000000000005</c:v>
                </c:pt>
                <c:pt idx="141">
                  <c:v>0.99170000000000003</c:v>
                </c:pt>
                <c:pt idx="142">
                  <c:v>1.1286</c:v>
                </c:pt>
                <c:pt idx="143">
                  <c:v>1.1955</c:v>
                </c:pt>
                <c:pt idx="144">
                  <c:v>1.2398</c:v>
                </c:pt>
                <c:pt idx="145">
                  <c:v>1.5516000000000001</c:v>
                </c:pt>
              </c:numCache>
            </c:numRef>
          </c:yVal>
          <c:smooth val="1"/>
        </c:ser>
        <c:ser>
          <c:idx val="3"/>
          <c:order val="3"/>
          <c:tx>
            <c:v>CO Lap 3</c:v>
          </c:tx>
          <c:marker>
            <c:symbol val="none"/>
          </c:marker>
          <c:yVal>
            <c:numRef>
              <c:f>'Lap 3 data'!$D$10:$D$200</c:f>
              <c:numCache>
                <c:formatCode>General</c:formatCode>
                <c:ptCount val="191"/>
                <c:pt idx="0">
                  <c:v>1.5516000000000001</c:v>
                </c:pt>
                <c:pt idx="1">
                  <c:v>1.4774</c:v>
                </c:pt>
                <c:pt idx="2">
                  <c:v>1.335</c:v>
                </c:pt>
                <c:pt idx="3">
                  <c:v>1.1986000000000001</c:v>
                </c:pt>
                <c:pt idx="4">
                  <c:v>1.1400999999999999</c:v>
                </c:pt>
                <c:pt idx="5">
                  <c:v>1.2293000000000001</c:v>
                </c:pt>
                <c:pt idx="6">
                  <c:v>1.5543</c:v>
                </c:pt>
                <c:pt idx="7">
                  <c:v>1.7762</c:v>
                </c:pt>
                <c:pt idx="8">
                  <c:v>1.9335</c:v>
                </c:pt>
                <c:pt idx="9">
                  <c:v>2.7709000000000001</c:v>
                </c:pt>
                <c:pt idx="10">
                  <c:v>4.6154999999999999</c:v>
                </c:pt>
                <c:pt idx="11">
                  <c:v>6.6459999999999999</c:v>
                </c:pt>
                <c:pt idx="12">
                  <c:v>6.6227999999999998</c:v>
                </c:pt>
                <c:pt idx="13">
                  <c:v>5.0860000000000003</c:v>
                </c:pt>
                <c:pt idx="14">
                  <c:v>3.5270000000000001</c:v>
                </c:pt>
                <c:pt idx="15">
                  <c:v>2.2183999999999999</c:v>
                </c:pt>
                <c:pt idx="16">
                  <c:v>1.5794999999999999</c:v>
                </c:pt>
                <c:pt idx="17">
                  <c:v>1.5699000000000001</c:v>
                </c:pt>
                <c:pt idx="18">
                  <c:v>1.4592000000000001</c:v>
                </c:pt>
                <c:pt idx="19">
                  <c:v>1.0551999999999999</c:v>
                </c:pt>
                <c:pt idx="20">
                  <c:v>0.68310000000000004</c:v>
                </c:pt>
                <c:pt idx="21">
                  <c:v>0.43819999999999998</c:v>
                </c:pt>
                <c:pt idx="22">
                  <c:v>0.66090000000000004</c:v>
                </c:pt>
                <c:pt idx="23">
                  <c:v>1.1442000000000001</c:v>
                </c:pt>
                <c:pt idx="24">
                  <c:v>0.64629999999999999</c:v>
                </c:pt>
                <c:pt idx="25">
                  <c:v>0.36840000000000001</c:v>
                </c:pt>
                <c:pt idx="26">
                  <c:v>0.47460000000000002</c:v>
                </c:pt>
                <c:pt idx="27">
                  <c:v>0.6512</c:v>
                </c:pt>
                <c:pt idx="28">
                  <c:v>0.7117</c:v>
                </c:pt>
                <c:pt idx="29">
                  <c:v>0.64939999999999998</c:v>
                </c:pt>
                <c:pt idx="30">
                  <c:v>0.61229999999999996</c:v>
                </c:pt>
                <c:pt idx="31">
                  <c:v>0.83199999999999996</c:v>
                </c:pt>
                <c:pt idx="32">
                  <c:v>1.1442000000000001</c:v>
                </c:pt>
                <c:pt idx="33">
                  <c:v>1.4650000000000001</c:v>
                </c:pt>
                <c:pt idx="34">
                  <c:v>1.7103999999999999</c:v>
                </c:pt>
                <c:pt idx="35">
                  <c:v>1.857</c:v>
                </c:pt>
                <c:pt idx="36">
                  <c:v>1.9595</c:v>
                </c:pt>
                <c:pt idx="37">
                  <c:v>1.8979999999999999</c:v>
                </c:pt>
                <c:pt idx="38">
                  <c:v>3.4539</c:v>
                </c:pt>
                <c:pt idx="39">
                  <c:v>5.5087000000000002</c:v>
                </c:pt>
                <c:pt idx="40">
                  <c:v>6.3128000000000002</c:v>
                </c:pt>
                <c:pt idx="41">
                  <c:v>4.8776000000000002</c:v>
                </c:pt>
                <c:pt idx="42">
                  <c:v>2.6692999999999998</c:v>
                </c:pt>
                <c:pt idx="43">
                  <c:v>1.5488999999999999</c:v>
                </c:pt>
                <c:pt idx="44">
                  <c:v>0.94010000000000005</c:v>
                </c:pt>
                <c:pt idx="45">
                  <c:v>0.68469999999999998</c:v>
                </c:pt>
                <c:pt idx="46">
                  <c:v>0.63109999999999999</c:v>
                </c:pt>
                <c:pt idx="47">
                  <c:v>0.66339999999999999</c:v>
                </c:pt>
                <c:pt idx="48">
                  <c:v>0.73440000000000005</c:v>
                </c:pt>
                <c:pt idx="49">
                  <c:v>0.80600000000000005</c:v>
                </c:pt>
                <c:pt idx="50">
                  <c:v>0.82199999999999995</c:v>
                </c:pt>
                <c:pt idx="51">
                  <c:v>0.82589999999999997</c:v>
                </c:pt>
                <c:pt idx="52">
                  <c:v>0.82569999999999999</c:v>
                </c:pt>
                <c:pt idx="53">
                  <c:v>0.80279999999999996</c:v>
                </c:pt>
                <c:pt idx="54">
                  <c:v>0.73680000000000001</c:v>
                </c:pt>
                <c:pt idx="55">
                  <c:v>0.74480000000000002</c:v>
                </c:pt>
                <c:pt idx="56">
                  <c:v>0.76100000000000001</c:v>
                </c:pt>
                <c:pt idx="57">
                  <c:v>0.72440000000000004</c:v>
                </c:pt>
                <c:pt idx="58">
                  <c:v>0.78220000000000001</c:v>
                </c:pt>
                <c:pt idx="59">
                  <c:v>1.0418000000000001</c:v>
                </c:pt>
                <c:pt idx="60">
                  <c:v>1.3858999999999999</c:v>
                </c:pt>
                <c:pt idx="61">
                  <c:v>1.5392999999999999</c:v>
                </c:pt>
                <c:pt idx="62">
                  <c:v>1.5475000000000001</c:v>
                </c:pt>
                <c:pt idx="63">
                  <c:v>1.4578</c:v>
                </c:pt>
                <c:pt idx="64">
                  <c:v>1.3667</c:v>
                </c:pt>
                <c:pt idx="65">
                  <c:v>1.397</c:v>
                </c:pt>
                <c:pt idx="66">
                  <c:v>1.6423000000000001</c:v>
                </c:pt>
                <c:pt idx="67">
                  <c:v>1.8521000000000001</c:v>
                </c:pt>
                <c:pt idx="68">
                  <c:v>2.0834000000000001</c:v>
                </c:pt>
                <c:pt idx="69">
                  <c:v>2.3986000000000001</c:v>
                </c:pt>
                <c:pt idx="70">
                  <c:v>2.6520999999999999</c:v>
                </c:pt>
                <c:pt idx="71">
                  <c:v>2.8515999999999999</c:v>
                </c:pt>
                <c:pt idx="72">
                  <c:v>3.4782000000000002</c:v>
                </c:pt>
                <c:pt idx="73">
                  <c:v>3.1741000000000001</c:v>
                </c:pt>
                <c:pt idx="74">
                  <c:v>4.9188999999999998</c:v>
                </c:pt>
                <c:pt idx="75">
                  <c:v>6.9455</c:v>
                </c:pt>
                <c:pt idx="76">
                  <c:v>8.1</c:v>
                </c:pt>
                <c:pt idx="77">
                  <c:v>7.8667999999999996</c:v>
                </c:pt>
                <c:pt idx="78">
                  <c:v>5.0804999999999998</c:v>
                </c:pt>
                <c:pt idx="79">
                  <c:v>2.7658</c:v>
                </c:pt>
                <c:pt idx="80">
                  <c:v>1.5067999999999999</c:v>
                </c:pt>
                <c:pt idx="81">
                  <c:v>0.88590000000000002</c:v>
                </c:pt>
                <c:pt idx="82">
                  <c:v>0.63119999999999998</c:v>
                </c:pt>
                <c:pt idx="83">
                  <c:v>0.50280000000000002</c:v>
                </c:pt>
                <c:pt idx="84">
                  <c:v>0.41660000000000003</c:v>
                </c:pt>
                <c:pt idx="85">
                  <c:v>0.43419999999999997</c:v>
                </c:pt>
                <c:pt idx="86">
                  <c:v>0.47310000000000002</c:v>
                </c:pt>
                <c:pt idx="87">
                  <c:v>0.50960000000000005</c:v>
                </c:pt>
                <c:pt idx="88">
                  <c:v>0.48670000000000002</c:v>
                </c:pt>
                <c:pt idx="89">
                  <c:v>0.37990000000000002</c:v>
                </c:pt>
                <c:pt idx="90">
                  <c:v>0.246</c:v>
                </c:pt>
                <c:pt idx="91">
                  <c:v>0.24759999999999999</c:v>
                </c:pt>
                <c:pt idx="92">
                  <c:v>0.3039</c:v>
                </c:pt>
                <c:pt idx="93">
                  <c:v>0.45290000000000002</c:v>
                </c:pt>
                <c:pt idx="94">
                  <c:v>0.64570000000000005</c:v>
                </c:pt>
                <c:pt idx="95">
                  <c:v>0.82030000000000003</c:v>
                </c:pt>
                <c:pt idx="96">
                  <c:v>0.95840000000000003</c:v>
                </c:pt>
                <c:pt idx="97">
                  <c:v>1.0228999999999999</c:v>
                </c:pt>
                <c:pt idx="98">
                  <c:v>0.90620000000000001</c:v>
                </c:pt>
                <c:pt idx="99">
                  <c:v>0.74070000000000003</c:v>
                </c:pt>
                <c:pt idx="100">
                  <c:v>0.61939999999999995</c:v>
                </c:pt>
                <c:pt idx="101">
                  <c:v>0.57440000000000002</c:v>
                </c:pt>
                <c:pt idx="102">
                  <c:v>0.53410000000000002</c:v>
                </c:pt>
                <c:pt idx="103">
                  <c:v>0.55420000000000003</c:v>
                </c:pt>
                <c:pt idx="104">
                  <c:v>0.55800000000000005</c:v>
                </c:pt>
                <c:pt idx="105">
                  <c:v>0.58609999999999995</c:v>
                </c:pt>
                <c:pt idx="106">
                  <c:v>0.67879999999999996</c:v>
                </c:pt>
                <c:pt idx="107">
                  <c:v>0.79730000000000001</c:v>
                </c:pt>
                <c:pt idx="108">
                  <c:v>0.71799999999999997</c:v>
                </c:pt>
                <c:pt idx="109">
                  <c:v>0.71899999999999997</c:v>
                </c:pt>
                <c:pt idx="110">
                  <c:v>0.81540000000000001</c:v>
                </c:pt>
                <c:pt idx="111">
                  <c:v>0.97109999999999996</c:v>
                </c:pt>
                <c:pt idx="112">
                  <c:v>1.0403</c:v>
                </c:pt>
                <c:pt idx="113">
                  <c:v>0.95330000000000004</c:v>
                </c:pt>
                <c:pt idx="114">
                  <c:v>0.88600000000000001</c:v>
                </c:pt>
                <c:pt idx="115">
                  <c:v>0.72150000000000003</c:v>
                </c:pt>
                <c:pt idx="116">
                  <c:v>0.70130000000000003</c:v>
                </c:pt>
                <c:pt idx="117">
                  <c:v>0.86809999999999998</c:v>
                </c:pt>
                <c:pt idx="118">
                  <c:v>1.1237999999999999</c:v>
                </c:pt>
                <c:pt idx="119">
                  <c:v>1.3188</c:v>
                </c:pt>
                <c:pt idx="120">
                  <c:v>1.4137999999999999</c:v>
                </c:pt>
                <c:pt idx="121">
                  <c:v>1.5333000000000001</c:v>
                </c:pt>
                <c:pt idx="122">
                  <c:v>1.7277</c:v>
                </c:pt>
                <c:pt idx="123">
                  <c:v>1.9904999999999999</c:v>
                </c:pt>
                <c:pt idx="124">
                  <c:v>2.6328</c:v>
                </c:pt>
                <c:pt idx="125">
                  <c:v>4.1966999999999999</c:v>
                </c:pt>
                <c:pt idx="126">
                  <c:v>7.3440000000000003</c:v>
                </c:pt>
                <c:pt idx="127">
                  <c:v>6.3558000000000003</c:v>
                </c:pt>
                <c:pt idx="128">
                  <c:v>5.242</c:v>
                </c:pt>
                <c:pt idx="129">
                  <c:v>4</c:v>
                </c:pt>
                <c:pt idx="130">
                  <c:v>3.0173000000000001</c:v>
                </c:pt>
                <c:pt idx="131">
                  <c:v>2.5232000000000001</c:v>
                </c:pt>
                <c:pt idx="132">
                  <c:v>1.6474</c:v>
                </c:pt>
                <c:pt idx="133">
                  <c:v>1.2582</c:v>
                </c:pt>
                <c:pt idx="134">
                  <c:v>1.292</c:v>
                </c:pt>
                <c:pt idx="135">
                  <c:v>1.4429000000000001</c:v>
                </c:pt>
                <c:pt idx="136">
                  <c:v>1.4100999999999999</c:v>
                </c:pt>
                <c:pt idx="137">
                  <c:v>1.0435000000000001</c:v>
                </c:pt>
                <c:pt idx="138">
                  <c:v>0.73780000000000001</c:v>
                </c:pt>
                <c:pt idx="139">
                  <c:v>0.62529999999999997</c:v>
                </c:pt>
                <c:pt idx="140">
                  <c:v>0.55620000000000003</c:v>
                </c:pt>
                <c:pt idx="141">
                  <c:v>0.57020000000000004</c:v>
                </c:pt>
                <c:pt idx="142">
                  <c:v>0.70940000000000003</c:v>
                </c:pt>
                <c:pt idx="143">
                  <c:v>0.95479999999999998</c:v>
                </c:pt>
                <c:pt idx="144">
                  <c:v>1.1492</c:v>
                </c:pt>
                <c:pt idx="145">
                  <c:v>1.0891999999999999</c:v>
                </c:pt>
                <c:pt idx="146">
                  <c:v>1.0157</c:v>
                </c:pt>
                <c:pt idx="147">
                  <c:v>0.94969999999999999</c:v>
                </c:pt>
                <c:pt idx="148">
                  <c:v>0.88719999999999999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5453312"/>
        <c:axId val="135451776"/>
      </c:scatterChart>
      <c:valAx>
        <c:axId val="135448064"/>
        <c:scaling>
          <c:orientation val="minMax"/>
          <c:max val="18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(seconds)</a:t>
                </a:r>
              </a:p>
            </c:rich>
          </c:tx>
          <c:layout/>
          <c:overlay val="0"/>
        </c:title>
        <c:majorTickMark val="none"/>
        <c:minorTickMark val="none"/>
        <c:tickLblPos val="nextTo"/>
        <c:crossAx val="135449984"/>
        <c:crosses val="autoZero"/>
        <c:crossBetween val="midCat"/>
      </c:valAx>
      <c:valAx>
        <c:axId val="135449984"/>
        <c:scaling>
          <c:orientation val="minMax"/>
          <c:max val="11"/>
          <c:min val="0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35448064"/>
        <c:crosses val="autoZero"/>
        <c:crossBetween val="midCat"/>
      </c:valAx>
      <c:valAx>
        <c:axId val="135451776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crossAx val="135453312"/>
        <c:crosses val="max"/>
        <c:crossBetween val="midCat"/>
      </c:valAx>
      <c:valAx>
        <c:axId val="135453312"/>
        <c:scaling>
          <c:orientation val="minMax"/>
        </c:scaling>
        <c:delete val="1"/>
        <c:axPos val="b"/>
        <c:majorTickMark val="out"/>
        <c:minorTickMark val="none"/>
        <c:tickLblPos val="nextTo"/>
        <c:crossAx val="135451776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1"/>
          <c:order val="1"/>
          <c:tx>
            <c:v>Fuel Flow (L/hr)</c:v>
          </c:tx>
          <c:marker>
            <c:symbol val="none"/>
          </c:marker>
          <c:yVal>
            <c:numRef>
              <c:f>'Lap 2 data'!$BU$10:$BU$200</c:f>
              <c:numCache>
                <c:formatCode>General</c:formatCode>
                <c:ptCount val="191"/>
                <c:pt idx="0">
                  <c:v>7.6869620000000003</c:v>
                </c:pt>
                <c:pt idx="1">
                  <c:v>9.4427970000000006</c:v>
                </c:pt>
                <c:pt idx="2">
                  <c:v>10.320201000000001</c:v>
                </c:pt>
                <c:pt idx="3">
                  <c:v>11.074094000000001</c:v>
                </c:pt>
                <c:pt idx="4">
                  <c:v>11.425081</c:v>
                </c:pt>
                <c:pt idx="5">
                  <c:v>13.925832</c:v>
                </c:pt>
                <c:pt idx="6">
                  <c:v>14.978745</c:v>
                </c:pt>
                <c:pt idx="7">
                  <c:v>17.178242999999998</c:v>
                </c:pt>
                <c:pt idx="8">
                  <c:v>11.300487</c:v>
                </c:pt>
                <c:pt idx="9">
                  <c:v>8.6131189999999993</c:v>
                </c:pt>
                <c:pt idx="10">
                  <c:v>7.7361060000000004</c:v>
                </c:pt>
                <c:pt idx="11">
                  <c:v>6.255878</c:v>
                </c:pt>
                <c:pt idx="12">
                  <c:v>6.5962930000000002</c:v>
                </c:pt>
                <c:pt idx="13">
                  <c:v>7.1643660000000002</c:v>
                </c:pt>
                <c:pt idx="14">
                  <c:v>6.8691620000000002</c:v>
                </c:pt>
                <c:pt idx="15">
                  <c:v>6.8609260000000001</c:v>
                </c:pt>
                <c:pt idx="16">
                  <c:v>6.1382599999999998</c:v>
                </c:pt>
                <c:pt idx="17">
                  <c:v>6.0146309999999996</c:v>
                </c:pt>
                <c:pt idx="18">
                  <c:v>3.632708</c:v>
                </c:pt>
                <c:pt idx="19">
                  <c:v>3.8348550000000001</c:v>
                </c:pt>
                <c:pt idx="20">
                  <c:v>3.2456179999999999</c:v>
                </c:pt>
                <c:pt idx="21">
                  <c:v>4.3740439999999996</c:v>
                </c:pt>
                <c:pt idx="22">
                  <c:v>4.0957600000000003</c:v>
                </c:pt>
                <c:pt idx="23">
                  <c:v>4.4179029999999999</c:v>
                </c:pt>
                <c:pt idx="24">
                  <c:v>3.8505440000000002</c:v>
                </c:pt>
                <c:pt idx="25">
                  <c:v>3.6347849999999999</c:v>
                </c:pt>
                <c:pt idx="26">
                  <c:v>4.6240399999999999</c:v>
                </c:pt>
                <c:pt idx="27">
                  <c:v>4.4438370000000003</c:v>
                </c:pt>
                <c:pt idx="28">
                  <c:v>5.8346730000000004</c:v>
                </c:pt>
                <c:pt idx="29">
                  <c:v>8.0077780000000001</c:v>
                </c:pt>
                <c:pt idx="30">
                  <c:v>9.8916889999999995</c:v>
                </c:pt>
                <c:pt idx="31">
                  <c:v>12.817518</c:v>
                </c:pt>
                <c:pt idx="32">
                  <c:v>14.825058</c:v>
                </c:pt>
                <c:pt idx="33">
                  <c:v>15.0535</c:v>
                </c:pt>
                <c:pt idx="34">
                  <c:v>15.0535</c:v>
                </c:pt>
                <c:pt idx="35">
                  <c:v>12.031632999999999</c:v>
                </c:pt>
                <c:pt idx="36">
                  <c:v>9.5075079999999996</c:v>
                </c:pt>
                <c:pt idx="37">
                  <c:v>6.2125019999999997</c:v>
                </c:pt>
                <c:pt idx="38">
                  <c:v>6.7979710000000004</c:v>
                </c:pt>
                <c:pt idx="39">
                  <c:v>7.1545370000000004</c:v>
                </c:pt>
                <c:pt idx="40">
                  <c:v>6.2844939999999996</c:v>
                </c:pt>
                <c:pt idx="41">
                  <c:v>6.9512219999999996</c:v>
                </c:pt>
                <c:pt idx="42">
                  <c:v>8.3054749999999995</c:v>
                </c:pt>
                <c:pt idx="43">
                  <c:v>9.5085329999999999</c:v>
                </c:pt>
                <c:pt idx="44">
                  <c:v>10.831555</c:v>
                </c:pt>
                <c:pt idx="45">
                  <c:v>9.2180440000000008</c:v>
                </c:pt>
                <c:pt idx="46">
                  <c:v>8.1970209999999994</c:v>
                </c:pt>
                <c:pt idx="47">
                  <c:v>6.9957960000000003</c:v>
                </c:pt>
                <c:pt idx="48">
                  <c:v>7.5711769999999996</c:v>
                </c:pt>
                <c:pt idx="49">
                  <c:v>7.694807</c:v>
                </c:pt>
                <c:pt idx="50">
                  <c:v>7.3120419999999999</c:v>
                </c:pt>
                <c:pt idx="51">
                  <c:v>7.0650519999999997</c:v>
                </c:pt>
                <c:pt idx="52">
                  <c:v>7.4023380000000003</c:v>
                </c:pt>
                <c:pt idx="53">
                  <c:v>7.882072</c:v>
                </c:pt>
                <c:pt idx="54">
                  <c:v>11.560523999999999</c:v>
                </c:pt>
                <c:pt idx="55">
                  <c:v>13.722132999999999</c:v>
                </c:pt>
                <c:pt idx="56">
                  <c:v>14.596762999999999</c:v>
                </c:pt>
                <c:pt idx="57">
                  <c:v>14.901254</c:v>
                </c:pt>
                <c:pt idx="58">
                  <c:v>14.781291</c:v>
                </c:pt>
                <c:pt idx="59">
                  <c:v>14.910271</c:v>
                </c:pt>
                <c:pt idx="60">
                  <c:v>12.831008000000001</c:v>
                </c:pt>
                <c:pt idx="61">
                  <c:v>14.508153</c:v>
                </c:pt>
                <c:pt idx="62">
                  <c:v>14.956141000000001</c:v>
                </c:pt>
                <c:pt idx="63">
                  <c:v>15.130209000000001</c:v>
                </c:pt>
                <c:pt idx="64">
                  <c:v>15.622747</c:v>
                </c:pt>
                <c:pt idx="65">
                  <c:v>16.460415999999999</c:v>
                </c:pt>
                <c:pt idx="66">
                  <c:v>13.611052000000001</c:v>
                </c:pt>
                <c:pt idx="67">
                  <c:v>13.646316000000001</c:v>
                </c:pt>
                <c:pt idx="68">
                  <c:v>13.452258</c:v>
                </c:pt>
                <c:pt idx="69">
                  <c:v>11.680221</c:v>
                </c:pt>
                <c:pt idx="70">
                  <c:v>13.534957</c:v>
                </c:pt>
                <c:pt idx="71">
                  <c:v>5.8815860000000004</c:v>
                </c:pt>
                <c:pt idx="72">
                  <c:v>6.9084810000000001</c:v>
                </c:pt>
                <c:pt idx="73">
                  <c:v>4.8944409999999996</c:v>
                </c:pt>
                <c:pt idx="74">
                  <c:v>5.169899</c:v>
                </c:pt>
                <c:pt idx="75">
                  <c:v>4.7182700000000004</c:v>
                </c:pt>
                <c:pt idx="76">
                  <c:v>4.2359229999999997</c:v>
                </c:pt>
                <c:pt idx="77">
                  <c:v>4.5217200000000002</c:v>
                </c:pt>
                <c:pt idx="78">
                  <c:v>5.1056049999999997</c:v>
                </c:pt>
                <c:pt idx="79">
                  <c:v>5.9951540000000003</c:v>
                </c:pt>
                <c:pt idx="80">
                  <c:v>6.2808289999999998</c:v>
                </c:pt>
                <c:pt idx="81">
                  <c:v>6.0691259999999998</c:v>
                </c:pt>
                <c:pt idx="82">
                  <c:v>7.4076899999999997</c:v>
                </c:pt>
                <c:pt idx="83">
                  <c:v>5.7783689999999996</c:v>
                </c:pt>
                <c:pt idx="84">
                  <c:v>4.3869959999999999</c:v>
                </c:pt>
                <c:pt idx="85">
                  <c:v>4.934933</c:v>
                </c:pt>
                <c:pt idx="86">
                  <c:v>4.413227</c:v>
                </c:pt>
                <c:pt idx="87">
                  <c:v>4.561153</c:v>
                </c:pt>
                <c:pt idx="88">
                  <c:v>4.7442719999999996</c:v>
                </c:pt>
                <c:pt idx="89">
                  <c:v>4.5295639999999997</c:v>
                </c:pt>
                <c:pt idx="90">
                  <c:v>4.6250900000000001</c:v>
                </c:pt>
                <c:pt idx="91">
                  <c:v>4.3216489999999999</c:v>
                </c:pt>
                <c:pt idx="92">
                  <c:v>4.9838079999999998</c:v>
                </c:pt>
                <c:pt idx="93">
                  <c:v>6.3046069999999999</c:v>
                </c:pt>
                <c:pt idx="94">
                  <c:v>5.9615770000000001</c:v>
                </c:pt>
                <c:pt idx="95">
                  <c:v>6.4466619999999999</c:v>
                </c:pt>
                <c:pt idx="96">
                  <c:v>7.2320580000000003</c:v>
                </c:pt>
                <c:pt idx="97">
                  <c:v>6.6025729999999996</c:v>
                </c:pt>
                <c:pt idx="98">
                  <c:v>6.6075340000000002</c:v>
                </c:pt>
                <c:pt idx="99">
                  <c:v>6.0010440000000003</c:v>
                </c:pt>
                <c:pt idx="100">
                  <c:v>5.5495369999999999</c:v>
                </c:pt>
                <c:pt idx="101">
                  <c:v>5.134099</c:v>
                </c:pt>
                <c:pt idx="102">
                  <c:v>5.7259510000000002</c:v>
                </c:pt>
                <c:pt idx="103">
                  <c:v>7.3163429999999998</c:v>
                </c:pt>
                <c:pt idx="104">
                  <c:v>7.2052740000000002</c:v>
                </c:pt>
                <c:pt idx="105">
                  <c:v>8.8730089999999997</c:v>
                </c:pt>
                <c:pt idx="106">
                  <c:v>8.6866129999999995</c:v>
                </c:pt>
                <c:pt idx="107">
                  <c:v>8.1120769999999993</c:v>
                </c:pt>
                <c:pt idx="108">
                  <c:v>6.3468340000000003</c:v>
                </c:pt>
                <c:pt idx="109">
                  <c:v>6.5594409999999996</c:v>
                </c:pt>
                <c:pt idx="110">
                  <c:v>6.151065</c:v>
                </c:pt>
                <c:pt idx="111">
                  <c:v>7.8209039999999996</c:v>
                </c:pt>
                <c:pt idx="112">
                  <c:v>6.9070640000000001</c:v>
                </c:pt>
                <c:pt idx="113">
                  <c:v>7.1519519999999996</c:v>
                </c:pt>
                <c:pt idx="114">
                  <c:v>9.7165700000000008</c:v>
                </c:pt>
                <c:pt idx="115">
                  <c:v>10.19684</c:v>
                </c:pt>
                <c:pt idx="116">
                  <c:v>12.208022</c:v>
                </c:pt>
                <c:pt idx="117">
                  <c:v>13.216240000000001</c:v>
                </c:pt>
                <c:pt idx="118">
                  <c:v>14.175705000000001</c:v>
                </c:pt>
                <c:pt idx="119">
                  <c:v>15.217499999999999</c:v>
                </c:pt>
                <c:pt idx="120">
                  <c:v>15.34675</c:v>
                </c:pt>
                <c:pt idx="121">
                  <c:v>14.747261999999999</c:v>
                </c:pt>
                <c:pt idx="122">
                  <c:v>6.4553159999999998</c:v>
                </c:pt>
                <c:pt idx="123">
                  <c:v>6.6317029999999999</c:v>
                </c:pt>
                <c:pt idx="124">
                  <c:v>5.6178879999999998</c:v>
                </c:pt>
                <c:pt idx="125">
                  <c:v>4.8923389999999998</c:v>
                </c:pt>
                <c:pt idx="126">
                  <c:v>6.8716290000000004</c:v>
                </c:pt>
                <c:pt idx="127">
                  <c:v>7.2887769999999996</c:v>
                </c:pt>
                <c:pt idx="128">
                  <c:v>9.2570960000000007</c:v>
                </c:pt>
                <c:pt idx="129">
                  <c:v>9.9163949999999996</c:v>
                </c:pt>
                <c:pt idx="130">
                  <c:v>7.7201719999999998</c:v>
                </c:pt>
                <c:pt idx="131">
                  <c:v>5.668596</c:v>
                </c:pt>
                <c:pt idx="132">
                  <c:v>4.9321960000000002</c:v>
                </c:pt>
                <c:pt idx="133">
                  <c:v>4.0915220000000003</c:v>
                </c:pt>
                <c:pt idx="134">
                  <c:v>5.1406229999999997</c:v>
                </c:pt>
                <c:pt idx="135">
                  <c:v>5.5172549999999996</c:v>
                </c:pt>
                <c:pt idx="136">
                  <c:v>6.1259680000000003</c:v>
                </c:pt>
                <c:pt idx="137">
                  <c:v>7.1919979999999999</c:v>
                </c:pt>
                <c:pt idx="138">
                  <c:v>8.7026850000000007</c:v>
                </c:pt>
                <c:pt idx="139">
                  <c:v>9.4310430000000007</c:v>
                </c:pt>
                <c:pt idx="140">
                  <c:v>9.9776849999999992</c:v>
                </c:pt>
                <c:pt idx="141">
                  <c:v>11.672620999999999</c:v>
                </c:pt>
                <c:pt idx="142">
                  <c:v>11.815334999999999</c:v>
                </c:pt>
                <c:pt idx="143">
                  <c:v>9.9601880000000005</c:v>
                </c:pt>
                <c:pt idx="144">
                  <c:v>9.1658950000000008</c:v>
                </c:pt>
                <c:pt idx="145">
                  <c:v>7.783417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5595136"/>
        <c:axId val="135597056"/>
      </c:scatterChart>
      <c:scatterChart>
        <c:scatterStyle val="smoothMarker"/>
        <c:varyColors val="0"/>
        <c:ser>
          <c:idx val="0"/>
          <c:order val="0"/>
          <c:tx>
            <c:v>CO</c:v>
          </c:tx>
          <c:marker>
            <c:symbol val="none"/>
          </c:marker>
          <c:yVal>
            <c:numRef>
              <c:f>'Lap 2 data'!$D$10:$D$200</c:f>
              <c:numCache>
                <c:formatCode>General</c:formatCode>
                <c:ptCount val="191"/>
                <c:pt idx="0">
                  <c:v>0.82210000000000005</c:v>
                </c:pt>
                <c:pt idx="1">
                  <c:v>0.78610000000000002</c:v>
                </c:pt>
                <c:pt idx="2">
                  <c:v>0.79190000000000005</c:v>
                </c:pt>
                <c:pt idx="3">
                  <c:v>1.0111000000000001</c:v>
                </c:pt>
                <c:pt idx="4">
                  <c:v>1.2988999999999999</c:v>
                </c:pt>
                <c:pt idx="5">
                  <c:v>1.5925</c:v>
                </c:pt>
                <c:pt idx="6">
                  <c:v>1.8786</c:v>
                </c:pt>
                <c:pt idx="7">
                  <c:v>2.1791</c:v>
                </c:pt>
                <c:pt idx="8">
                  <c:v>3.8976000000000002</c:v>
                </c:pt>
                <c:pt idx="9">
                  <c:v>6.6285999999999996</c:v>
                </c:pt>
                <c:pt idx="10">
                  <c:v>7.4229000000000003</c:v>
                </c:pt>
                <c:pt idx="11">
                  <c:v>6.0462999999999996</c:v>
                </c:pt>
                <c:pt idx="12">
                  <c:v>3.6269</c:v>
                </c:pt>
                <c:pt idx="13">
                  <c:v>1.7774000000000001</c:v>
                </c:pt>
                <c:pt idx="14">
                  <c:v>1.0944</c:v>
                </c:pt>
                <c:pt idx="15">
                  <c:v>0.81979999999999997</c:v>
                </c:pt>
                <c:pt idx="16">
                  <c:v>0.6835</c:v>
                </c:pt>
                <c:pt idx="17">
                  <c:v>1.4259999999999999</c:v>
                </c:pt>
                <c:pt idx="18">
                  <c:v>3.2050000000000001</c:v>
                </c:pt>
                <c:pt idx="19">
                  <c:v>4.4039999999999999</c:v>
                </c:pt>
                <c:pt idx="20">
                  <c:v>2.9036</c:v>
                </c:pt>
                <c:pt idx="21">
                  <c:v>1.6759999999999999</c:v>
                </c:pt>
                <c:pt idx="22">
                  <c:v>0.90229999999999999</c:v>
                </c:pt>
                <c:pt idx="23">
                  <c:v>0.51080000000000003</c:v>
                </c:pt>
                <c:pt idx="24">
                  <c:v>0.36170000000000002</c:v>
                </c:pt>
                <c:pt idx="25">
                  <c:v>0.32929999999999998</c:v>
                </c:pt>
                <c:pt idx="26">
                  <c:v>0.26679999999999998</c:v>
                </c:pt>
                <c:pt idx="27">
                  <c:v>0.20399999999999999</c:v>
                </c:pt>
                <c:pt idx="28">
                  <c:v>0.23549999999999999</c:v>
                </c:pt>
                <c:pt idx="29">
                  <c:v>0.37419999999999998</c:v>
                </c:pt>
                <c:pt idx="30">
                  <c:v>0.61539999999999995</c:v>
                </c:pt>
                <c:pt idx="31">
                  <c:v>0.9355</c:v>
                </c:pt>
                <c:pt idx="32">
                  <c:v>1.3483000000000001</c:v>
                </c:pt>
                <c:pt idx="33">
                  <c:v>1.6507000000000001</c:v>
                </c:pt>
                <c:pt idx="34">
                  <c:v>1.7555000000000001</c:v>
                </c:pt>
                <c:pt idx="35">
                  <c:v>1.5505</c:v>
                </c:pt>
                <c:pt idx="36">
                  <c:v>1.3293999999999999</c:v>
                </c:pt>
                <c:pt idx="37">
                  <c:v>2.0914999999999999</c:v>
                </c:pt>
                <c:pt idx="38">
                  <c:v>3.8593000000000002</c:v>
                </c:pt>
                <c:pt idx="39">
                  <c:v>3.2153999999999998</c:v>
                </c:pt>
                <c:pt idx="40">
                  <c:v>1.962</c:v>
                </c:pt>
                <c:pt idx="41">
                  <c:v>1.1762999999999999</c:v>
                </c:pt>
                <c:pt idx="42">
                  <c:v>0.98170000000000002</c:v>
                </c:pt>
                <c:pt idx="43">
                  <c:v>0.82410000000000005</c:v>
                </c:pt>
                <c:pt idx="44">
                  <c:v>0.68210000000000004</c:v>
                </c:pt>
                <c:pt idx="45">
                  <c:v>0.6431</c:v>
                </c:pt>
                <c:pt idx="46">
                  <c:v>0.6522</c:v>
                </c:pt>
                <c:pt idx="47">
                  <c:v>0.69159999999999999</c:v>
                </c:pt>
                <c:pt idx="48">
                  <c:v>0.75549999999999995</c:v>
                </c:pt>
                <c:pt idx="49">
                  <c:v>0.83099999999999996</c:v>
                </c:pt>
                <c:pt idx="50">
                  <c:v>0.83189999999999997</c:v>
                </c:pt>
                <c:pt idx="51">
                  <c:v>0.82630000000000003</c:v>
                </c:pt>
                <c:pt idx="52">
                  <c:v>0.79410000000000003</c:v>
                </c:pt>
                <c:pt idx="53">
                  <c:v>0.79600000000000004</c:v>
                </c:pt>
                <c:pt idx="54">
                  <c:v>0.83050000000000002</c:v>
                </c:pt>
                <c:pt idx="55">
                  <c:v>0.78220000000000001</c:v>
                </c:pt>
                <c:pt idx="56">
                  <c:v>1.1426000000000001</c:v>
                </c:pt>
                <c:pt idx="57">
                  <c:v>1.5186999999999999</c:v>
                </c:pt>
                <c:pt idx="58">
                  <c:v>1.8225</c:v>
                </c:pt>
                <c:pt idx="59">
                  <c:v>1.8892</c:v>
                </c:pt>
                <c:pt idx="60">
                  <c:v>1.6822999999999999</c:v>
                </c:pt>
                <c:pt idx="61">
                  <c:v>1.4722</c:v>
                </c:pt>
                <c:pt idx="62">
                  <c:v>1.5128999999999999</c:v>
                </c:pt>
                <c:pt idx="63">
                  <c:v>1.5868</c:v>
                </c:pt>
                <c:pt idx="64">
                  <c:v>1.6648000000000001</c:v>
                </c:pt>
                <c:pt idx="65">
                  <c:v>1.7347999999999999</c:v>
                </c:pt>
                <c:pt idx="66">
                  <c:v>1.7735000000000001</c:v>
                </c:pt>
                <c:pt idx="67">
                  <c:v>1.7241</c:v>
                </c:pt>
                <c:pt idx="68">
                  <c:v>1.6489</c:v>
                </c:pt>
                <c:pt idx="69">
                  <c:v>1.6488</c:v>
                </c:pt>
                <c:pt idx="70">
                  <c:v>3.8025000000000002</c:v>
                </c:pt>
                <c:pt idx="71">
                  <c:v>6.5804999999999998</c:v>
                </c:pt>
                <c:pt idx="72">
                  <c:v>8.3033000000000001</c:v>
                </c:pt>
                <c:pt idx="73">
                  <c:v>8.6852999999999998</c:v>
                </c:pt>
                <c:pt idx="74">
                  <c:v>6.9028999999999998</c:v>
                </c:pt>
                <c:pt idx="75">
                  <c:v>5.0045999999999999</c:v>
                </c:pt>
                <c:pt idx="76">
                  <c:v>3.5186999999999999</c:v>
                </c:pt>
                <c:pt idx="77">
                  <c:v>2.3856000000000002</c:v>
                </c:pt>
                <c:pt idx="78">
                  <c:v>1.5405</c:v>
                </c:pt>
                <c:pt idx="79">
                  <c:v>1.2105999999999999</c:v>
                </c:pt>
                <c:pt idx="80">
                  <c:v>0.99270000000000003</c:v>
                </c:pt>
                <c:pt idx="81">
                  <c:v>0.73499999999999999</c:v>
                </c:pt>
                <c:pt idx="82">
                  <c:v>0.60089999999999999</c:v>
                </c:pt>
                <c:pt idx="83">
                  <c:v>0.61980000000000002</c:v>
                </c:pt>
                <c:pt idx="84">
                  <c:v>0.76270000000000004</c:v>
                </c:pt>
                <c:pt idx="85">
                  <c:v>0.96250000000000002</c:v>
                </c:pt>
                <c:pt idx="86">
                  <c:v>0.70430000000000004</c:v>
                </c:pt>
                <c:pt idx="87">
                  <c:v>0.43219999999999997</c:v>
                </c:pt>
                <c:pt idx="88">
                  <c:v>0.2482</c:v>
                </c:pt>
                <c:pt idx="89">
                  <c:v>0.19750000000000001</c:v>
                </c:pt>
                <c:pt idx="90">
                  <c:v>0.28239999999999998</c:v>
                </c:pt>
                <c:pt idx="91">
                  <c:v>0.52880000000000005</c:v>
                </c:pt>
                <c:pt idx="92">
                  <c:v>0.65600000000000003</c:v>
                </c:pt>
                <c:pt idx="93">
                  <c:v>0.76949999999999996</c:v>
                </c:pt>
                <c:pt idx="94">
                  <c:v>0.97970000000000002</c:v>
                </c:pt>
                <c:pt idx="95">
                  <c:v>1.0922000000000001</c:v>
                </c:pt>
                <c:pt idx="96">
                  <c:v>0.96789999999999998</c:v>
                </c:pt>
                <c:pt idx="97">
                  <c:v>0.94789999999999996</c:v>
                </c:pt>
                <c:pt idx="98">
                  <c:v>0.81040000000000001</c:v>
                </c:pt>
                <c:pt idx="99">
                  <c:v>0.66049999999999998</c:v>
                </c:pt>
                <c:pt idx="100">
                  <c:v>0.56899999999999995</c:v>
                </c:pt>
                <c:pt idx="101">
                  <c:v>0.55169999999999997</c:v>
                </c:pt>
                <c:pt idx="102">
                  <c:v>0.58260000000000001</c:v>
                </c:pt>
                <c:pt idx="103">
                  <c:v>0.621</c:v>
                </c:pt>
                <c:pt idx="104">
                  <c:v>0.621</c:v>
                </c:pt>
                <c:pt idx="105">
                  <c:v>0.80620000000000003</c:v>
                </c:pt>
                <c:pt idx="106">
                  <c:v>0.94630000000000003</c:v>
                </c:pt>
                <c:pt idx="107">
                  <c:v>1.0334000000000001</c:v>
                </c:pt>
                <c:pt idx="108">
                  <c:v>1.0855999999999999</c:v>
                </c:pt>
                <c:pt idx="109">
                  <c:v>0.99850000000000005</c:v>
                </c:pt>
                <c:pt idx="110">
                  <c:v>0.91479999999999995</c:v>
                </c:pt>
                <c:pt idx="111">
                  <c:v>0.83650000000000002</c:v>
                </c:pt>
                <c:pt idx="112">
                  <c:v>0.74390000000000001</c:v>
                </c:pt>
                <c:pt idx="113">
                  <c:v>0.70750000000000002</c:v>
                </c:pt>
                <c:pt idx="114">
                  <c:v>0.79949999999999999</c:v>
                </c:pt>
                <c:pt idx="115">
                  <c:v>0.996</c:v>
                </c:pt>
                <c:pt idx="116">
                  <c:v>1.1557999999999999</c:v>
                </c:pt>
                <c:pt idx="117">
                  <c:v>1.3554999999999999</c:v>
                </c:pt>
                <c:pt idx="118">
                  <c:v>1.6034999999999999</c:v>
                </c:pt>
                <c:pt idx="119">
                  <c:v>1.8506</c:v>
                </c:pt>
                <c:pt idx="120">
                  <c:v>2.2637999999999998</c:v>
                </c:pt>
                <c:pt idx="121">
                  <c:v>3.4361999999999999</c:v>
                </c:pt>
                <c:pt idx="122">
                  <c:v>6.4771999999999998</c:v>
                </c:pt>
                <c:pt idx="123">
                  <c:v>6.4645000000000001</c:v>
                </c:pt>
                <c:pt idx="124">
                  <c:v>5.0646000000000004</c:v>
                </c:pt>
                <c:pt idx="125">
                  <c:v>3.6522999999999999</c:v>
                </c:pt>
                <c:pt idx="126">
                  <c:v>2.762</c:v>
                </c:pt>
                <c:pt idx="127">
                  <c:v>1.9055</c:v>
                </c:pt>
                <c:pt idx="128">
                  <c:v>1.387</c:v>
                </c:pt>
                <c:pt idx="129">
                  <c:v>1.1888000000000001</c:v>
                </c:pt>
                <c:pt idx="130">
                  <c:v>1.2404999999999999</c:v>
                </c:pt>
                <c:pt idx="131">
                  <c:v>1.7542</c:v>
                </c:pt>
                <c:pt idx="132">
                  <c:v>2.5508000000000002</c:v>
                </c:pt>
                <c:pt idx="133">
                  <c:v>2.5638000000000001</c:v>
                </c:pt>
                <c:pt idx="134">
                  <c:v>1.827</c:v>
                </c:pt>
                <c:pt idx="135">
                  <c:v>1.3084</c:v>
                </c:pt>
                <c:pt idx="136">
                  <c:v>0.9698</c:v>
                </c:pt>
                <c:pt idx="137">
                  <c:v>0.79349999999999998</c:v>
                </c:pt>
                <c:pt idx="138">
                  <c:v>0.76249999999999996</c:v>
                </c:pt>
                <c:pt idx="139">
                  <c:v>0.80640000000000001</c:v>
                </c:pt>
                <c:pt idx="140">
                  <c:v>0.86850000000000005</c:v>
                </c:pt>
                <c:pt idx="141">
                  <c:v>0.99170000000000003</c:v>
                </c:pt>
                <c:pt idx="142">
                  <c:v>1.1286</c:v>
                </c:pt>
                <c:pt idx="143">
                  <c:v>1.1955</c:v>
                </c:pt>
                <c:pt idx="144">
                  <c:v>1.2398</c:v>
                </c:pt>
                <c:pt idx="145">
                  <c:v>1.5516000000000001</c:v>
                </c:pt>
              </c:numCache>
            </c:numRef>
          </c:yVal>
          <c:smooth val="1"/>
        </c:ser>
        <c:ser>
          <c:idx val="2"/>
          <c:order val="2"/>
          <c:tx>
            <c:v>Lambda</c:v>
          </c:tx>
          <c:marker>
            <c:symbol val="none"/>
          </c:marker>
          <c:yVal>
            <c:numRef>
              <c:f>'Lap 2 data'!$BC$10:$BC$200</c:f>
              <c:numCache>
                <c:formatCode>General</c:formatCode>
                <c:ptCount val="191"/>
                <c:pt idx="0">
                  <c:v>1.05</c:v>
                </c:pt>
                <c:pt idx="1">
                  <c:v>1.05</c:v>
                </c:pt>
                <c:pt idx="2">
                  <c:v>1.05</c:v>
                </c:pt>
                <c:pt idx="3">
                  <c:v>1.03</c:v>
                </c:pt>
                <c:pt idx="4">
                  <c:v>1.01</c:v>
                </c:pt>
                <c:pt idx="5">
                  <c:v>0.99</c:v>
                </c:pt>
                <c:pt idx="6">
                  <c:v>0.97</c:v>
                </c:pt>
                <c:pt idx="7">
                  <c:v>0.97</c:v>
                </c:pt>
                <c:pt idx="8">
                  <c:v>0.93</c:v>
                </c:pt>
                <c:pt idx="9">
                  <c:v>0.84</c:v>
                </c:pt>
                <c:pt idx="10">
                  <c:v>0.83</c:v>
                </c:pt>
                <c:pt idx="11">
                  <c:v>0.84</c:v>
                </c:pt>
                <c:pt idx="12">
                  <c:v>0.92</c:v>
                </c:pt>
                <c:pt idx="13">
                  <c:v>1</c:v>
                </c:pt>
                <c:pt idx="14">
                  <c:v>1.03</c:v>
                </c:pt>
                <c:pt idx="15">
                  <c:v>1.06</c:v>
                </c:pt>
                <c:pt idx="16">
                  <c:v>1.07</c:v>
                </c:pt>
                <c:pt idx="17">
                  <c:v>1.02</c:v>
                </c:pt>
                <c:pt idx="18">
                  <c:v>1.03</c:v>
                </c:pt>
                <c:pt idx="19">
                  <c:v>0.91</c:v>
                </c:pt>
                <c:pt idx="20">
                  <c:v>0.96</c:v>
                </c:pt>
                <c:pt idx="21">
                  <c:v>1.01</c:v>
                </c:pt>
                <c:pt idx="22">
                  <c:v>1.07</c:v>
                </c:pt>
                <c:pt idx="23">
                  <c:v>1.1100000000000001</c:v>
                </c:pt>
                <c:pt idx="24">
                  <c:v>1.1200000000000001</c:v>
                </c:pt>
                <c:pt idx="25">
                  <c:v>1.1200000000000001</c:v>
                </c:pt>
                <c:pt idx="26">
                  <c:v>1.1399999999999999</c:v>
                </c:pt>
                <c:pt idx="27">
                  <c:v>1.1599999999999999</c:v>
                </c:pt>
                <c:pt idx="28">
                  <c:v>1.18</c:v>
                </c:pt>
                <c:pt idx="29">
                  <c:v>1.1499999999999999</c:v>
                </c:pt>
                <c:pt idx="30">
                  <c:v>1.0900000000000001</c:v>
                </c:pt>
                <c:pt idx="31">
                  <c:v>1.05</c:v>
                </c:pt>
                <c:pt idx="32">
                  <c:v>1.01</c:v>
                </c:pt>
                <c:pt idx="33">
                  <c:v>0.99</c:v>
                </c:pt>
                <c:pt idx="34">
                  <c:v>0.98</c:v>
                </c:pt>
                <c:pt idx="35">
                  <c:v>1</c:v>
                </c:pt>
                <c:pt idx="36">
                  <c:v>1.01</c:v>
                </c:pt>
                <c:pt idx="37">
                  <c:v>1.03</c:v>
                </c:pt>
                <c:pt idx="38">
                  <c:v>0.93</c:v>
                </c:pt>
                <c:pt idx="39">
                  <c:v>0.95</c:v>
                </c:pt>
                <c:pt idx="40">
                  <c:v>0.99</c:v>
                </c:pt>
                <c:pt idx="41">
                  <c:v>1.04</c:v>
                </c:pt>
                <c:pt idx="42">
                  <c:v>1.05</c:v>
                </c:pt>
                <c:pt idx="43">
                  <c:v>1.06</c:v>
                </c:pt>
                <c:pt idx="44">
                  <c:v>1.07</c:v>
                </c:pt>
                <c:pt idx="45">
                  <c:v>1.07</c:v>
                </c:pt>
                <c:pt idx="46">
                  <c:v>1.07</c:v>
                </c:pt>
                <c:pt idx="47">
                  <c:v>1.07</c:v>
                </c:pt>
                <c:pt idx="48">
                  <c:v>1.06</c:v>
                </c:pt>
                <c:pt idx="49">
                  <c:v>1.06</c:v>
                </c:pt>
                <c:pt idx="50">
                  <c:v>1.06</c:v>
                </c:pt>
                <c:pt idx="51">
                  <c:v>1.06</c:v>
                </c:pt>
                <c:pt idx="52">
                  <c:v>1.06</c:v>
                </c:pt>
                <c:pt idx="53">
                  <c:v>1.06</c:v>
                </c:pt>
                <c:pt idx="54">
                  <c:v>1.06</c:v>
                </c:pt>
                <c:pt idx="55">
                  <c:v>1.05</c:v>
                </c:pt>
                <c:pt idx="56">
                  <c:v>1.02</c:v>
                </c:pt>
                <c:pt idx="57">
                  <c:v>1</c:v>
                </c:pt>
                <c:pt idx="58">
                  <c:v>0.98</c:v>
                </c:pt>
                <c:pt idx="59">
                  <c:v>0.98</c:v>
                </c:pt>
                <c:pt idx="60">
                  <c:v>0.99</c:v>
                </c:pt>
                <c:pt idx="61">
                  <c:v>1</c:v>
                </c:pt>
                <c:pt idx="62">
                  <c:v>1</c:v>
                </c:pt>
                <c:pt idx="63">
                  <c:v>0.99</c:v>
                </c:pt>
                <c:pt idx="64">
                  <c:v>0.98</c:v>
                </c:pt>
                <c:pt idx="65">
                  <c:v>0.99</c:v>
                </c:pt>
                <c:pt idx="66">
                  <c:v>0.98</c:v>
                </c:pt>
                <c:pt idx="67">
                  <c:v>0.99</c:v>
                </c:pt>
                <c:pt idx="68">
                  <c:v>0.99</c:v>
                </c:pt>
                <c:pt idx="69">
                  <c:v>1</c:v>
                </c:pt>
                <c:pt idx="70">
                  <c:v>0.94</c:v>
                </c:pt>
                <c:pt idx="71">
                  <c:v>0.96</c:v>
                </c:pt>
                <c:pt idx="72">
                  <c:v>0.82</c:v>
                </c:pt>
                <c:pt idx="73">
                  <c:v>0.77</c:v>
                </c:pt>
                <c:pt idx="74">
                  <c:v>0.81</c:v>
                </c:pt>
                <c:pt idx="75">
                  <c:v>0.87</c:v>
                </c:pt>
                <c:pt idx="76">
                  <c:v>0.92</c:v>
                </c:pt>
                <c:pt idx="77">
                  <c:v>0.96</c:v>
                </c:pt>
                <c:pt idx="78">
                  <c:v>1.02</c:v>
                </c:pt>
                <c:pt idx="79">
                  <c:v>1.03</c:v>
                </c:pt>
                <c:pt idx="80">
                  <c:v>1.05</c:v>
                </c:pt>
                <c:pt idx="81">
                  <c:v>1.07</c:v>
                </c:pt>
                <c:pt idx="82">
                  <c:v>1.08</c:v>
                </c:pt>
                <c:pt idx="83">
                  <c:v>1.0900000000000001</c:v>
                </c:pt>
                <c:pt idx="84">
                  <c:v>1.08</c:v>
                </c:pt>
                <c:pt idx="85">
                  <c:v>1.06</c:v>
                </c:pt>
                <c:pt idx="86">
                  <c:v>1.08</c:v>
                </c:pt>
                <c:pt idx="87">
                  <c:v>1.1100000000000001</c:v>
                </c:pt>
                <c:pt idx="88">
                  <c:v>1.1499999999999999</c:v>
                </c:pt>
                <c:pt idx="89">
                  <c:v>1.1599999999999999</c:v>
                </c:pt>
                <c:pt idx="90">
                  <c:v>1.1200000000000001</c:v>
                </c:pt>
                <c:pt idx="91">
                  <c:v>1.1000000000000001</c:v>
                </c:pt>
                <c:pt idx="92">
                  <c:v>1.0900000000000001</c:v>
                </c:pt>
                <c:pt idx="93">
                  <c:v>1.08</c:v>
                </c:pt>
                <c:pt idx="94">
                  <c:v>1.06</c:v>
                </c:pt>
                <c:pt idx="95">
                  <c:v>1.05</c:v>
                </c:pt>
                <c:pt idx="96">
                  <c:v>1.05</c:v>
                </c:pt>
                <c:pt idx="97">
                  <c:v>1.05</c:v>
                </c:pt>
                <c:pt idx="98">
                  <c:v>1.07</c:v>
                </c:pt>
                <c:pt idx="99">
                  <c:v>1.08</c:v>
                </c:pt>
                <c:pt idx="100">
                  <c:v>1.0900000000000001</c:v>
                </c:pt>
                <c:pt idx="101">
                  <c:v>1.1000000000000001</c:v>
                </c:pt>
                <c:pt idx="102">
                  <c:v>1.1000000000000001</c:v>
                </c:pt>
                <c:pt idx="103">
                  <c:v>1.0900000000000001</c:v>
                </c:pt>
                <c:pt idx="104">
                  <c:v>1.0900000000000001</c:v>
                </c:pt>
                <c:pt idx="105">
                  <c:v>1.06</c:v>
                </c:pt>
                <c:pt idx="106">
                  <c:v>1.05</c:v>
                </c:pt>
                <c:pt idx="107">
                  <c:v>1.04</c:v>
                </c:pt>
                <c:pt idx="108">
                  <c:v>1.03</c:v>
                </c:pt>
                <c:pt idx="109">
                  <c:v>1.04</c:v>
                </c:pt>
                <c:pt idx="110">
                  <c:v>1.05</c:v>
                </c:pt>
                <c:pt idx="111">
                  <c:v>1.06</c:v>
                </c:pt>
                <c:pt idx="112">
                  <c:v>1.07</c:v>
                </c:pt>
                <c:pt idx="113">
                  <c:v>1.07</c:v>
                </c:pt>
                <c:pt idx="114">
                  <c:v>1.06</c:v>
                </c:pt>
                <c:pt idx="115">
                  <c:v>1.04</c:v>
                </c:pt>
                <c:pt idx="116">
                  <c:v>1.03</c:v>
                </c:pt>
                <c:pt idx="117">
                  <c:v>1.01</c:v>
                </c:pt>
                <c:pt idx="118">
                  <c:v>0.99</c:v>
                </c:pt>
                <c:pt idx="119">
                  <c:v>0.97</c:v>
                </c:pt>
                <c:pt idx="120">
                  <c:v>0.96</c:v>
                </c:pt>
                <c:pt idx="121">
                  <c:v>0.97</c:v>
                </c:pt>
                <c:pt idx="122">
                  <c:v>0.84</c:v>
                </c:pt>
                <c:pt idx="123">
                  <c:v>0.82</c:v>
                </c:pt>
                <c:pt idx="124">
                  <c:v>0.86</c:v>
                </c:pt>
                <c:pt idx="125">
                  <c:v>0.91</c:v>
                </c:pt>
                <c:pt idx="126">
                  <c:v>0.95</c:v>
                </c:pt>
                <c:pt idx="127">
                  <c:v>0.99</c:v>
                </c:pt>
                <c:pt idx="128">
                  <c:v>1.01</c:v>
                </c:pt>
                <c:pt idx="129">
                  <c:v>1.02</c:v>
                </c:pt>
                <c:pt idx="130">
                  <c:v>1.02</c:v>
                </c:pt>
                <c:pt idx="131">
                  <c:v>1.01</c:v>
                </c:pt>
                <c:pt idx="132">
                  <c:v>0.99</c:v>
                </c:pt>
                <c:pt idx="133">
                  <c:v>0.97</c:v>
                </c:pt>
                <c:pt idx="134">
                  <c:v>1.01</c:v>
                </c:pt>
                <c:pt idx="135">
                  <c:v>1.03</c:v>
                </c:pt>
                <c:pt idx="136">
                  <c:v>1.06</c:v>
                </c:pt>
                <c:pt idx="137">
                  <c:v>1.07</c:v>
                </c:pt>
                <c:pt idx="138">
                  <c:v>1.07</c:v>
                </c:pt>
                <c:pt idx="139">
                  <c:v>1.05</c:v>
                </c:pt>
                <c:pt idx="140">
                  <c:v>1.04</c:v>
                </c:pt>
                <c:pt idx="141">
                  <c:v>1.03</c:v>
                </c:pt>
                <c:pt idx="142">
                  <c:v>1.02</c:v>
                </c:pt>
                <c:pt idx="143">
                  <c:v>1.02</c:v>
                </c:pt>
                <c:pt idx="144">
                  <c:v>1.02</c:v>
                </c:pt>
                <c:pt idx="145">
                  <c:v>1.01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5608576"/>
        <c:axId val="135607040"/>
      </c:scatterChart>
      <c:valAx>
        <c:axId val="135595136"/>
        <c:scaling>
          <c:orientation val="minMax"/>
          <c:max val="18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(seconds)</a:t>
                </a:r>
              </a:p>
            </c:rich>
          </c:tx>
          <c:layout/>
          <c:overlay val="0"/>
        </c:title>
        <c:majorTickMark val="none"/>
        <c:minorTickMark val="none"/>
        <c:tickLblPos val="nextTo"/>
        <c:crossAx val="135597056"/>
        <c:crosses val="autoZero"/>
        <c:crossBetween val="midCat"/>
        <c:minorUnit val="5"/>
      </c:valAx>
      <c:valAx>
        <c:axId val="135597056"/>
        <c:scaling>
          <c:orientation val="minMax"/>
          <c:max val="25"/>
          <c:min val="0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35595136"/>
        <c:crosses val="autoZero"/>
        <c:crossBetween val="midCat"/>
      </c:valAx>
      <c:valAx>
        <c:axId val="135607040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crossAx val="135608576"/>
        <c:crosses val="max"/>
        <c:crossBetween val="midCat"/>
      </c:valAx>
      <c:valAx>
        <c:axId val="135608576"/>
        <c:scaling>
          <c:orientation val="minMax"/>
        </c:scaling>
        <c:delete val="1"/>
        <c:axPos val="b"/>
        <c:majorTickMark val="out"/>
        <c:minorTickMark val="none"/>
        <c:tickLblPos val="nextTo"/>
        <c:crossAx val="135607040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C02 Vs. Time</a:t>
            </a:r>
          </a:p>
        </c:rich>
      </c:tx>
      <c:layout/>
      <c:overlay val="0"/>
    </c:title>
    <c:autoTitleDeleted val="0"/>
    <c:plotArea>
      <c:layout/>
      <c:scatterChart>
        <c:scatterStyle val="smoothMarker"/>
        <c:varyColors val="0"/>
        <c:ser>
          <c:idx val="1"/>
          <c:order val="0"/>
          <c:tx>
            <c:v>Lap 2</c:v>
          </c:tx>
          <c:marker>
            <c:symbol val="none"/>
          </c:marker>
          <c:yVal>
            <c:numRef>
              <c:f>'Lap 2 data'!$C$10:$C$200</c:f>
              <c:numCache>
                <c:formatCode>General</c:formatCode>
                <c:ptCount val="191"/>
                <c:pt idx="0">
                  <c:v>13.112</c:v>
                </c:pt>
                <c:pt idx="1">
                  <c:v>13.117000000000001</c:v>
                </c:pt>
                <c:pt idx="2">
                  <c:v>13.147</c:v>
                </c:pt>
                <c:pt idx="3">
                  <c:v>13.17</c:v>
                </c:pt>
                <c:pt idx="4">
                  <c:v>13.138999999999999</c:v>
                </c:pt>
                <c:pt idx="5">
                  <c:v>12.999000000000001</c:v>
                </c:pt>
                <c:pt idx="6">
                  <c:v>12.939</c:v>
                </c:pt>
                <c:pt idx="7">
                  <c:v>12.64</c:v>
                </c:pt>
                <c:pt idx="8">
                  <c:v>11.351000000000001</c:v>
                </c:pt>
                <c:pt idx="9">
                  <c:v>9.7330000000000005</c:v>
                </c:pt>
                <c:pt idx="10">
                  <c:v>8.9450000000000003</c:v>
                </c:pt>
                <c:pt idx="11">
                  <c:v>10.31</c:v>
                </c:pt>
                <c:pt idx="12">
                  <c:v>11.763</c:v>
                </c:pt>
                <c:pt idx="13">
                  <c:v>12.59</c:v>
                </c:pt>
                <c:pt idx="14">
                  <c:v>12.916</c:v>
                </c:pt>
                <c:pt idx="15">
                  <c:v>12.99</c:v>
                </c:pt>
                <c:pt idx="16">
                  <c:v>12.99</c:v>
                </c:pt>
                <c:pt idx="17">
                  <c:v>12.957000000000001</c:v>
                </c:pt>
                <c:pt idx="18">
                  <c:v>10.760999999999999</c:v>
                </c:pt>
                <c:pt idx="19">
                  <c:v>11.016999999999999</c:v>
                </c:pt>
                <c:pt idx="20">
                  <c:v>11.887</c:v>
                </c:pt>
                <c:pt idx="21">
                  <c:v>12.574999999999999</c:v>
                </c:pt>
                <c:pt idx="22">
                  <c:v>12.87</c:v>
                </c:pt>
                <c:pt idx="23">
                  <c:v>12.831</c:v>
                </c:pt>
                <c:pt idx="24">
                  <c:v>12.930999999999999</c:v>
                </c:pt>
                <c:pt idx="25">
                  <c:v>12.957000000000001</c:v>
                </c:pt>
                <c:pt idx="26">
                  <c:v>12.894</c:v>
                </c:pt>
                <c:pt idx="27">
                  <c:v>12.663</c:v>
                </c:pt>
                <c:pt idx="28">
                  <c:v>12.401</c:v>
                </c:pt>
                <c:pt idx="29">
                  <c:v>12.595000000000001</c:v>
                </c:pt>
                <c:pt idx="30">
                  <c:v>12.968999999999999</c:v>
                </c:pt>
                <c:pt idx="31">
                  <c:v>13.04</c:v>
                </c:pt>
                <c:pt idx="32">
                  <c:v>13.035</c:v>
                </c:pt>
                <c:pt idx="33">
                  <c:v>13.015000000000001</c:v>
                </c:pt>
                <c:pt idx="34">
                  <c:v>12.992000000000001</c:v>
                </c:pt>
                <c:pt idx="35">
                  <c:v>13</c:v>
                </c:pt>
                <c:pt idx="36">
                  <c:v>13.016999999999999</c:v>
                </c:pt>
                <c:pt idx="37">
                  <c:v>11.912000000000001</c:v>
                </c:pt>
                <c:pt idx="38">
                  <c:v>11.428000000000001</c:v>
                </c:pt>
                <c:pt idx="39">
                  <c:v>11.818</c:v>
                </c:pt>
                <c:pt idx="40">
                  <c:v>12.587999999999999</c:v>
                </c:pt>
                <c:pt idx="41">
                  <c:v>12.9</c:v>
                </c:pt>
                <c:pt idx="42">
                  <c:v>12.942</c:v>
                </c:pt>
                <c:pt idx="43">
                  <c:v>12.999000000000001</c:v>
                </c:pt>
                <c:pt idx="44">
                  <c:v>13.025</c:v>
                </c:pt>
                <c:pt idx="45">
                  <c:v>13.03</c:v>
                </c:pt>
                <c:pt idx="46">
                  <c:v>13.03</c:v>
                </c:pt>
                <c:pt idx="47">
                  <c:v>13.03</c:v>
                </c:pt>
                <c:pt idx="48">
                  <c:v>13.08</c:v>
                </c:pt>
                <c:pt idx="49">
                  <c:v>13.061999999999999</c:v>
                </c:pt>
                <c:pt idx="50">
                  <c:v>13.055</c:v>
                </c:pt>
                <c:pt idx="51">
                  <c:v>13.057</c:v>
                </c:pt>
                <c:pt idx="52">
                  <c:v>13.042999999999999</c:v>
                </c:pt>
                <c:pt idx="53">
                  <c:v>13.010999999999999</c:v>
                </c:pt>
                <c:pt idx="54">
                  <c:v>13.026999999999999</c:v>
                </c:pt>
                <c:pt idx="55">
                  <c:v>13.141999999999999</c:v>
                </c:pt>
                <c:pt idx="56">
                  <c:v>13.173999999999999</c:v>
                </c:pt>
                <c:pt idx="57">
                  <c:v>13.073</c:v>
                </c:pt>
                <c:pt idx="58">
                  <c:v>12.917999999999999</c:v>
                </c:pt>
                <c:pt idx="59">
                  <c:v>12.91</c:v>
                </c:pt>
                <c:pt idx="60">
                  <c:v>12.952999999999999</c:v>
                </c:pt>
                <c:pt idx="61">
                  <c:v>13.045</c:v>
                </c:pt>
                <c:pt idx="62">
                  <c:v>13.08</c:v>
                </c:pt>
                <c:pt idx="63">
                  <c:v>13.084</c:v>
                </c:pt>
                <c:pt idx="64">
                  <c:v>13.064</c:v>
                </c:pt>
                <c:pt idx="65">
                  <c:v>12.95</c:v>
                </c:pt>
                <c:pt idx="66">
                  <c:v>12.958</c:v>
                </c:pt>
                <c:pt idx="67">
                  <c:v>12.96</c:v>
                </c:pt>
                <c:pt idx="68">
                  <c:v>12.992000000000001</c:v>
                </c:pt>
                <c:pt idx="69">
                  <c:v>12.78</c:v>
                </c:pt>
                <c:pt idx="70">
                  <c:v>11.420999999999999</c:v>
                </c:pt>
                <c:pt idx="71">
                  <c:v>7.1109999999999998</c:v>
                </c:pt>
                <c:pt idx="72">
                  <c:v>7.2210000000000001</c:v>
                </c:pt>
                <c:pt idx="73">
                  <c:v>8.0869999999999997</c:v>
                </c:pt>
                <c:pt idx="74">
                  <c:v>9.4350000000000005</c:v>
                </c:pt>
                <c:pt idx="75">
                  <c:v>10.715999999999999</c:v>
                </c:pt>
                <c:pt idx="76">
                  <c:v>11.64</c:v>
                </c:pt>
                <c:pt idx="77">
                  <c:v>12.382999999999999</c:v>
                </c:pt>
                <c:pt idx="78">
                  <c:v>12.686999999999999</c:v>
                </c:pt>
                <c:pt idx="79">
                  <c:v>12.872999999999999</c:v>
                </c:pt>
                <c:pt idx="80">
                  <c:v>12.946</c:v>
                </c:pt>
                <c:pt idx="81">
                  <c:v>12.977</c:v>
                </c:pt>
                <c:pt idx="82">
                  <c:v>13.007999999999999</c:v>
                </c:pt>
                <c:pt idx="83">
                  <c:v>13</c:v>
                </c:pt>
                <c:pt idx="84">
                  <c:v>12.992000000000001</c:v>
                </c:pt>
                <c:pt idx="85">
                  <c:v>13.004</c:v>
                </c:pt>
                <c:pt idx="86">
                  <c:v>13.037000000000001</c:v>
                </c:pt>
                <c:pt idx="87">
                  <c:v>12.939</c:v>
                </c:pt>
                <c:pt idx="88">
                  <c:v>12.724</c:v>
                </c:pt>
                <c:pt idx="89">
                  <c:v>12.742000000000001</c:v>
                </c:pt>
                <c:pt idx="90">
                  <c:v>13.048999999999999</c:v>
                </c:pt>
                <c:pt idx="91">
                  <c:v>13.103</c:v>
                </c:pt>
                <c:pt idx="92">
                  <c:v>13.095000000000001</c:v>
                </c:pt>
                <c:pt idx="93">
                  <c:v>13.042999999999999</c:v>
                </c:pt>
                <c:pt idx="94">
                  <c:v>12.96</c:v>
                </c:pt>
                <c:pt idx="95">
                  <c:v>12.96</c:v>
                </c:pt>
                <c:pt idx="96">
                  <c:v>12.96</c:v>
                </c:pt>
                <c:pt idx="97">
                  <c:v>12.96</c:v>
                </c:pt>
                <c:pt idx="98">
                  <c:v>12.96</c:v>
                </c:pt>
                <c:pt idx="99">
                  <c:v>12.96</c:v>
                </c:pt>
                <c:pt idx="100">
                  <c:v>12.962</c:v>
                </c:pt>
                <c:pt idx="101">
                  <c:v>12.97</c:v>
                </c:pt>
                <c:pt idx="102">
                  <c:v>12.97</c:v>
                </c:pt>
                <c:pt idx="103">
                  <c:v>12.962999999999999</c:v>
                </c:pt>
                <c:pt idx="104">
                  <c:v>12.96</c:v>
                </c:pt>
                <c:pt idx="105">
                  <c:v>12.994999999999999</c:v>
                </c:pt>
                <c:pt idx="106">
                  <c:v>13.06</c:v>
                </c:pt>
                <c:pt idx="107">
                  <c:v>13.06</c:v>
                </c:pt>
                <c:pt idx="108">
                  <c:v>13.06</c:v>
                </c:pt>
                <c:pt idx="109">
                  <c:v>13.053000000000001</c:v>
                </c:pt>
                <c:pt idx="110">
                  <c:v>13.034000000000001</c:v>
                </c:pt>
                <c:pt idx="111">
                  <c:v>13.016999999999999</c:v>
                </c:pt>
                <c:pt idx="112">
                  <c:v>13.013999999999999</c:v>
                </c:pt>
                <c:pt idx="113">
                  <c:v>13.03</c:v>
                </c:pt>
                <c:pt idx="114">
                  <c:v>13.03</c:v>
                </c:pt>
                <c:pt idx="115">
                  <c:v>13.05</c:v>
                </c:pt>
                <c:pt idx="116">
                  <c:v>13.065</c:v>
                </c:pt>
                <c:pt idx="117">
                  <c:v>13.067</c:v>
                </c:pt>
                <c:pt idx="118">
                  <c:v>13.058</c:v>
                </c:pt>
                <c:pt idx="119">
                  <c:v>13.047000000000001</c:v>
                </c:pt>
                <c:pt idx="120">
                  <c:v>12.875999999999999</c:v>
                </c:pt>
                <c:pt idx="121">
                  <c:v>11.19</c:v>
                </c:pt>
                <c:pt idx="122">
                  <c:v>9.7530000000000001</c:v>
                </c:pt>
                <c:pt idx="123">
                  <c:v>9.6140000000000008</c:v>
                </c:pt>
                <c:pt idx="124">
                  <c:v>10.659000000000001</c:v>
                </c:pt>
                <c:pt idx="125">
                  <c:v>11.763</c:v>
                </c:pt>
                <c:pt idx="126">
                  <c:v>12.183</c:v>
                </c:pt>
                <c:pt idx="127">
                  <c:v>12.672000000000001</c:v>
                </c:pt>
                <c:pt idx="128">
                  <c:v>12.964</c:v>
                </c:pt>
                <c:pt idx="129">
                  <c:v>13.067</c:v>
                </c:pt>
                <c:pt idx="130">
                  <c:v>12.996</c:v>
                </c:pt>
                <c:pt idx="131">
                  <c:v>12.617000000000001</c:v>
                </c:pt>
                <c:pt idx="132">
                  <c:v>12.074999999999999</c:v>
                </c:pt>
                <c:pt idx="133">
                  <c:v>12.292</c:v>
                </c:pt>
                <c:pt idx="134">
                  <c:v>12.62</c:v>
                </c:pt>
                <c:pt idx="135">
                  <c:v>12.839</c:v>
                </c:pt>
                <c:pt idx="136">
                  <c:v>12.962</c:v>
                </c:pt>
                <c:pt idx="137">
                  <c:v>12.97</c:v>
                </c:pt>
                <c:pt idx="138">
                  <c:v>13.004</c:v>
                </c:pt>
                <c:pt idx="139">
                  <c:v>13.183</c:v>
                </c:pt>
                <c:pt idx="140">
                  <c:v>13.25</c:v>
                </c:pt>
                <c:pt idx="141">
                  <c:v>13.218999999999999</c:v>
                </c:pt>
                <c:pt idx="142">
                  <c:v>13.18</c:v>
                </c:pt>
                <c:pt idx="143">
                  <c:v>13.18</c:v>
                </c:pt>
                <c:pt idx="144">
                  <c:v>13.122</c:v>
                </c:pt>
                <c:pt idx="145">
                  <c:v>12.914</c:v>
                </c:pt>
              </c:numCache>
            </c:numRef>
          </c:yVal>
          <c:smooth val="1"/>
        </c:ser>
        <c:ser>
          <c:idx val="2"/>
          <c:order val="1"/>
          <c:tx>
            <c:v>Lap 3</c:v>
          </c:tx>
          <c:marker>
            <c:symbol val="none"/>
          </c:marker>
          <c:yVal>
            <c:numRef>
              <c:f>'Lap 3 data'!$C$10:$C$200</c:f>
              <c:numCache>
                <c:formatCode>General</c:formatCode>
                <c:ptCount val="191"/>
                <c:pt idx="0">
                  <c:v>12.914</c:v>
                </c:pt>
                <c:pt idx="1">
                  <c:v>12.82</c:v>
                </c:pt>
                <c:pt idx="2">
                  <c:v>12.919</c:v>
                </c:pt>
                <c:pt idx="3">
                  <c:v>13.087</c:v>
                </c:pt>
                <c:pt idx="4">
                  <c:v>13.12</c:v>
                </c:pt>
                <c:pt idx="5">
                  <c:v>13.12</c:v>
                </c:pt>
                <c:pt idx="6">
                  <c:v>13.113</c:v>
                </c:pt>
                <c:pt idx="7">
                  <c:v>13.061</c:v>
                </c:pt>
                <c:pt idx="8">
                  <c:v>12.865</c:v>
                </c:pt>
                <c:pt idx="9">
                  <c:v>12.282999999999999</c:v>
                </c:pt>
                <c:pt idx="10">
                  <c:v>10.907999999999999</c:v>
                </c:pt>
                <c:pt idx="11">
                  <c:v>9.7769999999999992</c:v>
                </c:pt>
                <c:pt idx="12">
                  <c:v>9.8000000000000007</c:v>
                </c:pt>
                <c:pt idx="13">
                  <c:v>10.696999999999999</c:v>
                </c:pt>
                <c:pt idx="14">
                  <c:v>11.762</c:v>
                </c:pt>
                <c:pt idx="15">
                  <c:v>12.43</c:v>
                </c:pt>
                <c:pt idx="16">
                  <c:v>12.701000000000001</c:v>
                </c:pt>
                <c:pt idx="17">
                  <c:v>12.725</c:v>
                </c:pt>
                <c:pt idx="18">
                  <c:v>12.769</c:v>
                </c:pt>
                <c:pt idx="19">
                  <c:v>12.914</c:v>
                </c:pt>
                <c:pt idx="20">
                  <c:v>13.042999999999999</c:v>
                </c:pt>
                <c:pt idx="21">
                  <c:v>13.048</c:v>
                </c:pt>
                <c:pt idx="22">
                  <c:v>13.036</c:v>
                </c:pt>
                <c:pt idx="23">
                  <c:v>12.31</c:v>
                </c:pt>
                <c:pt idx="24">
                  <c:v>12.000999999999999</c:v>
                </c:pt>
                <c:pt idx="25">
                  <c:v>12.263</c:v>
                </c:pt>
                <c:pt idx="26">
                  <c:v>12.711</c:v>
                </c:pt>
                <c:pt idx="27">
                  <c:v>12.88</c:v>
                </c:pt>
                <c:pt idx="28">
                  <c:v>12.88</c:v>
                </c:pt>
                <c:pt idx="29">
                  <c:v>12.88</c:v>
                </c:pt>
                <c:pt idx="30">
                  <c:v>12.956</c:v>
                </c:pt>
                <c:pt idx="31">
                  <c:v>13.042</c:v>
                </c:pt>
                <c:pt idx="32">
                  <c:v>13.093</c:v>
                </c:pt>
                <c:pt idx="33">
                  <c:v>13.076000000000001</c:v>
                </c:pt>
                <c:pt idx="34">
                  <c:v>12.96</c:v>
                </c:pt>
                <c:pt idx="35">
                  <c:v>12.952</c:v>
                </c:pt>
                <c:pt idx="36">
                  <c:v>12.885</c:v>
                </c:pt>
                <c:pt idx="37">
                  <c:v>12.548</c:v>
                </c:pt>
                <c:pt idx="38">
                  <c:v>11.442</c:v>
                </c:pt>
                <c:pt idx="39">
                  <c:v>9.8040000000000003</c:v>
                </c:pt>
                <c:pt idx="40">
                  <c:v>9.5079999999999991</c:v>
                </c:pt>
                <c:pt idx="41">
                  <c:v>10.769</c:v>
                </c:pt>
                <c:pt idx="42">
                  <c:v>11.956</c:v>
                </c:pt>
                <c:pt idx="43">
                  <c:v>12.62</c:v>
                </c:pt>
                <c:pt idx="44">
                  <c:v>12.853999999999999</c:v>
                </c:pt>
                <c:pt idx="45">
                  <c:v>12.928000000000001</c:v>
                </c:pt>
                <c:pt idx="46">
                  <c:v>13.05</c:v>
                </c:pt>
                <c:pt idx="47">
                  <c:v>13.05</c:v>
                </c:pt>
                <c:pt idx="48">
                  <c:v>13.05</c:v>
                </c:pt>
                <c:pt idx="49">
                  <c:v>13.045</c:v>
                </c:pt>
                <c:pt idx="50">
                  <c:v>13.04</c:v>
                </c:pt>
                <c:pt idx="51">
                  <c:v>13.04</c:v>
                </c:pt>
                <c:pt idx="52">
                  <c:v>13.04</c:v>
                </c:pt>
                <c:pt idx="53">
                  <c:v>13.048</c:v>
                </c:pt>
                <c:pt idx="54">
                  <c:v>13.05</c:v>
                </c:pt>
                <c:pt idx="55">
                  <c:v>13.05</c:v>
                </c:pt>
                <c:pt idx="56">
                  <c:v>13.05</c:v>
                </c:pt>
                <c:pt idx="57">
                  <c:v>13.064</c:v>
                </c:pt>
                <c:pt idx="58">
                  <c:v>13.13</c:v>
                </c:pt>
                <c:pt idx="59">
                  <c:v>13.13</c:v>
                </c:pt>
                <c:pt idx="60">
                  <c:v>13.117000000000001</c:v>
                </c:pt>
                <c:pt idx="61">
                  <c:v>13.1</c:v>
                </c:pt>
                <c:pt idx="62">
                  <c:v>13.093</c:v>
                </c:pt>
                <c:pt idx="63">
                  <c:v>13.1</c:v>
                </c:pt>
                <c:pt idx="64">
                  <c:v>13.1</c:v>
                </c:pt>
                <c:pt idx="65">
                  <c:v>13.108000000000001</c:v>
                </c:pt>
                <c:pt idx="66">
                  <c:v>13.045999999999999</c:v>
                </c:pt>
                <c:pt idx="67">
                  <c:v>12.929</c:v>
                </c:pt>
                <c:pt idx="68">
                  <c:v>12.811</c:v>
                </c:pt>
                <c:pt idx="69">
                  <c:v>12.723000000000001</c:v>
                </c:pt>
                <c:pt idx="70">
                  <c:v>12.598000000000001</c:v>
                </c:pt>
                <c:pt idx="71">
                  <c:v>12.307</c:v>
                </c:pt>
                <c:pt idx="72">
                  <c:v>12.105</c:v>
                </c:pt>
                <c:pt idx="73">
                  <c:v>11.731999999999999</c:v>
                </c:pt>
                <c:pt idx="74">
                  <c:v>9.718</c:v>
                </c:pt>
                <c:pt idx="75">
                  <c:v>6.4649999999999999</c:v>
                </c:pt>
                <c:pt idx="76">
                  <c:v>6.625</c:v>
                </c:pt>
                <c:pt idx="77">
                  <c:v>8.4039999999999999</c:v>
                </c:pt>
                <c:pt idx="78">
                  <c:v>10.512</c:v>
                </c:pt>
                <c:pt idx="79">
                  <c:v>11.993</c:v>
                </c:pt>
                <c:pt idx="80">
                  <c:v>12.679</c:v>
                </c:pt>
                <c:pt idx="81">
                  <c:v>12.885999999999999</c:v>
                </c:pt>
                <c:pt idx="82">
                  <c:v>13.04</c:v>
                </c:pt>
                <c:pt idx="83">
                  <c:v>13.055999999999999</c:v>
                </c:pt>
                <c:pt idx="84">
                  <c:v>13.066000000000001</c:v>
                </c:pt>
                <c:pt idx="85">
                  <c:v>13.065</c:v>
                </c:pt>
                <c:pt idx="86">
                  <c:v>13.05</c:v>
                </c:pt>
                <c:pt idx="87">
                  <c:v>13.034000000000001</c:v>
                </c:pt>
                <c:pt idx="88">
                  <c:v>13.05</c:v>
                </c:pt>
                <c:pt idx="89">
                  <c:v>13.05</c:v>
                </c:pt>
                <c:pt idx="90">
                  <c:v>12.742000000000001</c:v>
                </c:pt>
                <c:pt idx="91">
                  <c:v>12.57</c:v>
                </c:pt>
                <c:pt idx="92">
                  <c:v>12.632999999999999</c:v>
                </c:pt>
                <c:pt idx="93">
                  <c:v>12.789</c:v>
                </c:pt>
                <c:pt idx="94">
                  <c:v>12.95</c:v>
                </c:pt>
                <c:pt idx="95">
                  <c:v>12.942</c:v>
                </c:pt>
                <c:pt idx="96">
                  <c:v>12.94</c:v>
                </c:pt>
                <c:pt idx="97">
                  <c:v>12.94</c:v>
                </c:pt>
                <c:pt idx="98">
                  <c:v>12.943</c:v>
                </c:pt>
                <c:pt idx="99">
                  <c:v>12.95</c:v>
                </c:pt>
                <c:pt idx="100">
                  <c:v>12.95</c:v>
                </c:pt>
                <c:pt idx="101">
                  <c:v>12.95</c:v>
                </c:pt>
                <c:pt idx="102">
                  <c:v>12.956</c:v>
                </c:pt>
                <c:pt idx="103">
                  <c:v>12.955</c:v>
                </c:pt>
                <c:pt idx="104">
                  <c:v>12.952999999999999</c:v>
                </c:pt>
                <c:pt idx="105">
                  <c:v>12.96</c:v>
                </c:pt>
                <c:pt idx="106">
                  <c:v>12.96</c:v>
                </c:pt>
                <c:pt idx="107">
                  <c:v>12.928000000000001</c:v>
                </c:pt>
                <c:pt idx="108">
                  <c:v>12.92</c:v>
                </c:pt>
                <c:pt idx="109">
                  <c:v>12.994999999999999</c:v>
                </c:pt>
                <c:pt idx="110">
                  <c:v>13.067</c:v>
                </c:pt>
                <c:pt idx="111">
                  <c:v>13.055</c:v>
                </c:pt>
                <c:pt idx="112">
                  <c:v>13.03</c:v>
                </c:pt>
                <c:pt idx="113">
                  <c:v>13.03</c:v>
                </c:pt>
                <c:pt idx="114">
                  <c:v>13.03</c:v>
                </c:pt>
                <c:pt idx="115">
                  <c:v>13.035</c:v>
                </c:pt>
                <c:pt idx="116">
                  <c:v>13.045999999999999</c:v>
                </c:pt>
                <c:pt idx="117">
                  <c:v>13.06</c:v>
                </c:pt>
                <c:pt idx="118">
                  <c:v>13.06</c:v>
                </c:pt>
                <c:pt idx="119">
                  <c:v>13.052</c:v>
                </c:pt>
                <c:pt idx="120">
                  <c:v>13.05</c:v>
                </c:pt>
                <c:pt idx="121">
                  <c:v>13.045</c:v>
                </c:pt>
                <c:pt idx="122">
                  <c:v>12.986000000000001</c:v>
                </c:pt>
                <c:pt idx="123">
                  <c:v>12.831</c:v>
                </c:pt>
                <c:pt idx="124">
                  <c:v>12.651</c:v>
                </c:pt>
                <c:pt idx="125">
                  <c:v>8.9939999999999998</c:v>
                </c:pt>
                <c:pt idx="126">
                  <c:v>8.5960000000000001</c:v>
                </c:pt>
                <c:pt idx="127">
                  <c:v>9.3550000000000004</c:v>
                </c:pt>
                <c:pt idx="128">
                  <c:v>10.321</c:v>
                </c:pt>
                <c:pt idx="129">
                  <c:v>11.369</c:v>
                </c:pt>
                <c:pt idx="130">
                  <c:v>11.94</c:v>
                </c:pt>
                <c:pt idx="131">
                  <c:v>12.345000000000001</c:v>
                </c:pt>
                <c:pt idx="132">
                  <c:v>12.743</c:v>
                </c:pt>
                <c:pt idx="133">
                  <c:v>12.925000000000001</c:v>
                </c:pt>
                <c:pt idx="134">
                  <c:v>12.93</c:v>
                </c:pt>
                <c:pt idx="135">
                  <c:v>12.925000000000001</c:v>
                </c:pt>
                <c:pt idx="136">
                  <c:v>12.9</c:v>
                </c:pt>
                <c:pt idx="137">
                  <c:v>12.996</c:v>
                </c:pt>
                <c:pt idx="138">
                  <c:v>13.026999999999999</c:v>
                </c:pt>
                <c:pt idx="139">
                  <c:v>13.025</c:v>
                </c:pt>
                <c:pt idx="140">
                  <c:v>13.02</c:v>
                </c:pt>
                <c:pt idx="141">
                  <c:v>13.032999999999999</c:v>
                </c:pt>
                <c:pt idx="142">
                  <c:v>13.119</c:v>
                </c:pt>
                <c:pt idx="143">
                  <c:v>13.12</c:v>
                </c:pt>
                <c:pt idx="144">
                  <c:v>13.12</c:v>
                </c:pt>
                <c:pt idx="145">
                  <c:v>13.125</c:v>
                </c:pt>
                <c:pt idx="146">
                  <c:v>13.13</c:v>
                </c:pt>
                <c:pt idx="147">
                  <c:v>13.13</c:v>
                </c:pt>
                <c:pt idx="148">
                  <c:v>13.13</c:v>
                </c:pt>
              </c:numCache>
            </c:numRef>
          </c:yVal>
          <c:smooth val="1"/>
        </c:ser>
        <c:ser>
          <c:idx val="0"/>
          <c:order val="2"/>
          <c:tx>
            <c:v>Lap 4</c:v>
          </c:tx>
          <c:marker>
            <c:symbol val="none"/>
          </c:marker>
          <c:yVal>
            <c:numRef>
              <c:f>'Lap 4 data'!$C$10:$C$200</c:f>
              <c:numCache>
                <c:formatCode>General</c:formatCode>
                <c:ptCount val="191"/>
                <c:pt idx="0">
                  <c:v>13.13</c:v>
                </c:pt>
                <c:pt idx="1">
                  <c:v>13.097</c:v>
                </c:pt>
                <c:pt idx="2">
                  <c:v>13.115</c:v>
                </c:pt>
                <c:pt idx="3">
                  <c:v>13.148</c:v>
                </c:pt>
                <c:pt idx="4">
                  <c:v>13.131</c:v>
                </c:pt>
                <c:pt idx="5">
                  <c:v>13.010999999999999</c:v>
                </c:pt>
                <c:pt idx="6">
                  <c:v>12.851000000000001</c:v>
                </c:pt>
                <c:pt idx="7">
                  <c:v>12.678000000000001</c:v>
                </c:pt>
                <c:pt idx="8">
                  <c:v>11.88</c:v>
                </c:pt>
                <c:pt idx="9">
                  <c:v>10.369</c:v>
                </c:pt>
                <c:pt idx="10">
                  <c:v>9.5250000000000004</c:v>
                </c:pt>
                <c:pt idx="11">
                  <c:v>10.612</c:v>
                </c:pt>
                <c:pt idx="12">
                  <c:v>11.045999999999999</c:v>
                </c:pt>
                <c:pt idx="13">
                  <c:v>12.023</c:v>
                </c:pt>
                <c:pt idx="14">
                  <c:v>12.635999999999999</c:v>
                </c:pt>
                <c:pt idx="15">
                  <c:v>12.913</c:v>
                </c:pt>
                <c:pt idx="16">
                  <c:v>13.031000000000001</c:v>
                </c:pt>
                <c:pt idx="17">
                  <c:v>13.119</c:v>
                </c:pt>
                <c:pt idx="18">
                  <c:v>13.11</c:v>
                </c:pt>
                <c:pt idx="19">
                  <c:v>11.893000000000001</c:v>
                </c:pt>
                <c:pt idx="20">
                  <c:v>11.611000000000001</c:v>
                </c:pt>
                <c:pt idx="21">
                  <c:v>11.958</c:v>
                </c:pt>
                <c:pt idx="22">
                  <c:v>12.379</c:v>
                </c:pt>
                <c:pt idx="23">
                  <c:v>12.446999999999999</c:v>
                </c:pt>
                <c:pt idx="24">
                  <c:v>12.628</c:v>
                </c:pt>
                <c:pt idx="25">
                  <c:v>12.797000000000001</c:v>
                </c:pt>
                <c:pt idx="26">
                  <c:v>12.84</c:v>
                </c:pt>
                <c:pt idx="27">
                  <c:v>12.84</c:v>
                </c:pt>
                <c:pt idx="28">
                  <c:v>12.837</c:v>
                </c:pt>
                <c:pt idx="29">
                  <c:v>12.831</c:v>
                </c:pt>
                <c:pt idx="30">
                  <c:v>12.84</c:v>
                </c:pt>
                <c:pt idx="31">
                  <c:v>12.84</c:v>
                </c:pt>
                <c:pt idx="32">
                  <c:v>12.834</c:v>
                </c:pt>
                <c:pt idx="33">
                  <c:v>12.936999999999999</c:v>
                </c:pt>
                <c:pt idx="34">
                  <c:v>13.055999999999999</c:v>
                </c:pt>
                <c:pt idx="35">
                  <c:v>13.07</c:v>
                </c:pt>
                <c:pt idx="36">
                  <c:v>13.07</c:v>
                </c:pt>
                <c:pt idx="37">
                  <c:v>13.054</c:v>
                </c:pt>
                <c:pt idx="38">
                  <c:v>13.055999999999999</c:v>
                </c:pt>
                <c:pt idx="39">
                  <c:v>12.923999999999999</c:v>
                </c:pt>
                <c:pt idx="40">
                  <c:v>12.694000000000001</c:v>
                </c:pt>
                <c:pt idx="41">
                  <c:v>12.558</c:v>
                </c:pt>
                <c:pt idx="42">
                  <c:v>12.744</c:v>
                </c:pt>
                <c:pt idx="43">
                  <c:v>12.928000000000001</c:v>
                </c:pt>
                <c:pt idx="44">
                  <c:v>12.976000000000001</c:v>
                </c:pt>
                <c:pt idx="45">
                  <c:v>12.984999999999999</c:v>
                </c:pt>
                <c:pt idx="46">
                  <c:v>13.002000000000001</c:v>
                </c:pt>
                <c:pt idx="47">
                  <c:v>13.03</c:v>
                </c:pt>
                <c:pt idx="48">
                  <c:v>13.03</c:v>
                </c:pt>
                <c:pt idx="49">
                  <c:v>13.038</c:v>
                </c:pt>
                <c:pt idx="50">
                  <c:v>13.04</c:v>
                </c:pt>
                <c:pt idx="51">
                  <c:v>13.026</c:v>
                </c:pt>
                <c:pt idx="52">
                  <c:v>13.01</c:v>
                </c:pt>
                <c:pt idx="53">
                  <c:v>13.01</c:v>
                </c:pt>
                <c:pt idx="54">
                  <c:v>13.01</c:v>
                </c:pt>
                <c:pt idx="55">
                  <c:v>13.01</c:v>
                </c:pt>
                <c:pt idx="56">
                  <c:v>13.01</c:v>
                </c:pt>
                <c:pt idx="57">
                  <c:v>13.015000000000001</c:v>
                </c:pt>
                <c:pt idx="58">
                  <c:v>13.074</c:v>
                </c:pt>
                <c:pt idx="59">
                  <c:v>13.209</c:v>
                </c:pt>
                <c:pt idx="60">
                  <c:v>13.2</c:v>
                </c:pt>
                <c:pt idx="61">
                  <c:v>13.019</c:v>
                </c:pt>
                <c:pt idx="62">
                  <c:v>12.827999999999999</c:v>
                </c:pt>
                <c:pt idx="63">
                  <c:v>12.718</c:v>
                </c:pt>
                <c:pt idx="64">
                  <c:v>12.680999999999999</c:v>
                </c:pt>
                <c:pt idx="65">
                  <c:v>12.653</c:v>
                </c:pt>
                <c:pt idx="66">
                  <c:v>12.611000000000001</c:v>
                </c:pt>
                <c:pt idx="67">
                  <c:v>12.483000000000001</c:v>
                </c:pt>
                <c:pt idx="68">
                  <c:v>12.456</c:v>
                </c:pt>
                <c:pt idx="69">
                  <c:v>12.464</c:v>
                </c:pt>
                <c:pt idx="70">
                  <c:v>12.496</c:v>
                </c:pt>
                <c:pt idx="71">
                  <c:v>12.608000000000001</c:v>
                </c:pt>
                <c:pt idx="72">
                  <c:v>12.891999999999999</c:v>
                </c:pt>
                <c:pt idx="73">
                  <c:v>12.061999999999999</c:v>
                </c:pt>
                <c:pt idx="74">
                  <c:v>8.5890000000000004</c:v>
                </c:pt>
                <c:pt idx="75">
                  <c:v>5.9870000000000001</c:v>
                </c:pt>
                <c:pt idx="76">
                  <c:v>5.923</c:v>
                </c:pt>
                <c:pt idx="77">
                  <c:v>7.8860000000000001</c:v>
                </c:pt>
                <c:pt idx="78">
                  <c:v>9.7140000000000004</c:v>
                </c:pt>
                <c:pt idx="79">
                  <c:v>10.53</c:v>
                </c:pt>
                <c:pt idx="80">
                  <c:v>11.045999999999999</c:v>
                </c:pt>
                <c:pt idx="81">
                  <c:v>11.635</c:v>
                </c:pt>
                <c:pt idx="82">
                  <c:v>12.281000000000001</c:v>
                </c:pt>
                <c:pt idx="83">
                  <c:v>12.749000000000001</c:v>
                </c:pt>
                <c:pt idx="84">
                  <c:v>12.952</c:v>
                </c:pt>
                <c:pt idx="85">
                  <c:v>12.984</c:v>
                </c:pt>
                <c:pt idx="86">
                  <c:v>12.959</c:v>
                </c:pt>
                <c:pt idx="87">
                  <c:v>12.94</c:v>
                </c:pt>
                <c:pt idx="88">
                  <c:v>12.936999999999999</c:v>
                </c:pt>
                <c:pt idx="89">
                  <c:v>12.927</c:v>
                </c:pt>
                <c:pt idx="90">
                  <c:v>12.911</c:v>
                </c:pt>
                <c:pt idx="91">
                  <c:v>12.887</c:v>
                </c:pt>
                <c:pt idx="92">
                  <c:v>12.88</c:v>
                </c:pt>
                <c:pt idx="93">
                  <c:v>12.88</c:v>
                </c:pt>
                <c:pt idx="94">
                  <c:v>12.88</c:v>
                </c:pt>
                <c:pt idx="95">
                  <c:v>12.88</c:v>
                </c:pt>
                <c:pt idx="96">
                  <c:v>12.88</c:v>
                </c:pt>
                <c:pt idx="97">
                  <c:v>12.88</c:v>
                </c:pt>
                <c:pt idx="98">
                  <c:v>12.874000000000001</c:v>
                </c:pt>
                <c:pt idx="99">
                  <c:v>12.884</c:v>
                </c:pt>
                <c:pt idx="100">
                  <c:v>12.9</c:v>
                </c:pt>
                <c:pt idx="101">
                  <c:v>12.904</c:v>
                </c:pt>
                <c:pt idx="102">
                  <c:v>12.929</c:v>
                </c:pt>
                <c:pt idx="103">
                  <c:v>12.922000000000001</c:v>
                </c:pt>
                <c:pt idx="104">
                  <c:v>12.92</c:v>
                </c:pt>
                <c:pt idx="105">
                  <c:v>12.916</c:v>
                </c:pt>
                <c:pt idx="106">
                  <c:v>12.91</c:v>
                </c:pt>
                <c:pt idx="107">
                  <c:v>12.91</c:v>
                </c:pt>
                <c:pt idx="108">
                  <c:v>12.91</c:v>
                </c:pt>
                <c:pt idx="109">
                  <c:v>12.837</c:v>
                </c:pt>
                <c:pt idx="110">
                  <c:v>12.826000000000001</c:v>
                </c:pt>
                <c:pt idx="111">
                  <c:v>12.891</c:v>
                </c:pt>
                <c:pt idx="112">
                  <c:v>12.96</c:v>
                </c:pt>
                <c:pt idx="113">
                  <c:v>12.96</c:v>
                </c:pt>
                <c:pt idx="114">
                  <c:v>12.96</c:v>
                </c:pt>
                <c:pt idx="115">
                  <c:v>12.968</c:v>
                </c:pt>
                <c:pt idx="116">
                  <c:v>12.976000000000001</c:v>
                </c:pt>
                <c:pt idx="117">
                  <c:v>13.003</c:v>
                </c:pt>
                <c:pt idx="118">
                  <c:v>13.03</c:v>
                </c:pt>
                <c:pt idx="119">
                  <c:v>13.031000000000001</c:v>
                </c:pt>
                <c:pt idx="120">
                  <c:v>13.04</c:v>
                </c:pt>
                <c:pt idx="121">
                  <c:v>13.048</c:v>
                </c:pt>
                <c:pt idx="122">
                  <c:v>13.086</c:v>
                </c:pt>
                <c:pt idx="123">
                  <c:v>13.106</c:v>
                </c:pt>
                <c:pt idx="124">
                  <c:v>12.981</c:v>
                </c:pt>
                <c:pt idx="125">
                  <c:v>12.156000000000001</c:v>
                </c:pt>
                <c:pt idx="126">
                  <c:v>8.7490000000000006</c:v>
                </c:pt>
                <c:pt idx="127">
                  <c:v>8.4570000000000007</c:v>
                </c:pt>
                <c:pt idx="128">
                  <c:v>9.3699999999999992</c:v>
                </c:pt>
                <c:pt idx="129">
                  <c:v>10.686</c:v>
                </c:pt>
                <c:pt idx="130">
                  <c:v>11.871</c:v>
                </c:pt>
                <c:pt idx="131">
                  <c:v>12.619</c:v>
                </c:pt>
                <c:pt idx="132">
                  <c:v>12.863</c:v>
                </c:pt>
                <c:pt idx="133">
                  <c:v>13.073</c:v>
                </c:pt>
                <c:pt idx="134">
                  <c:v>12.875</c:v>
                </c:pt>
                <c:pt idx="135">
                  <c:v>12.39</c:v>
                </c:pt>
                <c:pt idx="136">
                  <c:v>12.14</c:v>
                </c:pt>
                <c:pt idx="137">
                  <c:v>12.574</c:v>
                </c:pt>
                <c:pt idx="138">
                  <c:v>12.831</c:v>
                </c:pt>
                <c:pt idx="139">
                  <c:v>12.856</c:v>
                </c:pt>
                <c:pt idx="140">
                  <c:v>12.878</c:v>
                </c:pt>
                <c:pt idx="141">
                  <c:v>12.89</c:v>
                </c:pt>
                <c:pt idx="142">
                  <c:v>12.952999999999999</c:v>
                </c:pt>
                <c:pt idx="143">
                  <c:v>13.119</c:v>
                </c:pt>
                <c:pt idx="144">
                  <c:v>13.11</c:v>
                </c:pt>
                <c:pt idx="145">
                  <c:v>13.11</c:v>
                </c:pt>
                <c:pt idx="146">
                  <c:v>13.11</c:v>
                </c:pt>
                <c:pt idx="147">
                  <c:v>12.952999999999999</c:v>
                </c:pt>
                <c:pt idx="148">
                  <c:v>11.192</c:v>
                </c:pt>
                <c:pt idx="149">
                  <c:v>6.7759999999999998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5616768"/>
        <c:axId val="135729536"/>
      </c:scatterChart>
      <c:valAx>
        <c:axId val="135616768"/>
        <c:scaling>
          <c:orientation val="minMax"/>
          <c:max val="18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(seconds)</a:t>
                </a:r>
              </a:p>
            </c:rich>
          </c:tx>
          <c:layout/>
          <c:overlay val="0"/>
        </c:title>
        <c:majorTickMark val="none"/>
        <c:minorTickMark val="none"/>
        <c:tickLblPos val="nextTo"/>
        <c:crossAx val="135729536"/>
        <c:crosses val="autoZero"/>
        <c:crossBetween val="midCat"/>
      </c:valAx>
      <c:valAx>
        <c:axId val="1357295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C02 (%)</a:t>
                </a:r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35616768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C0 Vs. Time</a:t>
            </a:r>
          </a:p>
        </c:rich>
      </c:tx>
      <c:layout/>
      <c:overlay val="0"/>
    </c:title>
    <c:autoTitleDeleted val="0"/>
    <c:plotArea>
      <c:layout/>
      <c:scatterChart>
        <c:scatterStyle val="smoothMarker"/>
        <c:varyColors val="0"/>
        <c:ser>
          <c:idx val="1"/>
          <c:order val="0"/>
          <c:tx>
            <c:v>Lap 2</c:v>
          </c:tx>
          <c:marker>
            <c:symbol val="none"/>
          </c:marker>
          <c:yVal>
            <c:numRef>
              <c:f>'Lap 2 data'!$D$10:$D$200</c:f>
              <c:numCache>
                <c:formatCode>General</c:formatCode>
                <c:ptCount val="191"/>
                <c:pt idx="0">
                  <c:v>0.82210000000000005</c:v>
                </c:pt>
                <c:pt idx="1">
                  <c:v>0.78610000000000002</c:v>
                </c:pt>
                <c:pt idx="2">
                  <c:v>0.79190000000000005</c:v>
                </c:pt>
                <c:pt idx="3">
                  <c:v>1.0111000000000001</c:v>
                </c:pt>
                <c:pt idx="4">
                  <c:v>1.2988999999999999</c:v>
                </c:pt>
                <c:pt idx="5">
                  <c:v>1.5925</c:v>
                </c:pt>
                <c:pt idx="6">
                  <c:v>1.8786</c:v>
                </c:pt>
                <c:pt idx="7">
                  <c:v>2.1791</c:v>
                </c:pt>
                <c:pt idx="8">
                  <c:v>3.8976000000000002</c:v>
                </c:pt>
                <c:pt idx="9">
                  <c:v>6.6285999999999996</c:v>
                </c:pt>
                <c:pt idx="10">
                  <c:v>7.4229000000000003</c:v>
                </c:pt>
                <c:pt idx="11">
                  <c:v>6.0462999999999996</c:v>
                </c:pt>
                <c:pt idx="12">
                  <c:v>3.6269</c:v>
                </c:pt>
                <c:pt idx="13">
                  <c:v>1.7774000000000001</c:v>
                </c:pt>
                <c:pt idx="14">
                  <c:v>1.0944</c:v>
                </c:pt>
                <c:pt idx="15">
                  <c:v>0.81979999999999997</c:v>
                </c:pt>
                <c:pt idx="16">
                  <c:v>0.6835</c:v>
                </c:pt>
                <c:pt idx="17">
                  <c:v>1.4259999999999999</c:v>
                </c:pt>
                <c:pt idx="18">
                  <c:v>3.2050000000000001</c:v>
                </c:pt>
                <c:pt idx="19">
                  <c:v>4.4039999999999999</c:v>
                </c:pt>
                <c:pt idx="20">
                  <c:v>2.9036</c:v>
                </c:pt>
                <c:pt idx="21">
                  <c:v>1.6759999999999999</c:v>
                </c:pt>
                <c:pt idx="22">
                  <c:v>0.90229999999999999</c:v>
                </c:pt>
                <c:pt idx="23">
                  <c:v>0.51080000000000003</c:v>
                </c:pt>
                <c:pt idx="24">
                  <c:v>0.36170000000000002</c:v>
                </c:pt>
                <c:pt idx="25">
                  <c:v>0.32929999999999998</c:v>
                </c:pt>
                <c:pt idx="26">
                  <c:v>0.26679999999999998</c:v>
                </c:pt>
                <c:pt idx="27">
                  <c:v>0.20399999999999999</c:v>
                </c:pt>
                <c:pt idx="28">
                  <c:v>0.23549999999999999</c:v>
                </c:pt>
                <c:pt idx="29">
                  <c:v>0.37419999999999998</c:v>
                </c:pt>
                <c:pt idx="30">
                  <c:v>0.61539999999999995</c:v>
                </c:pt>
                <c:pt idx="31">
                  <c:v>0.9355</c:v>
                </c:pt>
                <c:pt idx="32">
                  <c:v>1.3483000000000001</c:v>
                </c:pt>
                <c:pt idx="33">
                  <c:v>1.6507000000000001</c:v>
                </c:pt>
                <c:pt idx="34">
                  <c:v>1.7555000000000001</c:v>
                </c:pt>
                <c:pt idx="35">
                  <c:v>1.5505</c:v>
                </c:pt>
                <c:pt idx="36">
                  <c:v>1.3293999999999999</c:v>
                </c:pt>
                <c:pt idx="37">
                  <c:v>2.0914999999999999</c:v>
                </c:pt>
                <c:pt idx="38">
                  <c:v>3.8593000000000002</c:v>
                </c:pt>
                <c:pt idx="39">
                  <c:v>3.2153999999999998</c:v>
                </c:pt>
                <c:pt idx="40">
                  <c:v>1.962</c:v>
                </c:pt>
                <c:pt idx="41">
                  <c:v>1.1762999999999999</c:v>
                </c:pt>
                <c:pt idx="42">
                  <c:v>0.98170000000000002</c:v>
                </c:pt>
                <c:pt idx="43">
                  <c:v>0.82410000000000005</c:v>
                </c:pt>
                <c:pt idx="44">
                  <c:v>0.68210000000000004</c:v>
                </c:pt>
                <c:pt idx="45">
                  <c:v>0.6431</c:v>
                </c:pt>
                <c:pt idx="46">
                  <c:v>0.6522</c:v>
                </c:pt>
                <c:pt idx="47">
                  <c:v>0.69159999999999999</c:v>
                </c:pt>
                <c:pt idx="48">
                  <c:v>0.75549999999999995</c:v>
                </c:pt>
                <c:pt idx="49">
                  <c:v>0.83099999999999996</c:v>
                </c:pt>
                <c:pt idx="50">
                  <c:v>0.83189999999999997</c:v>
                </c:pt>
                <c:pt idx="51">
                  <c:v>0.82630000000000003</c:v>
                </c:pt>
                <c:pt idx="52">
                  <c:v>0.79410000000000003</c:v>
                </c:pt>
                <c:pt idx="53">
                  <c:v>0.79600000000000004</c:v>
                </c:pt>
                <c:pt idx="54">
                  <c:v>0.83050000000000002</c:v>
                </c:pt>
                <c:pt idx="55">
                  <c:v>0.78220000000000001</c:v>
                </c:pt>
                <c:pt idx="56">
                  <c:v>1.1426000000000001</c:v>
                </c:pt>
                <c:pt idx="57">
                  <c:v>1.5186999999999999</c:v>
                </c:pt>
                <c:pt idx="58">
                  <c:v>1.8225</c:v>
                </c:pt>
                <c:pt idx="59">
                  <c:v>1.8892</c:v>
                </c:pt>
                <c:pt idx="60">
                  <c:v>1.6822999999999999</c:v>
                </c:pt>
                <c:pt idx="61">
                  <c:v>1.4722</c:v>
                </c:pt>
                <c:pt idx="62">
                  <c:v>1.5128999999999999</c:v>
                </c:pt>
                <c:pt idx="63">
                  <c:v>1.5868</c:v>
                </c:pt>
                <c:pt idx="64">
                  <c:v>1.6648000000000001</c:v>
                </c:pt>
                <c:pt idx="65">
                  <c:v>1.7347999999999999</c:v>
                </c:pt>
                <c:pt idx="66">
                  <c:v>1.7735000000000001</c:v>
                </c:pt>
                <c:pt idx="67">
                  <c:v>1.7241</c:v>
                </c:pt>
                <c:pt idx="68">
                  <c:v>1.6489</c:v>
                </c:pt>
                <c:pt idx="69">
                  <c:v>1.6488</c:v>
                </c:pt>
                <c:pt idx="70">
                  <c:v>3.8025000000000002</c:v>
                </c:pt>
                <c:pt idx="71">
                  <c:v>6.5804999999999998</c:v>
                </c:pt>
                <c:pt idx="72">
                  <c:v>8.3033000000000001</c:v>
                </c:pt>
                <c:pt idx="73">
                  <c:v>8.6852999999999998</c:v>
                </c:pt>
                <c:pt idx="74">
                  <c:v>6.9028999999999998</c:v>
                </c:pt>
                <c:pt idx="75">
                  <c:v>5.0045999999999999</c:v>
                </c:pt>
                <c:pt idx="76">
                  <c:v>3.5186999999999999</c:v>
                </c:pt>
                <c:pt idx="77">
                  <c:v>2.3856000000000002</c:v>
                </c:pt>
                <c:pt idx="78">
                  <c:v>1.5405</c:v>
                </c:pt>
                <c:pt idx="79">
                  <c:v>1.2105999999999999</c:v>
                </c:pt>
                <c:pt idx="80">
                  <c:v>0.99270000000000003</c:v>
                </c:pt>
                <c:pt idx="81">
                  <c:v>0.73499999999999999</c:v>
                </c:pt>
                <c:pt idx="82">
                  <c:v>0.60089999999999999</c:v>
                </c:pt>
                <c:pt idx="83">
                  <c:v>0.61980000000000002</c:v>
                </c:pt>
                <c:pt idx="84">
                  <c:v>0.76270000000000004</c:v>
                </c:pt>
                <c:pt idx="85">
                  <c:v>0.96250000000000002</c:v>
                </c:pt>
                <c:pt idx="86">
                  <c:v>0.70430000000000004</c:v>
                </c:pt>
                <c:pt idx="87">
                  <c:v>0.43219999999999997</c:v>
                </c:pt>
                <c:pt idx="88">
                  <c:v>0.2482</c:v>
                </c:pt>
                <c:pt idx="89">
                  <c:v>0.19750000000000001</c:v>
                </c:pt>
                <c:pt idx="90">
                  <c:v>0.28239999999999998</c:v>
                </c:pt>
                <c:pt idx="91">
                  <c:v>0.52880000000000005</c:v>
                </c:pt>
                <c:pt idx="92">
                  <c:v>0.65600000000000003</c:v>
                </c:pt>
                <c:pt idx="93">
                  <c:v>0.76949999999999996</c:v>
                </c:pt>
                <c:pt idx="94">
                  <c:v>0.97970000000000002</c:v>
                </c:pt>
                <c:pt idx="95">
                  <c:v>1.0922000000000001</c:v>
                </c:pt>
                <c:pt idx="96">
                  <c:v>0.96789999999999998</c:v>
                </c:pt>
                <c:pt idx="97">
                  <c:v>0.94789999999999996</c:v>
                </c:pt>
                <c:pt idx="98">
                  <c:v>0.81040000000000001</c:v>
                </c:pt>
                <c:pt idx="99">
                  <c:v>0.66049999999999998</c:v>
                </c:pt>
                <c:pt idx="100">
                  <c:v>0.56899999999999995</c:v>
                </c:pt>
                <c:pt idx="101">
                  <c:v>0.55169999999999997</c:v>
                </c:pt>
                <c:pt idx="102">
                  <c:v>0.58260000000000001</c:v>
                </c:pt>
                <c:pt idx="103">
                  <c:v>0.621</c:v>
                </c:pt>
                <c:pt idx="104">
                  <c:v>0.621</c:v>
                </c:pt>
                <c:pt idx="105">
                  <c:v>0.80620000000000003</c:v>
                </c:pt>
                <c:pt idx="106">
                  <c:v>0.94630000000000003</c:v>
                </c:pt>
                <c:pt idx="107">
                  <c:v>1.0334000000000001</c:v>
                </c:pt>
                <c:pt idx="108">
                  <c:v>1.0855999999999999</c:v>
                </c:pt>
                <c:pt idx="109">
                  <c:v>0.99850000000000005</c:v>
                </c:pt>
                <c:pt idx="110">
                  <c:v>0.91479999999999995</c:v>
                </c:pt>
                <c:pt idx="111">
                  <c:v>0.83650000000000002</c:v>
                </c:pt>
                <c:pt idx="112">
                  <c:v>0.74390000000000001</c:v>
                </c:pt>
                <c:pt idx="113">
                  <c:v>0.70750000000000002</c:v>
                </c:pt>
                <c:pt idx="114">
                  <c:v>0.79949999999999999</c:v>
                </c:pt>
                <c:pt idx="115">
                  <c:v>0.996</c:v>
                </c:pt>
                <c:pt idx="116">
                  <c:v>1.1557999999999999</c:v>
                </c:pt>
                <c:pt idx="117">
                  <c:v>1.3554999999999999</c:v>
                </c:pt>
                <c:pt idx="118">
                  <c:v>1.6034999999999999</c:v>
                </c:pt>
                <c:pt idx="119">
                  <c:v>1.8506</c:v>
                </c:pt>
                <c:pt idx="120">
                  <c:v>2.2637999999999998</c:v>
                </c:pt>
                <c:pt idx="121">
                  <c:v>3.4361999999999999</c:v>
                </c:pt>
                <c:pt idx="122">
                  <c:v>6.4771999999999998</c:v>
                </c:pt>
                <c:pt idx="123">
                  <c:v>6.4645000000000001</c:v>
                </c:pt>
                <c:pt idx="124">
                  <c:v>5.0646000000000004</c:v>
                </c:pt>
                <c:pt idx="125">
                  <c:v>3.6522999999999999</c:v>
                </c:pt>
                <c:pt idx="126">
                  <c:v>2.762</c:v>
                </c:pt>
                <c:pt idx="127">
                  <c:v>1.9055</c:v>
                </c:pt>
                <c:pt idx="128">
                  <c:v>1.387</c:v>
                </c:pt>
                <c:pt idx="129">
                  <c:v>1.1888000000000001</c:v>
                </c:pt>
                <c:pt idx="130">
                  <c:v>1.2404999999999999</c:v>
                </c:pt>
                <c:pt idx="131">
                  <c:v>1.7542</c:v>
                </c:pt>
                <c:pt idx="132">
                  <c:v>2.5508000000000002</c:v>
                </c:pt>
                <c:pt idx="133">
                  <c:v>2.5638000000000001</c:v>
                </c:pt>
                <c:pt idx="134">
                  <c:v>1.827</c:v>
                </c:pt>
                <c:pt idx="135">
                  <c:v>1.3084</c:v>
                </c:pt>
                <c:pt idx="136">
                  <c:v>0.9698</c:v>
                </c:pt>
                <c:pt idx="137">
                  <c:v>0.79349999999999998</c:v>
                </c:pt>
                <c:pt idx="138">
                  <c:v>0.76249999999999996</c:v>
                </c:pt>
                <c:pt idx="139">
                  <c:v>0.80640000000000001</c:v>
                </c:pt>
                <c:pt idx="140">
                  <c:v>0.86850000000000005</c:v>
                </c:pt>
                <c:pt idx="141">
                  <c:v>0.99170000000000003</c:v>
                </c:pt>
                <c:pt idx="142">
                  <c:v>1.1286</c:v>
                </c:pt>
                <c:pt idx="143">
                  <c:v>1.1955</c:v>
                </c:pt>
                <c:pt idx="144">
                  <c:v>1.2398</c:v>
                </c:pt>
                <c:pt idx="145">
                  <c:v>1.5516000000000001</c:v>
                </c:pt>
              </c:numCache>
            </c:numRef>
          </c:yVal>
          <c:smooth val="1"/>
        </c:ser>
        <c:ser>
          <c:idx val="2"/>
          <c:order val="1"/>
          <c:tx>
            <c:v>Lap 3</c:v>
          </c:tx>
          <c:marker>
            <c:symbol val="none"/>
          </c:marker>
          <c:yVal>
            <c:numRef>
              <c:f>'Lap 3 data'!$D$10:$D$200</c:f>
              <c:numCache>
                <c:formatCode>General</c:formatCode>
                <c:ptCount val="191"/>
                <c:pt idx="0">
                  <c:v>1.5516000000000001</c:v>
                </c:pt>
                <c:pt idx="1">
                  <c:v>1.4774</c:v>
                </c:pt>
                <c:pt idx="2">
                  <c:v>1.335</c:v>
                </c:pt>
                <c:pt idx="3">
                  <c:v>1.1986000000000001</c:v>
                </c:pt>
                <c:pt idx="4">
                  <c:v>1.1400999999999999</c:v>
                </c:pt>
                <c:pt idx="5">
                  <c:v>1.2293000000000001</c:v>
                </c:pt>
                <c:pt idx="6">
                  <c:v>1.5543</c:v>
                </c:pt>
                <c:pt idx="7">
                  <c:v>1.7762</c:v>
                </c:pt>
                <c:pt idx="8">
                  <c:v>1.9335</c:v>
                </c:pt>
                <c:pt idx="9">
                  <c:v>2.7709000000000001</c:v>
                </c:pt>
                <c:pt idx="10">
                  <c:v>4.6154999999999999</c:v>
                </c:pt>
                <c:pt idx="11">
                  <c:v>6.6459999999999999</c:v>
                </c:pt>
                <c:pt idx="12">
                  <c:v>6.6227999999999998</c:v>
                </c:pt>
                <c:pt idx="13">
                  <c:v>5.0860000000000003</c:v>
                </c:pt>
                <c:pt idx="14">
                  <c:v>3.5270000000000001</c:v>
                </c:pt>
                <c:pt idx="15">
                  <c:v>2.2183999999999999</c:v>
                </c:pt>
                <c:pt idx="16">
                  <c:v>1.5794999999999999</c:v>
                </c:pt>
                <c:pt idx="17">
                  <c:v>1.5699000000000001</c:v>
                </c:pt>
                <c:pt idx="18">
                  <c:v>1.4592000000000001</c:v>
                </c:pt>
                <c:pt idx="19">
                  <c:v>1.0551999999999999</c:v>
                </c:pt>
                <c:pt idx="20">
                  <c:v>0.68310000000000004</c:v>
                </c:pt>
                <c:pt idx="21">
                  <c:v>0.43819999999999998</c:v>
                </c:pt>
                <c:pt idx="22">
                  <c:v>0.66090000000000004</c:v>
                </c:pt>
                <c:pt idx="23">
                  <c:v>1.1442000000000001</c:v>
                </c:pt>
                <c:pt idx="24">
                  <c:v>0.64629999999999999</c:v>
                </c:pt>
                <c:pt idx="25">
                  <c:v>0.36840000000000001</c:v>
                </c:pt>
                <c:pt idx="26">
                  <c:v>0.47460000000000002</c:v>
                </c:pt>
                <c:pt idx="27">
                  <c:v>0.6512</c:v>
                </c:pt>
                <c:pt idx="28">
                  <c:v>0.7117</c:v>
                </c:pt>
                <c:pt idx="29">
                  <c:v>0.64939999999999998</c:v>
                </c:pt>
                <c:pt idx="30">
                  <c:v>0.61229999999999996</c:v>
                </c:pt>
                <c:pt idx="31">
                  <c:v>0.83199999999999996</c:v>
                </c:pt>
                <c:pt idx="32">
                  <c:v>1.1442000000000001</c:v>
                </c:pt>
                <c:pt idx="33">
                  <c:v>1.4650000000000001</c:v>
                </c:pt>
                <c:pt idx="34">
                  <c:v>1.7103999999999999</c:v>
                </c:pt>
                <c:pt idx="35">
                  <c:v>1.857</c:v>
                </c:pt>
                <c:pt idx="36">
                  <c:v>1.9595</c:v>
                </c:pt>
                <c:pt idx="37">
                  <c:v>1.8979999999999999</c:v>
                </c:pt>
                <c:pt idx="38">
                  <c:v>3.4539</c:v>
                </c:pt>
                <c:pt idx="39">
                  <c:v>5.5087000000000002</c:v>
                </c:pt>
                <c:pt idx="40">
                  <c:v>6.3128000000000002</c:v>
                </c:pt>
                <c:pt idx="41">
                  <c:v>4.8776000000000002</c:v>
                </c:pt>
                <c:pt idx="42">
                  <c:v>2.6692999999999998</c:v>
                </c:pt>
                <c:pt idx="43">
                  <c:v>1.5488999999999999</c:v>
                </c:pt>
                <c:pt idx="44">
                  <c:v>0.94010000000000005</c:v>
                </c:pt>
                <c:pt idx="45">
                  <c:v>0.68469999999999998</c:v>
                </c:pt>
                <c:pt idx="46">
                  <c:v>0.63109999999999999</c:v>
                </c:pt>
                <c:pt idx="47">
                  <c:v>0.66339999999999999</c:v>
                </c:pt>
                <c:pt idx="48">
                  <c:v>0.73440000000000005</c:v>
                </c:pt>
                <c:pt idx="49">
                  <c:v>0.80600000000000005</c:v>
                </c:pt>
                <c:pt idx="50">
                  <c:v>0.82199999999999995</c:v>
                </c:pt>
                <c:pt idx="51">
                  <c:v>0.82589999999999997</c:v>
                </c:pt>
                <c:pt idx="52">
                  <c:v>0.82569999999999999</c:v>
                </c:pt>
                <c:pt idx="53">
                  <c:v>0.80279999999999996</c:v>
                </c:pt>
                <c:pt idx="54">
                  <c:v>0.73680000000000001</c:v>
                </c:pt>
                <c:pt idx="55">
                  <c:v>0.74480000000000002</c:v>
                </c:pt>
                <c:pt idx="56">
                  <c:v>0.76100000000000001</c:v>
                </c:pt>
                <c:pt idx="57">
                  <c:v>0.72440000000000004</c:v>
                </c:pt>
                <c:pt idx="58">
                  <c:v>0.78220000000000001</c:v>
                </c:pt>
                <c:pt idx="59">
                  <c:v>1.0418000000000001</c:v>
                </c:pt>
                <c:pt idx="60">
                  <c:v>1.3858999999999999</c:v>
                </c:pt>
                <c:pt idx="61">
                  <c:v>1.5392999999999999</c:v>
                </c:pt>
                <c:pt idx="62">
                  <c:v>1.5475000000000001</c:v>
                </c:pt>
                <c:pt idx="63">
                  <c:v>1.4578</c:v>
                </c:pt>
                <c:pt idx="64">
                  <c:v>1.3667</c:v>
                </c:pt>
                <c:pt idx="65">
                  <c:v>1.397</c:v>
                </c:pt>
                <c:pt idx="66">
                  <c:v>1.6423000000000001</c:v>
                </c:pt>
                <c:pt idx="67">
                  <c:v>1.8521000000000001</c:v>
                </c:pt>
                <c:pt idx="68">
                  <c:v>2.0834000000000001</c:v>
                </c:pt>
                <c:pt idx="69">
                  <c:v>2.3986000000000001</c:v>
                </c:pt>
                <c:pt idx="70">
                  <c:v>2.6520999999999999</c:v>
                </c:pt>
                <c:pt idx="71">
                  <c:v>2.8515999999999999</c:v>
                </c:pt>
                <c:pt idx="72">
                  <c:v>3.4782000000000002</c:v>
                </c:pt>
                <c:pt idx="73">
                  <c:v>3.1741000000000001</c:v>
                </c:pt>
                <c:pt idx="74">
                  <c:v>4.9188999999999998</c:v>
                </c:pt>
                <c:pt idx="75">
                  <c:v>6.9455</c:v>
                </c:pt>
                <c:pt idx="76">
                  <c:v>8.1</c:v>
                </c:pt>
                <c:pt idx="77">
                  <c:v>7.8667999999999996</c:v>
                </c:pt>
                <c:pt idx="78">
                  <c:v>5.0804999999999998</c:v>
                </c:pt>
                <c:pt idx="79">
                  <c:v>2.7658</c:v>
                </c:pt>
                <c:pt idx="80">
                  <c:v>1.5067999999999999</c:v>
                </c:pt>
                <c:pt idx="81">
                  <c:v>0.88590000000000002</c:v>
                </c:pt>
                <c:pt idx="82">
                  <c:v>0.63119999999999998</c:v>
                </c:pt>
                <c:pt idx="83">
                  <c:v>0.50280000000000002</c:v>
                </c:pt>
                <c:pt idx="84">
                  <c:v>0.41660000000000003</c:v>
                </c:pt>
                <c:pt idx="85">
                  <c:v>0.43419999999999997</c:v>
                </c:pt>
                <c:pt idx="86">
                  <c:v>0.47310000000000002</c:v>
                </c:pt>
                <c:pt idx="87">
                  <c:v>0.50960000000000005</c:v>
                </c:pt>
                <c:pt idx="88">
                  <c:v>0.48670000000000002</c:v>
                </c:pt>
                <c:pt idx="89">
                  <c:v>0.37990000000000002</c:v>
                </c:pt>
                <c:pt idx="90">
                  <c:v>0.246</c:v>
                </c:pt>
                <c:pt idx="91">
                  <c:v>0.24759999999999999</c:v>
                </c:pt>
                <c:pt idx="92">
                  <c:v>0.3039</c:v>
                </c:pt>
                <c:pt idx="93">
                  <c:v>0.45290000000000002</c:v>
                </c:pt>
                <c:pt idx="94">
                  <c:v>0.64570000000000005</c:v>
                </c:pt>
                <c:pt idx="95">
                  <c:v>0.82030000000000003</c:v>
                </c:pt>
                <c:pt idx="96">
                  <c:v>0.95840000000000003</c:v>
                </c:pt>
                <c:pt idx="97">
                  <c:v>1.0228999999999999</c:v>
                </c:pt>
                <c:pt idx="98">
                  <c:v>0.90620000000000001</c:v>
                </c:pt>
                <c:pt idx="99">
                  <c:v>0.74070000000000003</c:v>
                </c:pt>
                <c:pt idx="100">
                  <c:v>0.61939999999999995</c:v>
                </c:pt>
                <c:pt idx="101">
                  <c:v>0.57440000000000002</c:v>
                </c:pt>
                <c:pt idx="102">
                  <c:v>0.53410000000000002</c:v>
                </c:pt>
                <c:pt idx="103">
                  <c:v>0.55420000000000003</c:v>
                </c:pt>
                <c:pt idx="104">
                  <c:v>0.55800000000000005</c:v>
                </c:pt>
                <c:pt idx="105">
                  <c:v>0.58609999999999995</c:v>
                </c:pt>
                <c:pt idx="106">
                  <c:v>0.67879999999999996</c:v>
                </c:pt>
                <c:pt idx="107">
                  <c:v>0.79730000000000001</c:v>
                </c:pt>
                <c:pt idx="108">
                  <c:v>0.71799999999999997</c:v>
                </c:pt>
                <c:pt idx="109">
                  <c:v>0.71899999999999997</c:v>
                </c:pt>
                <c:pt idx="110">
                  <c:v>0.81540000000000001</c:v>
                </c:pt>
                <c:pt idx="111">
                  <c:v>0.97109999999999996</c:v>
                </c:pt>
                <c:pt idx="112">
                  <c:v>1.0403</c:v>
                </c:pt>
                <c:pt idx="113">
                  <c:v>0.95330000000000004</c:v>
                </c:pt>
                <c:pt idx="114">
                  <c:v>0.88600000000000001</c:v>
                </c:pt>
                <c:pt idx="115">
                  <c:v>0.72150000000000003</c:v>
                </c:pt>
                <c:pt idx="116">
                  <c:v>0.70130000000000003</c:v>
                </c:pt>
                <c:pt idx="117">
                  <c:v>0.86809999999999998</c:v>
                </c:pt>
                <c:pt idx="118">
                  <c:v>1.1237999999999999</c:v>
                </c:pt>
                <c:pt idx="119">
                  <c:v>1.3188</c:v>
                </c:pt>
                <c:pt idx="120">
                  <c:v>1.4137999999999999</c:v>
                </c:pt>
                <c:pt idx="121">
                  <c:v>1.5333000000000001</c:v>
                </c:pt>
                <c:pt idx="122">
                  <c:v>1.7277</c:v>
                </c:pt>
                <c:pt idx="123">
                  <c:v>1.9904999999999999</c:v>
                </c:pt>
                <c:pt idx="124">
                  <c:v>2.6328</c:v>
                </c:pt>
                <c:pt idx="125">
                  <c:v>4.1966999999999999</c:v>
                </c:pt>
                <c:pt idx="126">
                  <c:v>7.3440000000000003</c:v>
                </c:pt>
                <c:pt idx="127">
                  <c:v>6.3558000000000003</c:v>
                </c:pt>
                <c:pt idx="128">
                  <c:v>5.242</c:v>
                </c:pt>
                <c:pt idx="129">
                  <c:v>4</c:v>
                </c:pt>
                <c:pt idx="130">
                  <c:v>3.0173000000000001</c:v>
                </c:pt>
                <c:pt idx="131">
                  <c:v>2.5232000000000001</c:v>
                </c:pt>
                <c:pt idx="132">
                  <c:v>1.6474</c:v>
                </c:pt>
                <c:pt idx="133">
                  <c:v>1.2582</c:v>
                </c:pt>
                <c:pt idx="134">
                  <c:v>1.292</c:v>
                </c:pt>
                <c:pt idx="135">
                  <c:v>1.4429000000000001</c:v>
                </c:pt>
                <c:pt idx="136">
                  <c:v>1.4100999999999999</c:v>
                </c:pt>
                <c:pt idx="137">
                  <c:v>1.0435000000000001</c:v>
                </c:pt>
                <c:pt idx="138">
                  <c:v>0.73780000000000001</c:v>
                </c:pt>
                <c:pt idx="139">
                  <c:v>0.62529999999999997</c:v>
                </c:pt>
                <c:pt idx="140">
                  <c:v>0.55620000000000003</c:v>
                </c:pt>
                <c:pt idx="141">
                  <c:v>0.57020000000000004</c:v>
                </c:pt>
                <c:pt idx="142">
                  <c:v>0.70940000000000003</c:v>
                </c:pt>
                <c:pt idx="143">
                  <c:v>0.95479999999999998</c:v>
                </c:pt>
                <c:pt idx="144">
                  <c:v>1.1492</c:v>
                </c:pt>
                <c:pt idx="145">
                  <c:v>1.0891999999999999</c:v>
                </c:pt>
                <c:pt idx="146">
                  <c:v>1.0157</c:v>
                </c:pt>
                <c:pt idx="147">
                  <c:v>0.94969999999999999</c:v>
                </c:pt>
                <c:pt idx="148">
                  <c:v>0.88719999999999999</c:v>
                </c:pt>
              </c:numCache>
            </c:numRef>
          </c:yVal>
          <c:smooth val="1"/>
        </c:ser>
        <c:ser>
          <c:idx val="0"/>
          <c:order val="2"/>
          <c:tx>
            <c:v>Lap 4</c:v>
          </c:tx>
          <c:marker>
            <c:symbol val="none"/>
          </c:marker>
          <c:yVal>
            <c:numRef>
              <c:f>'Lap 4 data'!$D$10:$D$200</c:f>
              <c:numCache>
                <c:formatCode>General</c:formatCode>
                <c:ptCount val="191"/>
                <c:pt idx="0">
                  <c:v>0.88719999999999999</c:v>
                </c:pt>
                <c:pt idx="1">
                  <c:v>0.85150000000000003</c:v>
                </c:pt>
                <c:pt idx="2">
                  <c:v>1.0266</c:v>
                </c:pt>
                <c:pt idx="3">
                  <c:v>1.0302</c:v>
                </c:pt>
                <c:pt idx="4">
                  <c:v>1.302</c:v>
                </c:pt>
                <c:pt idx="5">
                  <c:v>1.6814</c:v>
                </c:pt>
                <c:pt idx="6">
                  <c:v>2.0461</c:v>
                </c:pt>
                <c:pt idx="7">
                  <c:v>2.3913000000000002</c:v>
                </c:pt>
                <c:pt idx="8">
                  <c:v>2.9695</c:v>
                </c:pt>
                <c:pt idx="9">
                  <c:v>5.6871999999999998</c:v>
                </c:pt>
                <c:pt idx="10">
                  <c:v>6.1113999999999997</c:v>
                </c:pt>
                <c:pt idx="11">
                  <c:v>5.4280999999999997</c:v>
                </c:pt>
                <c:pt idx="12">
                  <c:v>4.3494000000000002</c:v>
                </c:pt>
                <c:pt idx="13">
                  <c:v>2.9780000000000002</c:v>
                </c:pt>
                <c:pt idx="14">
                  <c:v>1.2814000000000001</c:v>
                </c:pt>
                <c:pt idx="15">
                  <c:v>0.85289999999999999</c:v>
                </c:pt>
                <c:pt idx="16">
                  <c:v>0.68369999999999997</c:v>
                </c:pt>
                <c:pt idx="17">
                  <c:v>0.56840000000000002</c:v>
                </c:pt>
                <c:pt idx="18">
                  <c:v>0.63090000000000002</c:v>
                </c:pt>
                <c:pt idx="19">
                  <c:v>1.345</c:v>
                </c:pt>
                <c:pt idx="20">
                  <c:v>3.7160000000000002</c:v>
                </c:pt>
                <c:pt idx="21">
                  <c:v>2.2403</c:v>
                </c:pt>
                <c:pt idx="22">
                  <c:v>1.3075000000000001</c:v>
                </c:pt>
                <c:pt idx="23">
                  <c:v>0.83560000000000001</c:v>
                </c:pt>
                <c:pt idx="24">
                  <c:v>0.59570000000000001</c:v>
                </c:pt>
                <c:pt idx="25">
                  <c:v>0.42780000000000001</c:v>
                </c:pt>
                <c:pt idx="26">
                  <c:v>0.3836</c:v>
                </c:pt>
                <c:pt idx="27">
                  <c:v>0.40050000000000002</c:v>
                </c:pt>
                <c:pt idx="28">
                  <c:v>0.60350000000000004</c:v>
                </c:pt>
                <c:pt idx="29">
                  <c:v>0.69879999999999998</c:v>
                </c:pt>
                <c:pt idx="30">
                  <c:v>0.64770000000000005</c:v>
                </c:pt>
                <c:pt idx="31">
                  <c:v>0.6018</c:v>
                </c:pt>
                <c:pt idx="32">
                  <c:v>0.64</c:v>
                </c:pt>
                <c:pt idx="33">
                  <c:v>0.56020000000000003</c:v>
                </c:pt>
                <c:pt idx="34">
                  <c:v>0.75170000000000003</c:v>
                </c:pt>
                <c:pt idx="35">
                  <c:v>1.0543</c:v>
                </c:pt>
                <c:pt idx="36">
                  <c:v>1.3683000000000001</c:v>
                </c:pt>
                <c:pt idx="37">
                  <c:v>1.5698000000000001</c:v>
                </c:pt>
                <c:pt idx="38">
                  <c:v>1.2704</c:v>
                </c:pt>
                <c:pt idx="39">
                  <c:v>1.2349000000000001</c:v>
                </c:pt>
                <c:pt idx="40">
                  <c:v>1.5752999999999999</c:v>
                </c:pt>
                <c:pt idx="41">
                  <c:v>1.6994</c:v>
                </c:pt>
                <c:pt idx="42">
                  <c:v>1.4335</c:v>
                </c:pt>
                <c:pt idx="43">
                  <c:v>0.96709999999999996</c:v>
                </c:pt>
                <c:pt idx="44">
                  <c:v>0.92120000000000002</c:v>
                </c:pt>
                <c:pt idx="45">
                  <c:v>0.88</c:v>
                </c:pt>
                <c:pt idx="46">
                  <c:v>0.76949999999999996</c:v>
                </c:pt>
                <c:pt idx="47">
                  <c:v>0.68700000000000006</c:v>
                </c:pt>
                <c:pt idx="48">
                  <c:v>0.64359999999999995</c:v>
                </c:pt>
                <c:pt idx="49">
                  <c:v>0.60809999999999997</c:v>
                </c:pt>
                <c:pt idx="50">
                  <c:v>0.5907</c:v>
                </c:pt>
                <c:pt idx="51">
                  <c:v>0.74019999999999997</c:v>
                </c:pt>
                <c:pt idx="52">
                  <c:v>0.77500000000000002</c:v>
                </c:pt>
                <c:pt idx="53">
                  <c:v>0.79800000000000004</c:v>
                </c:pt>
                <c:pt idx="54">
                  <c:v>0.8337</c:v>
                </c:pt>
                <c:pt idx="55">
                  <c:v>0.85940000000000005</c:v>
                </c:pt>
                <c:pt idx="56">
                  <c:v>0.90159999999999996</c:v>
                </c:pt>
                <c:pt idx="57">
                  <c:v>0.80930000000000002</c:v>
                </c:pt>
                <c:pt idx="58">
                  <c:v>0.78459999999999996</c:v>
                </c:pt>
                <c:pt idx="59">
                  <c:v>0.88480000000000003</c:v>
                </c:pt>
                <c:pt idx="60">
                  <c:v>1.1614</c:v>
                </c:pt>
                <c:pt idx="61">
                  <c:v>1.5878000000000001</c:v>
                </c:pt>
                <c:pt idx="62">
                  <c:v>2.0171000000000001</c:v>
                </c:pt>
                <c:pt idx="63">
                  <c:v>2.2473999999999998</c:v>
                </c:pt>
                <c:pt idx="64">
                  <c:v>2.3871000000000002</c:v>
                </c:pt>
                <c:pt idx="65">
                  <c:v>2.4544999999999999</c:v>
                </c:pt>
                <c:pt idx="66">
                  <c:v>2.5446</c:v>
                </c:pt>
                <c:pt idx="67">
                  <c:v>2.7393999999999998</c:v>
                </c:pt>
                <c:pt idx="68">
                  <c:v>2.8614000000000002</c:v>
                </c:pt>
                <c:pt idx="69">
                  <c:v>2.7902</c:v>
                </c:pt>
                <c:pt idx="70">
                  <c:v>2.6856</c:v>
                </c:pt>
                <c:pt idx="71">
                  <c:v>2.4165999999999999</c:v>
                </c:pt>
                <c:pt idx="72">
                  <c:v>2.0710000000000002</c:v>
                </c:pt>
                <c:pt idx="73">
                  <c:v>2.3469000000000002</c:v>
                </c:pt>
                <c:pt idx="74">
                  <c:v>5.5910000000000002</c:v>
                </c:pt>
                <c:pt idx="75">
                  <c:v>8.0109999999999992</c:v>
                </c:pt>
                <c:pt idx="76">
                  <c:v>8.7464999999999993</c:v>
                </c:pt>
                <c:pt idx="77">
                  <c:v>8.0509000000000004</c:v>
                </c:pt>
                <c:pt idx="78">
                  <c:v>6.4512999999999998</c:v>
                </c:pt>
                <c:pt idx="79">
                  <c:v>4.9238</c:v>
                </c:pt>
                <c:pt idx="80">
                  <c:v>4.3319000000000001</c:v>
                </c:pt>
                <c:pt idx="81">
                  <c:v>3.395</c:v>
                </c:pt>
                <c:pt idx="82">
                  <c:v>2.1429999999999998</c:v>
                </c:pt>
                <c:pt idx="83">
                  <c:v>1.0668</c:v>
                </c:pt>
                <c:pt idx="84">
                  <c:v>0.56320000000000003</c:v>
                </c:pt>
                <c:pt idx="85">
                  <c:v>0.58120000000000005</c:v>
                </c:pt>
                <c:pt idx="86">
                  <c:v>0.56259999999999999</c:v>
                </c:pt>
                <c:pt idx="87">
                  <c:v>0.36509999999999998</c:v>
                </c:pt>
                <c:pt idx="88">
                  <c:v>0.3301</c:v>
                </c:pt>
                <c:pt idx="89">
                  <c:v>0.36680000000000001</c:v>
                </c:pt>
                <c:pt idx="90">
                  <c:v>0.36149999999999999</c:v>
                </c:pt>
                <c:pt idx="91">
                  <c:v>0.2702</c:v>
                </c:pt>
                <c:pt idx="92">
                  <c:v>0.32479999999999998</c:v>
                </c:pt>
                <c:pt idx="93">
                  <c:v>0.40660000000000002</c:v>
                </c:pt>
                <c:pt idx="94">
                  <c:v>0.48080000000000001</c:v>
                </c:pt>
                <c:pt idx="95">
                  <c:v>0.49009999999999998</c:v>
                </c:pt>
                <c:pt idx="96">
                  <c:v>0.45660000000000001</c:v>
                </c:pt>
                <c:pt idx="97">
                  <c:v>0.4798</c:v>
                </c:pt>
                <c:pt idx="98">
                  <c:v>0.67749999999999999</c:v>
                </c:pt>
                <c:pt idx="99">
                  <c:v>0.68889999999999996</c:v>
                </c:pt>
                <c:pt idx="100">
                  <c:v>0.63780000000000003</c:v>
                </c:pt>
                <c:pt idx="101">
                  <c:v>0.59289999999999998</c:v>
                </c:pt>
                <c:pt idx="102">
                  <c:v>0.63500000000000001</c:v>
                </c:pt>
                <c:pt idx="103">
                  <c:v>0.79390000000000005</c:v>
                </c:pt>
                <c:pt idx="104">
                  <c:v>0.86599999999999999</c:v>
                </c:pt>
                <c:pt idx="105">
                  <c:v>0.85240000000000005</c:v>
                </c:pt>
                <c:pt idx="106">
                  <c:v>0.89359999999999995</c:v>
                </c:pt>
                <c:pt idx="107">
                  <c:v>0.84279999999999999</c:v>
                </c:pt>
                <c:pt idx="108">
                  <c:v>0.69440000000000002</c:v>
                </c:pt>
                <c:pt idx="109">
                  <c:v>0.53469999999999995</c:v>
                </c:pt>
                <c:pt idx="110">
                  <c:v>0.44669999999999999</c:v>
                </c:pt>
                <c:pt idx="111">
                  <c:v>0.57169999999999999</c:v>
                </c:pt>
                <c:pt idx="112">
                  <c:v>0.62990000000000002</c:v>
                </c:pt>
                <c:pt idx="113">
                  <c:v>0.70840000000000003</c:v>
                </c:pt>
                <c:pt idx="114">
                  <c:v>0.78700000000000003</c:v>
                </c:pt>
                <c:pt idx="115">
                  <c:v>0.77729999999999999</c:v>
                </c:pt>
                <c:pt idx="116">
                  <c:v>0.72009999999999996</c:v>
                </c:pt>
                <c:pt idx="117">
                  <c:v>0.92110000000000003</c:v>
                </c:pt>
                <c:pt idx="118">
                  <c:v>1.123</c:v>
                </c:pt>
                <c:pt idx="119">
                  <c:v>1.1845000000000001</c:v>
                </c:pt>
                <c:pt idx="120">
                  <c:v>1.1484000000000001</c:v>
                </c:pt>
                <c:pt idx="121">
                  <c:v>1.1653</c:v>
                </c:pt>
                <c:pt idx="122">
                  <c:v>1.2533000000000001</c:v>
                </c:pt>
                <c:pt idx="123">
                  <c:v>1.2782</c:v>
                </c:pt>
                <c:pt idx="124">
                  <c:v>1.4650000000000001</c:v>
                </c:pt>
                <c:pt idx="125">
                  <c:v>3.0737999999999999</c:v>
                </c:pt>
                <c:pt idx="126">
                  <c:v>5.6163999999999996</c:v>
                </c:pt>
                <c:pt idx="127">
                  <c:v>7.1984000000000004</c:v>
                </c:pt>
                <c:pt idx="128">
                  <c:v>6.8634000000000004</c:v>
                </c:pt>
                <c:pt idx="129">
                  <c:v>4.9907000000000004</c:v>
                </c:pt>
                <c:pt idx="130">
                  <c:v>3.1667000000000001</c:v>
                </c:pt>
                <c:pt idx="131">
                  <c:v>1.8095000000000001</c:v>
                </c:pt>
                <c:pt idx="132">
                  <c:v>1.0469999999999999</c:v>
                </c:pt>
                <c:pt idx="133">
                  <c:v>0.84160000000000001</c:v>
                </c:pt>
                <c:pt idx="134">
                  <c:v>1.1259999999999999</c:v>
                </c:pt>
                <c:pt idx="135">
                  <c:v>2.093</c:v>
                </c:pt>
                <c:pt idx="136">
                  <c:v>2.2122999999999999</c:v>
                </c:pt>
                <c:pt idx="137">
                  <c:v>1.6435</c:v>
                </c:pt>
                <c:pt idx="138">
                  <c:v>0.9385</c:v>
                </c:pt>
                <c:pt idx="139">
                  <c:v>0.71479999999999999</c:v>
                </c:pt>
                <c:pt idx="140">
                  <c:v>0.69950000000000001</c:v>
                </c:pt>
                <c:pt idx="141">
                  <c:v>0.72289999999999999</c:v>
                </c:pt>
                <c:pt idx="142">
                  <c:v>0.72660000000000002</c:v>
                </c:pt>
                <c:pt idx="143">
                  <c:v>0.84789999999999999</c:v>
                </c:pt>
                <c:pt idx="144">
                  <c:v>1.0706</c:v>
                </c:pt>
                <c:pt idx="145">
                  <c:v>1.2143999999999999</c:v>
                </c:pt>
                <c:pt idx="146">
                  <c:v>1.0434000000000001</c:v>
                </c:pt>
                <c:pt idx="147">
                  <c:v>0.93400000000000005</c:v>
                </c:pt>
                <c:pt idx="148">
                  <c:v>2.7946</c:v>
                </c:pt>
                <c:pt idx="149">
                  <c:v>4.5660999999999996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5785088"/>
        <c:axId val="135799552"/>
      </c:scatterChart>
      <c:valAx>
        <c:axId val="135785088"/>
        <c:scaling>
          <c:orientation val="minMax"/>
          <c:max val="18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(seconds)</a:t>
                </a:r>
              </a:p>
            </c:rich>
          </c:tx>
          <c:layout/>
          <c:overlay val="0"/>
        </c:title>
        <c:majorTickMark val="none"/>
        <c:minorTickMark val="none"/>
        <c:tickLblPos val="nextTo"/>
        <c:crossAx val="135799552"/>
        <c:crosses val="autoZero"/>
        <c:crossBetween val="midCat"/>
      </c:valAx>
      <c:valAx>
        <c:axId val="1357995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C0 (%)</a:t>
                </a:r>
              </a:p>
            </c:rich>
          </c:tx>
          <c:layout>
            <c:manualLayout>
              <c:xMode val="edge"/>
              <c:yMode val="edge"/>
              <c:x val="1.1714589989350403E-2"/>
              <c:y val="0.43807184838889573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crossAx val="135785088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N0 Vs. Time</a:t>
            </a:r>
          </a:p>
        </c:rich>
      </c:tx>
      <c:layout/>
      <c:overlay val="0"/>
    </c:title>
    <c:autoTitleDeleted val="0"/>
    <c:plotArea>
      <c:layout/>
      <c:scatterChart>
        <c:scatterStyle val="smoothMarker"/>
        <c:varyColors val="0"/>
        <c:ser>
          <c:idx val="1"/>
          <c:order val="0"/>
          <c:tx>
            <c:v>Lap 2</c:v>
          </c:tx>
          <c:marker>
            <c:symbol val="none"/>
          </c:marker>
          <c:yVal>
            <c:numRef>
              <c:f>'Lap 2 data'!$F$10:$F$200</c:f>
              <c:numCache>
                <c:formatCode>General</c:formatCode>
                <c:ptCount val="191"/>
                <c:pt idx="0">
                  <c:v>1414.4</c:v>
                </c:pt>
                <c:pt idx="1">
                  <c:v>1369.9</c:v>
                </c:pt>
                <c:pt idx="2">
                  <c:v>1371.2</c:v>
                </c:pt>
                <c:pt idx="3">
                  <c:v>1498</c:v>
                </c:pt>
                <c:pt idx="4">
                  <c:v>1651.8</c:v>
                </c:pt>
                <c:pt idx="5">
                  <c:v>1749</c:v>
                </c:pt>
                <c:pt idx="6">
                  <c:v>1830.7</c:v>
                </c:pt>
                <c:pt idx="7">
                  <c:v>1870.4</c:v>
                </c:pt>
                <c:pt idx="8">
                  <c:v>1883.3</c:v>
                </c:pt>
                <c:pt idx="9">
                  <c:v>1796</c:v>
                </c:pt>
                <c:pt idx="10">
                  <c:v>1446.6</c:v>
                </c:pt>
                <c:pt idx="11">
                  <c:v>1079.4000000000001</c:v>
                </c:pt>
                <c:pt idx="12">
                  <c:v>807.7</c:v>
                </c:pt>
                <c:pt idx="13">
                  <c:v>741.1</c:v>
                </c:pt>
                <c:pt idx="14">
                  <c:v>824.5</c:v>
                </c:pt>
                <c:pt idx="15">
                  <c:v>959</c:v>
                </c:pt>
                <c:pt idx="16">
                  <c:v>1028.0999999999999</c:v>
                </c:pt>
                <c:pt idx="17">
                  <c:v>1029.9000000000001</c:v>
                </c:pt>
                <c:pt idx="18">
                  <c:v>938.3</c:v>
                </c:pt>
                <c:pt idx="19">
                  <c:v>781.4</c:v>
                </c:pt>
                <c:pt idx="20">
                  <c:v>570.9</c:v>
                </c:pt>
                <c:pt idx="21">
                  <c:v>489.1</c:v>
                </c:pt>
                <c:pt idx="22">
                  <c:v>411.1</c:v>
                </c:pt>
                <c:pt idx="23">
                  <c:v>371.5</c:v>
                </c:pt>
                <c:pt idx="24">
                  <c:v>342.3</c:v>
                </c:pt>
                <c:pt idx="25">
                  <c:v>317.2</c:v>
                </c:pt>
                <c:pt idx="26">
                  <c:v>297.60000000000002</c:v>
                </c:pt>
                <c:pt idx="27">
                  <c:v>288.5</c:v>
                </c:pt>
                <c:pt idx="28">
                  <c:v>280.3</c:v>
                </c:pt>
                <c:pt idx="29">
                  <c:v>297.8</c:v>
                </c:pt>
                <c:pt idx="30">
                  <c:v>409.6</c:v>
                </c:pt>
                <c:pt idx="31">
                  <c:v>743.1</c:v>
                </c:pt>
                <c:pt idx="32">
                  <c:v>1008.5</c:v>
                </c:pt>
                <c:pt idx="33">
                  <c:v>1253.9000000000001</c:v>
                </c:pt>
                <c:pt idx="34">
                  <c:v>1466.8</c:v>
                </c:pt>
                <c:pt idx="35">
                  <c:v>1582</c:v>
                </c:pt>
                <c:pt idx="36">
                  <c:v>1643.9</c:v>
                </c:pt>
                <c:pt idx="37">
                  <c:v>1651.6</c:v>
                </c:pt>
                <c:pt idx="38">
                  <c:v>1536.9</c:v>
                </c:pt>
                <c:pt idx="39">
                  <c:v>1278</c:v>
                </c:pt>
                <c:pt idx="40">
                  <c:v>957.9</c:v>
                </c:pt>
                <c:pt idx="41">
                  <c:v>788.5</c:v>
                </c:pt>
                <c:pt idx="42">
                  <c:v>763</c:v>
                </c:pt>
                <c:pt idx="43">
                  <c:v>866.6</c:v>
                </c:pt>
                <c:pt idx="44">
                  <c:v>1025.4000000000001</c:v>
                </c:pt>
                <c:pt idx="45">
                  <c:v>1217.3</c:v>
                </c:pt>
                <c:pt idx="46">
                  <c:v>1335.1</c:v>
                </c:pt>
                <c:pt idx="47">
                  <c:v>1382.9</c:v>
                </c:pt>
                <c:pt idx="48">
                  <c:v>1368.7</c:v>
                </c:pt>
                <c:pt idx="49">
                  <c:v>1320.8</c:v>
                </c:pt>
                <c:pt idx="50">
                  <c:v>1274.4000000000001</c:v>
                </c:pt>
                <c:pt idx="51">
                  <c:v>1209.4000000000001</c:v>
                </c:pt>
                <c:pt idx="52">
                  <c:v>1116.0999999999999</c:v>
                </c:pt>
                <c:pt idx="53">
                  <c:v>1048.2</c:v>
                </c:pt>
                <c:pt idx="54">
                  <c:v>1046.5999999999999</c:v>
                </c:pt>
                <c:pt idx="55">
                  <c:v>1175</c:v>
                </c:pt>
                <c:pt idx="56">
                  <c:v>1430.7</c:v>
                </c:pt>
                <c:pt idx="57">
                  <c:v>1643.4</c:v>
                </c:pt>
                <c:pt idx="58">
                  <c:v>1753</c:v>
                </c:pt>
                <c:pt idx="59">
                  <c:v>1790</c:v>
                </c:pt>
                <c:pt idx="60">
                  <c:v>1787.3</c:v>
                </c:pt>
                <c:pt idx="61">
                  <c:v>1771.5</c:v>
                </c:pt>
                <c:pt idx="62">
                  <c:v>1806.3</c:v>
                </c:pt>
                <c:pt idx="63">
                  <c:v>1835.3</c:v>
                </c:pt>
                <c:pt idx="64">
                  <c:v>1834.1</c:v>
                </c:pt>
                <c:pt idx="65">
                  <c:v>1894.1</c:v>
                </c:pt>
                <c:pt idx="66">
                  <c:v>1920.3</c:v>
                </c:pt>
                <c:pt idx="67">
                  <c:v>1937.1</c:v>
                </c:pt>
                <c:pt idx="68">
                  <c:v>1985.2</c:v>
                </c:pt>
                <c:pt idx="69">
                  <c:v>2058.6</c:v>
                </c:pt>
                <c:pt idx="70">
                  <c:v>2106.1</c:v>
                </c:pt>
                <c:pt idx="71">
                  <c:v>2056.1999999999998</c:v>
                </c:pt>
                <c:pt idx="72">
                  <c:v>1749.5</c:v>
                </c:pt>
                <c:pt idx="73">
                  <c:v>1258.5999999999999</c:v>
                </c:pt>
                <c:pt idx="74">
                  <c:v>923.7</c:v>
                </c:pt>
                <c:pt idx="75">
                  <c:v>709.3</c:v>
                </c:pt>
                <c:pt idx="76">
                  <c:v>581.20000000000005</c:v>
                </c:pt>
                <c:pt idx="77">
                  <c:v>489.2</c:v>
                </c:pt>
                <c:pt idx="78">
                  <c:v>415.1</c:v>
                </c:pt>
                <c:pt idx="79">
                  <c:v>379.2</c:v>
                </c:pt>
                <c:pt idx="80">
                  <c:v>418.9</c:v>
                </c:pt>
                <c:pt idx="81">
                  <c:v>515.5</c:v>
                </c:pt>
                <c:pt idx="82">
                  <c:v>591.79999999999995</c:v>
                </c:pt>
                <c:pt idx="83">
                  <c:v>578.70000000000005</c:v>
                </c:pt>
                <c:pt idx="84">
                  <c:v>522.4</c:v>
                </c:pt>
                <c:pt idx="85">
                  <c:v>475.4</c:v>
                </c:pt>
                <c:pt idx="86">
                  <c:v>441</c:v>
                </c:pt>
                <c:pt idx="87">
                  <c:v>401.3</c:v>
                </c:pt>
                <c:pt idx="88">
                  <c:v>367.5</c:v>
                </c:pt>
                <c:pt idx="89">
                  <c:v>346.2</c:v>
                </c:pt>
                <c:pt idx="90">
                  <c:v>340.4</c:v>
                </c:pt>
                <c:pt idx="91">
                  <c:v>342.4</c:v>
                </c:pt>
                <c:pt idx="92">
                  <c:v>342.8</c:v>
                </c:pt>
                <c:pt idx="93">
                  <c:v>341.1</c:v>
                </c:pt>
                <c:pt idx="94">
                  <c:v>354.5</c:v>
                </c:pt>
                <c:pt idx="95">
                  <c:v>404</c:v>
                </c:pt>
                <c:pt idx="96">
                  <c:v>541.20000000000005</c:v>
                </c:pt>
                <c:pt idx="97">
                  <c:v>707.2</c:v>
                </c:pt>
                <c:pt idx="98">
                  <c:v>807.5</c:v>
                </c:pt>
                <c:pt idx="99">
                  <c:v>761.8</c:v>
                </c:pt>
                <c:pt idx="100">
                  <c:v>676.8</c:v>
                </c:pt>
                <c:pt idx="101">
                  <c:v>593.79999999999995</c:v>
                </c:pt>
                <c:pt idx="102">
                  <c:v>537.9</c:v>
                </c:pt>
                <c:pt idx="103">
                  <c:v>520.1</c:v>
                </c:pt>
                <c:pt idx="104">
                  <c:v>596.29999999999995</c:v>
                </c:pt>
                <c:pt idx="105">
                  <c:v>775.2</c:v>
                </c:pt>
                <c:pt idx="106">
                  <c:v>971.5</c:v>
                </c:pt>
                <c:pt idx="107">
                  <c:v>1135.7</c:v>
                </c:pt>
                <c:pt idx="108">
                  <c:v>1253.2</c:v>
                </c:pt>
                <c:pt idx="109">
                  <c:v>1269.3</c:v>
                </c:pt>
                <c:pt idx="110">
                  <c:v>1194.8</c:v>
                </c:pt>
                <c:pt idx="111">
                  <c:v>1085</c:v>
                </c:pt>
                <c:pt idx="112">
                  <c:v>971.4</c:v>
                </c:pt>
                <c:pt idx="113">
                  <c:v>971.8</c:v>
                </c:pt>
                <c:pt idx="114">
                  <c:v>1040.3</c:v>
                </c:pt>
                <c:pt idx="115">
                  <c:v>1165.5</c:v>
                </c:pt>
                <c:pt idx="116">
                  <c:v>1320</c:v>
                </c:pt>
                <c:pt idx="117">
                  <c:v>1470.7</c:v>
                </c:pt>
                <c:pt idx="118">
                  <c:v>1615.5</c:v>
                </c:pt>
                <c:pt idx="119">
                  <c:v>1707.5</c:v>
                </c:pt>
                <c:pt idx="120">
                  <c:v>1757.2</c:v>
                </c:pt>
                <c:pt idx="121">
                  <c:v>1798</c:v>
                </c:pt>
                <c:pt idx="122">
                  <c:v>1761.7</c:v>
                </c:pt>
                <c:pt idx="123">
                  <c:v>1500.8</c:v>
                </c:pt>
                <c:pt idx="124">
                  <c:v>1081.0999999999999</c:v>
                </c:pt>
                <c:pt idx="125">
                  <c:v>827.9</c:v>
                </c:pt>
                <c:pt idx="126">
                  <c:v>708.5</c:v>
                </c:pt>
                <c:pt idx="127">
                  <c:v>737.8</c:v>
                </c:pt>
                <c:pt idx="128">
                  <c:v>782.7</c:v>
                </c:pt>
                <c:pt idx="129">
                  <c:v>938.7</c:v>
                </c:pt>
                <c:pt idx="130">
                  <c:v>1099.4000000000001</c:v>
                </c:pt>
                <c:pt idx="131">
                  <c:v>1245.4000000000001</c:v>
                </c:pt>
                <c:pt idx="132">
                  <c:v>1286.5999999999999</c:v>
                </c:pt>
                <c:pt idx="133">
                  <c:v>1073.2</c:v>
                </c:pt>
                <c:pt idx="134">
                  <c:v>826.9</c:v>
                </c:pt>
                <c:pt idx="135">
                  <c:v>651.4</c:v>
                </c:pt>
                <c:pt idx="136">
                  <c:v>605</c:v>
                </c:pt>
                <c:pt idx="137">
                  <c:v>564.29999999999995</c:v>
                </c:pt>
                <c:pt idx="138">
                  <c:v>623.1</c:v>
                </c:pt>
                <c:pt idx="139">
                  <c:v>803.2</c:v>
                </c:pt>
                <c:pt idx="140">
                  <c:v>1025.4000000000001</c:v>
                </c:pt>
                <c:pt idx="141">
                  <c:v>1213</c:v>
                </c:pt>
                <c:pt idx="142">
                  <c:v>1375.4</c:v>
                </c:pt>
                <c:pt idx="143">
                  <c:v>1508.6</c:v>
                </c:pt>
                <c:pt idx="144">
                  <c:v>1554.3</c:v>
                </c:pt>
                <c:pt idx="145">
                  <c:v>1503.5</c:v>
                </c:pt>
              </c:numCache>
            </c:numRef>
          </c:yVal>
          <c:smooth val="1"/>
        </c:ser>
        <c:ser>
          <c:idx val="2"/>
          <c:order val="1"/>
          <c:tx>
            <c:v>Lap 3</c:v>
          </c:tx>
          <c:marker>
            <c:symbol val="none"/>
          </c:marker>
          <c:yVal>
            <c:numRef>
              <c:f>'Lap 3 data'!$F$10:$F$200</c:f>
              <c:numCache>
                <c:formatCode>General</c:formatCode>
                <c:ptCount val="191"/>
                <c:pt idx="0">
                  <c:v>1503.5</c:v>
                </c:pt>
                <c:pt idx="1">
                  <c:v>1359.6</c:v>
                </c:pt>
                <c:pt idx="2">
                  <c:v>1220.8</c:v>
                </c:pt>
                <c:pt idx="3">
                  <c:v>1164</c:v>
                </c:pt>
                <c:pt idx="4">
                  <c:v>1295</c:v>
                </c:pt>
                <c:pt idx="5">
                  <c:v>1490.3</c:v>
                </c:pt>
                <c:pt idx="6">
                  <c:v>1665</c:v>
                </c:pt>
                <c:pt idx="7">
                  <c:v>1795.3</c:v>
                </c:pt>
                <c:pt idx="8">
                  <c:v>1849</c:v>
                </c:pt>
                <c:pt idx="9">
                  <c:v>1874</c:v>
                </c:pt>
                <c:pt idx="10">
                  <c:v>1839.8</c:v>
                </c:pt>
                <c:pt idx="11">
                  <c:v>1649.1</c:v>
                </c:pt>
                <c:pt idx="12">
                  <c:v>1270.5999999999999</c:v>
                </c:pt>
                <c:pt idx="13">
                  <c:v>966.1</c:v>
                </c:pt>
                <c:pt idx="14">
                  <c:v>783.1</c:v>
                </c:pt>
                <c:pt idx="15">
                  <c:v>671.5</c:v>
                </c:pt>
                <c:pt idx="16">
                  <c:v>642.29999999999995</c:v>
                </c:pt>
                <c:pt idx="17">
                  <c:v>606.6</c:v>
                </c:pt>
                <c:pt idx="18">
                  <c:v>578.70000000000005</c:v>
                </c:pt>
                <c:pt idx="19">
                  <c:v>541.70000000000005</c:v>
                </c:pt>
                <c:pt idx="20">
                  <c:v>481.9</c:v>
                </c:pt>
                <c:pt idx="21">
                  <c:v>411.4</c:v>
                </c:pt>
                <c:pt idx="22">
                  <c:v>368.5</c:v>
                </c:pt>
                <c:pt idx="23">
                  <c:v>341.5</c:v>
                </c:pt>
                <c:pt idx="24">
                  <c:v>296.2</c:v>
                </c:pt>
                <c:pt idx="25">
                  <c:v>253.4</c:v>
                </c:pt>
                <c:pt idx="26">
                  <c:v>241.9</c:v>
                </c:pt>
                <c:pt idx="27">
                  <c:v>255</c:v>
                </c:pt>
                <c:pt idx="28">
                  <c:v>267.7</c:v>
                </c:pt>
                <c:pt idx="29">
                  <c:v>305.7</c:v>
                </c:pt>
                <c:pt idx="30">
                  <c:v>359.8</c:v>
                </c:pt>
                <c:pt idx="31">
                  <c:v>512.20000000000005</c:v>
                </c:pt>
                <c:pt idx="32">
                  <c:v>886.8</c:v>
                </c:pt>
                <c:pt idx="33">
                  <c:v>1144.3</c:v>
                </c:pt>
                <c:pt idx="34">
                  <c:v>1395.7</c:v>
                </c:pt>
                <c:pt idx="35">
                  <c:v>1554.2</c:v>
                </c:pt>
                <c:pt idx="36">
                  <c:v>1633.6</c:v>
                </c:pt>
                <c:pt idx="37">
                  <c:v>1643.4</c:v>
                </c:pt>
                <c:pt idx="38">
                  <c:v>1549.7</c:v>
                </c:pt>
                <c:pt idx="39">
                  <c:v>1376</c:v>
                </c:pt>
                <c:pt idx="40">
                  <c:v>1046.9000000000001</c:v>
                </c:pt>
                <c:pt idx="41">
                  <c:v>767.2</c:v>
                </c:pt>
                <c:pt idx="42">
                  <c:v>668.6</c:v>
                </c:pt>
                <c:pt idx="43">
                  <c:v>651.70000000000005</c:v>
                </c:pt>
                <c:pt idx="44">
                  <c:v>737.5</c:v>
                </c:pt>
                <c:pt idx="45">
                  <c:v>898</c:v>
                </c:pt>
                <c:pt idx="46">
                  <c:v>1025.2</c:v>
                </c:pt>
                <c:pt idx="47">
                  <c:v>1131.8</c:v>
                </c:pt>
                <c:pt idx="48">
                  <c:v>1172.9000000000001</c:v>
                </c:pt>
                <c:pt idx="49">
                  <c:v>1153.8</c:v>
                </c:pt>
                <c:pt idx="50">
                  <c:v>1116</c:v>
                </c:pt>
                <c:pt idx="51">
                  <c:v>1057.4000000000001</c:v>
                </c:pt>
                <c:pt idx="52">
                  <c:v>988.1</c:v>
                </c:pt>
                <c:pt idx="53">
                  <c:v>949.8</c:v>
                </c:pt>
                <c:pt idx="54">
                  <c:v>879.2</c:v>
                </c:pt>
                <c:pt idx="55">
                  <c:v>773.2</c:v>
                </c:pt>
                <c:pt idx="56">
                  <c:v>707.7</c:v>
                </c:pt>
                <c:pt idx="57">
                  <c:v>793.5</c:v>
                </c:pt>
                <c:pt idx="58">
                  <c:v>891.6</c:v>
                </c:pt>
                <c:pt idx="59">
                  <c:v>1092.4000000000001</c:v>
                </c:pt>
                <c:pt idx="60">
                  <c:v>1294.3</c:v>
                </c:pt>
                <c:pt idx="61">
                  <c:v>1512.5</c:v>
                </c:pt>
                <c:pt idx="62">
                  <c:v>1632.6</c:v>
                </c:pt>
                <c:pt idx="63">
                  <c:v>1708.6</c:v>
                </c:pt>
                <c:pt idx="64">
                  <c:v>1724.8</c:v>
                </c:pt>
                <c:pt idx="65">
                  <c:v>1736.2</c:v>
                </c:pt>
                <c:pt idx="66">
                  <c:v>1818.8</c:v>
                </c:pt>
                <c:pt idx="67">
                  <c:v>1856.1</c:v>
                </c:pt>
                <c:pt idx="68">
                  <c:v>1864.5</c:v>
                </c:pt>
                <c:pt idx="69">
                  <c:v>1861.1</c:v>
                </c:pt>
                <c:pt idx="70">
                  <c:v>1864.3</c:v>
                </c:pt>
                <c:pt idx="71">
                  <c:v>1844</c:v>
                </c:pt>
                <c:pt idx="72">
                  <c:v>1805.7</c:v>
                </c:pt>
                <c:pt idx="73">
                  <c:v>1706.2</c:v>
                </c:pt>
                <c:pt idx="74">
                  <c:v>1560.8</c:v>
                </c:pt>
                <c:pt idx="75">
                  <c:v>1440.1</c:v>
                </c:pt>
                <c:pt idx="76">
                  <c:v>1217.5</c:v>
                </c:pt>
                <c:pt idx="77">
                  <c:v>910.7</c:v>
                </c:pt>
                <c:pt idx="78">
                  <c:v>701.5</c:v>
                </c:pt>
                <c:pt idx="79">
                  <c:v>598.29999999999995</c:v>
                </c:pt>
                <c:pt idx="80">
                  <c:v>505.8</c:v>
                </c:pt>
                <c:pt idx="81">
                  <c:v>459</c:v>
                </c:pt>
                <c:pt idx="82">
                  <c:v>443.3</c:v>
                </c:pt>
                <c:pt idx="83">
                  <c:v>446.3</c:v>
                </c:pt>
                <c:pt idx="84">
                  <c:v>447.2</c:v>
                </c:pt>
                <c:pt idx="85">
                  <c:v>444.7</c:v>
                </c:pt>
                <c:pt idx="86">
                  <c:v>428.4</c:v>
                </c:pt>
                <c:pt idx="87">
                  <c:v>408.9</c:v>
                </c:pt>
                <c:pt idx="88">
                  <c:v>389.6</c:v>
                </c:pt>
                <c:pt idx="89">
                  <c:v>370.1</c:v>
                </c:pt>
                <c:pt idx="90">
                  <c:v>346.2</c:v>
                </c:pt>
                <c:pt idx="91">
                  <c:v>320.39999999999998</c:v>
                </c:pt>
                <c:pt idx="92">
                  <c:v>317.10000000000002</c:v>
                </c:pt>
                <c:pt idx="93">
                  <c:v>351.5</c:v>
                </c:pt>
                <c:pt idx="94">
                  <c:v>407.4</c:v>
                </c:pt>
                <c:pt idx="95">
                  <c:v>440.4</c:v>
                </c:pt>
                <c:pt idx="96">
                  <c:v>449.7</c:v>
                </c:pt>
                <c:pt idx="97">
                  <c:v>445</c:v>
                </c:pt>
                <c:pt idx="98">
                  <c:v>490.4</c:v>
                </c:pt>
                <c:pt idx="99">
                  <c:v>588.9</c:v>
                </c:pt>
                <c:pt idx="100">
                  <c:v>613.29999999999995</c:v>
                </c:pt>
                <c:pt idx="101">
                  <c:v>580.6</c:v>
                </c:pt>
                <c:pt idx="102">
                  <c:v>540.20000000000005</c:v>
                </c:pt>
                <c:pt idx="103">
                  <c:v>509.9</c:v>
                </c:pt>
                <c:pt idx="104">
                  <c:v>477.7</c:v>
                </c:pt>
                <c:pt idx="105">
                  <c:v>457.1</c:v>
                </c:pt>
                <c:pt idx="106">
                  <c:v>438.4</c:v>
                </c:pt>
                <c:pt idx="107">
                  <c:v>450.7</c:v>
                </c:pt>
                <c:pt idx="108">
                  <c:v>584.6</c:v>
                </c:pt>
                <c:pt idx="109">
                  <c:v>748.4</c:v>
                </c:pt>
                <c:pt idx="110">
                  <c:v>898.2</c:v>
                </c:pt>
                <c:pt idx="111">
                  <c:v>1021.5</c:v>
                </c:pt>
                <c:pt idx="112">
                  <c:v>1109.5</c:v>
                </c:pt>
                <c:pt idx="113">
                  <c:v>1117.5999999999999</c:v>
                </c:pt>
                <c:pt idx="114">
                  <c:v>1079.9000000000001</c:v>
                </c:pt>
                <c:pt idx="115">
                  <c:v>1059.7</c:v>
                </c:pt>
                <c:pt idx="116">
                  <c:v>1056.7</c:v>
                </c:pt>
                <c:pt idx="117">
                  <c:v>1106.7</c:v>
                </c:pt>
                <c:pt idx="118">
                  <c:v>1227.0999999999999</c:v>
                </c:pt>
                <c:pt idx="119">
                  <c:v>1413.7</c:v>
                </c:pt>
                <c:pt idx="120">
                  <c:v>1517.8</c:v>
                </c:pt>
                <c:pt idx="121">
                  <c:v>1549.7</c:v>
                </c:pt>
                <c:pt idx="122">
                  <c:v>1583</c:v>
                </c:pt>
                <c:pt idx="123">
                  <c:v>1628.5</c:v>
                </c:pt>
                <c:pt idx="124">
                  <c:v>1687.8</c:v>
                </c:pt>
                <c:pt idx="125">
                  <c:v>1714</c:v>
                </c:pt>
                <c:pt idx="126">
                  <c:v>1637.1</c:v>
                </c:pt>
                <c:pt idx="127">
                  <c:v>1280</c:v>
                </c:pt>
                <c:pt idx="128">
                  <c:v>943.4</c:v>
                </c:pt>
                <c:pt idx="129">
                  <c:v>729.6</c:v>
                </c:pt>
                <c:pt idx="130">
                  <c:v>651.5</c:v>
                </c:pt>
                <c:pt idx="131">
                  <c:v>636</c:v>
                </c:pt>
                <c:pt idx="132">
                  <c:v>672.8</c:v>
                </c:pt>
                <c:pt idx="133">
                  <c:v>838.4</c:v>
                </c:pt>
                <c:pt idx="134">
                  <c:v>1016.8</c:v>
                </c:pt>
                <c:pt idx="135">
                  <c:v>1187.0999999999999</c:v>
                </c:pt>
                <c:pt idx="136">
                  <c:v>1150.5</c:v>
                </c:pt>
                <c:pt idx="137">
                  <c:v>949.7</c:v>
                </c:pt>
                <c:pt idx="138">
                  <c:v>744.8</c:v>
                </c:pt>
                <c:pt idx="139">
                  <c:v>678.3</c:v>
                </c:pt>
                <c:pt idx="140">
                  <c:v>633.4</c:v>
                </c:pt>
                <c:pt idx="141">
                  <c:v>661.3</c:v>
                </c:pt>
                <c:pt idx="142">
                  <c:v>836.8</c:v>
                </c:pt>
                <c:pt idx="143">
                  <c:v>1037.2</c:v>
                </c:pt>
                <c:pt idx="144">
                  <c:v>1188.4000000000001</c:v>
                </c:pt>
                <c:pt idx="145">
                  <c:v>1296.3</c:v>
                </c:pt>
                <c:pt idx="146">
                  <c:v>1355.4</c:v>
                </c:pt>
                <c:pt idx="147">
                  <c:v>1391.4</c:v>
                </c:pt>
                <c:pt idx="148">
                  <c:v>1394.8</c:v>
                </c:pt>
              </c:numCache>
            </c:numRef>
          </c:yVal>
          <c:smooth val="1"/>
        </c:ser>
        <c:ser>
          <c:idx val="0"/>
          <c:order val="2"/>
          <c:tx>
            <c:v>Lap 4</c:v>
          </c:tx>
          <c:marker>
            <c:symbol val="none"/>
          </c:marker>
          <c:yVal>
            <c:numRef>
              <c:f>'Lap 4 data'!$F$10:$F$200</c:f>
              <c:numCache>
                <c:formatCode>General</c:formatCode>
                <c:ptCount val="191"/>
                <c:pt idx="0">
                  <c:v>1394.8</c:v>
                </c:pt>
                <c:pt idx="1">
                  <c:v>1368.8</c:v>
                </c:pt>
                <c:pt idx="2">
                  <c:v>1310.2</c:v>
                </c:pt>
                <c:pt idx="3">
                  <c:v>1309.4000000000001</c:v>
                </c:pt>
                <c:pt idx="4">
                  <c:v>1449.3</c:v>
                </c:pt>
                <c:pt idx="5">
                  <c:v>1618.5</c:v>
                </c:pt>
                <c:pt idx="6">
                  <c:v>1719.8</c:v>
                </c:pt>
                <c:pt idx="7">
                  <c:v>1757.4</c:v>
                </c:pt>
                <c:pt idx="8">
                  <c:v>1750</c:v>
                </c:pt>
                <c:pt idx="9">
                  <c:v>1721.8</c:v>
                </c:pt>
                <c:pt idx="10">
                  <c:v>1528.5</c:v>
                </c:pt>
                <c:pt idx="11">
                  <c:v>1193.9000000000001</c:v>
                </c:pt>
                <c:pt idx="12">
                  <c:v>957.7</c:v>
                </c:pt>
                <c:pt idx="13">
                  <c:v>789.7</c:v>
                </c:pt>
                <c:pt idx="14">
                  <c:v>679.1</c:v>
                </c:pt>
                <c:pt idx="15">
                  <c:v>622.79999999999995</c:v>
                </c:pt>
                <c:pt idx="16">
                  <c:v>565.4</c:v>
                </c:pt>
                <c:pt idx="17">
                  <c:v>509</c:v>
                </c:pt>
                <c:pt idx="18">
                  <c:v>450.7</c:v>
                </c:pt>
                <c:pt idx="19">
                  <c:v>409.4</c:v>
                </c:pt>
                <c:pt idx="20">
                  <c:v>373.2</c:v>
                </c:pt>
                <c:pt idx="21">
                  <c:v>313</c:v>
                </c:pt>
                <c:pt idx="22">
                  <c:v>259.8</c:v>
                </c:pt>
                <c:pt idx="23">
                  <c:v>228.8</c:v>
                </c:pt>
                <c:pt idx="24">
                  <c:v>215</c:v>
                </c:pt>
                <c:pt idx="25">
                  <c:v>204</c:v>
                </c:pt>
                <c:pt idx="26">
                  <c:v>216.6</c:v>
                </c:pt>
                <c:pt idx="27">
                  <c:v>228.4</c:v>
                </c:pt>
                <c:pt idx="28">
                  <c:v>232.7</c:v>
                </c:pt>
                <c:pt idx="29">
                  <c:v>231.4</c:v>
                </c:pt>
                <c:pt idx="30">
                  <c:v>228.9</c:v>
                </c:pt>
                <c:pt idx="31">
                  <c:v>238.8</c:v>
                </c:pt>
                <c:pt idx="32">
                  <c:v>330.4</c:v>
                </c:pt>
                <c:pt idx="33">
                  <c:v>528.20000000000005</c:v>
                </c:pt>
                <c:pt idx="34">
                  <c:v>731.3</c:v>
                </c:pt>
                <c:pt idx="35">
                  <c:v>1007.3</c:v>
                </c:pt>
                <c:pt idx="36">
                  <c:v>1275.4000000000001</c:v>
                </c:pt>
                <c:pt idx="37">
                  <c:v>1478.6</c:v>
                </c:pt>
                <c:pt idx="38">
                  <c:v>1605.7</c:v>
                </c:pt>
                <c:pt idx="39">
                  <c:v>1620.4</c:v>
                </c:pt>
                <c:pt idx="40">
                  <c:v>1550.6</c:v>
                </c:pt>
                <c:pt idx="41">
                  <c:v>1347.8</c:v>
                </c:pt>
                <c:pt idx="42">
                  <c:v>1072.5999999999999</c:v>
                </c:pt>
                <c:pt idx="43">
                  <c:v>850.3</c:v>
                </c:pt>
                <c:pt idx="44">
                  <c:v>716.1</c:v>
                </c:pt>
                <c:pt idx="45">
                  <c:v>757.8</c:v>
                </c:pt>
                <c:pt idx="46">
                  <c:v>802.1</c:v>
                </c:pt>
                <c:pt idx="47">
                  <c:v>885.5</c:v>
                </c:pt>
                <c:pt idx="48">
                  <c:v>975.1</c:v>
                </c:pt>
                <c:pt idx="49">
                  <c:v>1105.7</c:v>
                </c:pt>
                <c:pt idx="50">
                  <c:v>1191.2</c:v>
                </c:pt>
                <c:pt idx="51">
                  <c:v>1207.9000000000001</c:v>
                </c:pt>
                <c:pt idx="52">
                  <c:v>1174.0999999999999</c:v>
                </c:pt>
                <c:pt idx="53">
                  <c:v>1116.9000000000001</c:v>
                </c:pt>
                <c:pt idx="54">
                  <c:v>1076.5</c:v>
                </c:pt>
                <c:pt idx="55">
                  <c:v>1034.4000000000001</c:v>
                </c:pt>
                <c:pt idx="56">
                  <c:v>942.1</c:v>
                </c:pt>
                <c:pt idx="57">
                  <c:v>839.8</c:v>
                </c:pt>
                <c:pt idx="58">
                  <c:v>878.2</c:v>
                </c:pt>
                <c:pt idx="59">
                  <c:v>1025.8</c:v>
                </c:pt>
                <c:pt idx="60">
                  <c:v>1224.9000000000001</c:v>
                </c:pt>
                <c:pt idx="61">
                  <c:v>1429.9</c:v>
                </c:pt>
                <c:pt idx="62">
                  <c:v>1578.5</c:v>
                </c:pt>
                <c:pt idx="63">
                  <c:v>1646.6</c:v>
                </c:pt>
                <c:pt idx="64">
                  <c:v>1648</c:v>
                </c:pt>
                <c:pt idx="65">
                  <c:v>1637</c:v>
                </c:pt>
                <c:pt idx="66">
                  <c:v>1634.7</c:v>
                </c:pt>
                <c:pt idx="67">
                  <c:v>1660.5</c:v>
                </c:pt>
                <c:pt idx="68">
                  <c:v>1679.2</c:v>
                </c:pt>
                <c:pt idx="69">
                  <c:v>1656.7</c:v>
                </c:pt>
                <c:pt idx="70">
                  <c:v>1647.5</c:v>
                </c:pt>
                <c:pt idx="71">
                  <c:v>1669.2</c:v>
                </c:pt>
                <c:pt idx="72">
                  <c:v>1734.6</c:v>
                </c:pt>
                <c:pt idx="73">
                  <c:v>1810</c:v>
                </c:pt>
                <c:pt idx="74">
                  <c:v>1898.5</c:v>
                </c:pt>
                <c:pt idx="75">
                  <c:v>1753.6</c:v>
                </c:pt>
                <c:pt idx="76">
                  <c:v>1382.5</c:v>
                </c:pt>
                <c:pt idx="77">
                  <c:v>975.7</c:v>
                </c:pt>
                <c:pt idx="78">
                  <c:v>719.1</c:v>
                </c:pt>
                <c:pt idx="79">
                  <c:v>579.70000000000005</c:v>
                </c:pt>
                <c:pt idx="80">
                  <c:v>483.4</c:v>
                </c:pt>
                <c:pt idx="81">
                  <c:v>392.3</c:v>
                </c:pt>
                <c:pt idx="82">
                  <c:v>340.1</c:v>
                </c:pt>
                <c:pt idx="83">
                  <c:v>314.89999999999998</c:v>
                </c:pt>
                <c:pt idx="84">
                  <c:v>307.8</c:v>
                </c:pt>
                <c:pt idx="85">
                  <c:v>312.10000000000002</c:v>
                </c:pt>
                <c:pt idx="86">
                  <c:v>325.7</c:v>
                </c:pt>
                <c:pt idx="87">
                  <c:v>325.60000000000002</c:v>
                </c:pt>
                <c:pt idx="88">
                  <c:v>315.10000000000002</c:v>
                </c:pt>
                <c:pt idx="89">
                  <c:v>314.39999999999998</c:v>
                </c:pt>
                <c:pt idx="90">
                  <c:v>316.7</c:v>
                </c:pt>
                <c:pt idx="91">
                  <c:v>311.8</c:v>
                </c:pt>
                <c:pt idx="92">
                  <c:v>297</c:v>
                </c:pt>
                <c:pt idx="93">
                  <c:v>291</c:v>
                </c:pt>
                <c:pt idx="94">
                  <c:v>289.60000000000002</c:v>
                </c:pt>
                <c:pt idx="95">
                  <c:v>289.5</c:v>
                </c:pt>
                <c:pt idx="96">
                  <c:v>288.7</c:v>
                </c:pt>
                <c:pt idx="97">
                  <c:v>286.7</c:v>
                </c:pt>
                <c:pt idx="98">
                  <c:v>307.8</c:v>
                </c:pt>
                <c:pt idx="99">
                  <c:v>380</c:v>
                </c:pt>
                <c:pt idx="100">
                  <c:v>524.4</c:v>
                </c:pt>
                <c:pt idx="101">
                  <c:v>618.79999999999995</c:v>
                </c:pt>
                <c:pt idx="102">
                  <c:v>630.4</c:v>
                </c:pt>
                <c:pt idx="103">
                  <c:v>576.20000000000005</c:v>
                </c:pt>
                <c:pt idx="104">
                  <c:v>521.29999999999995</c:v>
                </c:pt>
                <c:pt idx="105">
                  <c:v>476.6</c:v>
                </c:pt>
                <c:pt idx="106">
                  <c:v>448</c:v>
                </c:pt>
                <c:pt idx="107">
                  <c:v>448.2</c:v>
                </c:pt>
                <c:pt idx="108">
                  <c:v>552</c:v>
                </c:pt>
                <c:pt idx="109">
                  <c:v>719.8</c:v>
                </c:pt>
                <c:pt idx="110">
                  <c:v>859.7</c:v>
                </c:pt>
                <c:pt idx="111">
                  <c:v>916.8</c:v>
                </c:pt>
                <c:pt idx="112">
                  <c:v>965</c:v>
                </c:pt>
                <c:pt idx="113">
                  <c:v>924.4</c:v>
                </c:pt>
                <c:pt idx="114">
                  <c:v>819.4</c:v>
                </c:pt>
                <c:pt idx="115">
                  <c:v>794.3</c:v>
                </c:pt>
                <c:pt idx="116">
                  <c:v>842.2</c:v>
                </c:pt>
                <c:pt idx="117">
                  <c:v>939.9</c:v>
                </c:pt>
                <c:pt idx="118">
                  <c:v>1071.9000000000001</c:v>
                </c:pt>
                <c:pt idx="119">
                  <c:v>1231.2</c:v>
                </c:pt>
                <c:pt idx="120">
                  <c:v>1331.2</c:v>
                </c:pt>
                <c:pt idx="121">
                  <c:v>1384.4</c:v>
                </c:pt>
                <c:pt idx="122">
                  <c:v>1436.9</c:v>
                </c:pt>
                <c:pt idx="123">
                  <c:v>1512.8</c:v>
                </c:pt>
                <c:pt idx="124">
                  <c:v>1621.6</c:v>
                </c:pt>
                <c:pt idx="125">
                  <c:v>1733</c:v>
                </c:pt>
                <c:pt idx="126">
                  <c:v>1763.8</c:v>
                </c:pt>
                <c:pt idx="127">
                  <c:v>1610.7</c:v>
                </c:pt>
                <c:pt idx="128">
                  <c:v>1171.5999999999999</c:v>
                </c:pt>
                <c:pt idx="129">
                  <c:v>860.2</c:v>
                </c:pt>
                <c:pt idx="130">
                  <c:v>681.2</c:v>
                </c:pt>
                <c:pt idx="131">
                  <c:v>694.1</c:v>
                </c:pt>
                <c:pt idx="132">
                  <c:v>712.3</c:v>
                </c:pt>
                <c:pt idx="133">
                  <c:v>809.4</c:v>
                </c:pt>
                <c:pt idx="134">
                  <c:v>973.4</c:v>
                </c:pt>
                <c:pt idx="135">
                  <c:v>1154.0999999999999</c:v>
                </c:pt>
                <c:pt idx="136">
                  <c:v>1143.3</c:v>
                </c:pt>
                <c:pt idx="137">
                  <c:v>893.9</c:v>
                </c:pt>
                <c:pt idx="138">
                  <c:v>708.7</c:v>
                </c:pt>
                <c:pt idx="139">
                  <c:v>635.9</c:v>
                </c:pt>
                <c:pt idx="140">
                  <c:v>568.4</c:v>
                </c:pt>
                <c:pt idx="141">
                  <c:v>604.1</c:v>
                </c:pt>
                <c:pt idx="142">
                  <c:v>707</c:v>
                </c:pt>
                <c:pt idx="143">
                  <c:v>853.3</c:v>
                </c:pt>
                <c:pt idx="144">
                  <c:v>1051.5999999999999</c:v>
                </c:pt>
                <c:pt idx="145">
                  <c:v>1246.9000000000001</c:v>
                </c:pt>
                <c:pt idx="146">
                  <c:v>1359.4</c:v>
                </c:pt>
                <c:pt idx="147">
                  <c:v>1418</c:v>
                </c:pt>
                <c:pt idx="148">
                  <c:v>1417.1</c:v>
                </c:pt>
                <c:pt idx="149">
                  <c:v>1341.8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5842816"/>
        <c:axId val="135849088"/>
      </c:scatterChart>
      <c:valAx>
        <c:axId val="135842816"/>
        <c:scaling>
          <c:orientation val="minMax"/>
          <c:max val="18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(seconds)</a:t>
                </a:r>
              </a:p>
            </c:rich>
          </c:tx>
          <c:layout/>
          <c:overlay val="0"/>
        </c:title>
        <c:majorTickMark val="none"/>
        <c:minorTickMark val="none"/>
        <c:tickLblPos val="nextTo"/>
        <c:crossAx val="135849088"/>
        <c:crosses val="autoZero"/>
        <c:crossBetween val="midCat"/>
      </c:valAx>
      <c:valAx>
        <c:axId val="1358490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N0 (ppm)</a:t>
                </a:r>
              </a:p>
            </c:rich>
          </c:tx>
          <c:layout>
            <c:manualLayout>
              <c:xMode val="edge"/>
              <c:yMode val="edge"/>
              <c:x val="1.1714589989350406E-2"/>
              <c:y val="0.4380718483888959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crossAx val="135842816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THC Vs. Time</a:t>
            </a:r>
          </a:p>
        </c:rich>
      </c:tx>
      <c:layout/>
      <c:overlay val="0"/>
    </c:title>
    <c:autoTitleDeleted val="0"/>
    <c:plotArea>
      <c:layout/>
      <c:scatterChart>
        <c:scatterStyle val="smoothMarker"/>
        <c:varyColors val="0"/>
        <c:ser>
          <c:idx val="1"/>
          <c:order val="0"/>
          <c:tx>
            <c:v>Lap 2</c:v>
          </c:tx>
          <c:marker>
            <c:symbol val="none"/>
          </c:marker>
          <c:yVal>
            <c:numRef>
              <c:f>'Lap 2 data'!$H$10:$H$200</c:f>
              <c:numCache>
                <c:formatCode>General</c:formatCode>
                <c:ptCount val="191"/>
                <c:pt idx="0">
                  <c:v>3882.4</c:v>
                </c:pt>
                <c:pt idx="1">
                  <c:v>3850.9</c:v>
                </c:pt>
                <c:pt idx="2">
                  <c:v>3947.3</c:v>
                </c:pt>
                <c:pt idx="3">
                  <c:v>4086.7</c:v>
                </c:pt>
                <c:pt idx="4">
                  <c:v>4284.5</c:v>
                </c:pt>
                <c:pt idx="5">
                  <c:v>4545.5</c:v>
                </c:pt>
                <c:pt idx="6">
                  <c:v>4800.7</c:v>
                </c:pt>
                <c:pt idx="7">
                  <c:v>4982.6000000000004</c:v>
                </c:pt>
                <c:pt idx="8">
                  <c:v>4937.8999999999996</c:v>
                </c:pt>
                <c:pt idx="9">
                  <c:v>4810.3999999999996</c:v>
                </c:pt>
                <c:pt idx="10">
                  <c:v>6392.2</c:v>
                </c:pt>
                <c:pt idx="11">
                  <c:v>6902.8</c:v>
                </c:pt>
                <c:pt idx="12">
                  <c:v>6067.9</c:v>
                </c:pt>
                <c:pt idx="13">
                  <c:v>5277.9</c:v>
                </c:pt>
                <c:pt idx="14">
                  <c:v>4561.8</c:v>
                </c:pt>
                <c:pt idx="15">
                  <c:v>4016.2</c:v>
                </c:pt>
                <c:pt idx="16">
                  <c:v>3645.4</c:v>
                </c:pt>
                <c:pt idx="17">
                  <c:v>3134.7</c:v>
                </c:pt>
                <c:pt idx="18">
                  <c:v>3159.1</c:v>
                </c:pt>
                <c:pt idx="19">
                  <c:v>5515.2</c:v>
                </c:pt>
                <c:pt idx="20">
                  <c:v>5531.9</c:v>
                </c:pt>
                <c:pt idx="21">
                  <c:v>4288</c:v>
                </c:pt>
                <c:pt idx="22">
                  <c:v>3039.2</c:v>
                </c:pt>
                <c:pt idx="23">
                  <c:v>2102</c:v>
                </c:pt>
                <c:pt idx="24">
                  <c:v>1502.8</c:v>
                </c:pt>
                <c:pt idx="25">
                  <c:v>1196</c:v>
                </c:pt>
                <c:pt idx="26">
                  <c:v>1046.7</c:v>
                </c:pt>
                <c:pt idx="27">
                  <c:v>909</c:v>
                </c:pt>
                <c:pt idx="28">
                  <c:v>848</c:v>
                </c:pt>
                <c:pt idx="29">
                  <c:v>1101.0999999999999</c:v>
                </c:pt>
                <c:pt idx="30">
                  <c:v>1952</c:v>
                </c:pt>
                <c:pt idx="31">
                  <c:v>3026.7</c:v>
                </c:pt>
                <c:pt idx="32">
                  <c:v>3704.6</c:v>
                </c:pt>
                <c:pt idx="33">
                  <c:v>4067.1</c:v>
                </c:pt>
                <c:pt idx="34">
                  <c:v>4252.3999999999996</c:v>
                </c:pt>
                <c:pt idx="35">
                  <c:v>4250</c:v>
                </c:pt>
                <c:pt idx="36">
                  <c:v>3955.1</c:v>
                </c:pt>
                <c:pt idx="37">
                  <c:v>3811.9</c:v>
                </c:pt>
                <c:pt idx="38">
                  <c:v>4222.2</c:v>
                </c:pt>
                <c:pt idx="39">
                  <c:v>4462</c:v>
                </c:pt>
                <c:pt idx="40">
                  <c:v>4196.6000000000004</c:v>
                </c:pt>
                <c:pt idx="41">
                  <c:v>3687.6</c:v>
                </c:pt>
                <c:pt idx="42">
                  <c:v>3496.7</c:v>
                </c:pt>
                <c:pt idx="43">
                  <c:v>3488.9</c:v>
                </c:pt>
                <c:pt idx="44">
                  <c:v>3453.4</c:v>
                </c:pt>
                <c:pt idx="45">
                  <c:v>3342.9</c:v>
                </c:pt>
                <c:pt idx="46">
                  <c:v>3309.2</c:v>
                </c:pt>
                <c:pt idx="47">
                  <c:v>3239.6</c:v>
                </c:pt>
                <c:pt idx="48">
                  <c:v>3209.7</c:v>
                </c:pt>
                <c:pt idx="49">
                  <c:v>3218.6</c:v>
                </c:pt>
                <c:pt idx="50">
                  <c:v>3269.8</c:v>
                </c:pt>
                <c:pt idx="51">
                  <c:v>3252.3</c:v>
                </c:pt>
                <c:pt idx="52">
                  <c:v>3205</c:v>
                </c:pt>
                <c:pt idx="53">
                  <c:v>3175.2</c:v>
                </c:pt>
                <c:pt idx="54">
                  <c:v>3322</c:v>
                </c:pt>
                <c:pt idx="55">
                  <c:v>3576.4</c:v>
                </c:pt>
                <c:pt idx="56">
                  <c:v>3793.6</c:v>
                </c:pt>
                <c:pt idx="57">
                  <c:v>4006.6</c:v>
                </c:pt>
                <c:pt idx="58">
                  <c:v>4145.6000000000004</c:v>
                </c:pt>
                <c:pt idx="59">
                  <c:v>4241.5</c:v>
                </c:pt>
                <c:pt idx="60">
                  <c:v>4172.6000000000004</c:v>
                </c:pt>
                <c:pt idx="61">
                  <c:v>4101.8999999999996</c:v>
                </c:pt>
                <c:pt idx="62">
                  <c:v>4128.3999999999996</c:v>
                </c:pt>
                <c:pt idx="63">
                  <c:v>4219.3999999999996</c:v>
                </c:pt>
                <c:pt idx="64">
                  <c:v>4318.6000000000004</c:v>
                </c:pt>
                <c:pt idx="65">
                  <c:v>4339.8</c:v>
                </c:pt>
                <c:pt idx="66">
                  <c:v>4319</c:v>
                </c:pt>
                <c:pt idx="67">
                  <c:v>4298.2</c:v>
                </c:pt>
                <c:pt idx="68">
                  <c:v>4264.7</c:v>
                </c:pt>
                <c:pt idx="69">
                  <c:v>4169.3</c:v>
                </c:pt>
                <c:pt idx="70">
                  <c:v>4083.9</c:v>
                </c:pt>
                <c:pt idx="71">
                  <c:v>8100</c:v>
                </c:pt>
                <c:pt idx="72">
                  <c:v>11525.6</c:v>
                </c:pt>
                <c:pt idx="73">
                  <c:v>11525.7</c:v>
                </c:pt>
                <c:pt idx="74">
                  <c:v>11250.7</c:v>
                </c:pt>
                <c:pt idx="75">
                  <c:v>9262.2999999999993</c:v>
                </c:pt>
                <c:pt idx="76">
                  <c:v>7653.6</c:v>
                </c:pt>
                <c:pt idx="77">
                  <c:v>5917.5</c:v>
                </c:pt>
                <c:pt idx="78">
                  <c:v>4403.7</c:v>
                </c:pt>
                <c:pt idx="79">
                  <c:v>3830.8</c:v>
                </c:pt>
                <c:pt idx="80">
                  <c:v>3694.5</c:v>
                </c:pt>
                <c:pt idx="81">
                  <c:v>3329.3</c:v>
                </c:pt>
                <c:pt idx="82">
                  <c:v>2742.9</c:v>
                </c:pt>
                <c:pt idx="83">
                  <c:v>2277.6</c:v>
                </c:pt>
                <c:pt idx="84">
                  <c:v>2165.5</c:v>
                </c:pt>
                <c:pt idx="85">
                  <c:v>2337.6</c:v>
                </c:pt>
                <c:pt idx="86">
                  <c:v>2114</c:v>
                </c:pt>
                <c:pt idx="87">
                  <c:v>1627.6</c:v>
                </c:pt>
                <c:pt idx="88">
                  <c:v>1231.4000000000001</c:v>
                </c:pt>
                <c:pt idx="89">
                  <c:v>1000.4</c:v>
                </c:pt>
                <c:pt idx="90">
                  <c:v>922.7</c:v>
                </c:pt>
                <c:pt idx="91">
                  <c:v>961.7</c:v>
                </c:pt>
                <c:pt idx="92">
                  <c:v>1158.7</c:v>
                </c:pt>
                <c:pt idx="93">
                  <c:v>1457.8</c:v>
                </c:pt>
                <c:pt idx="94">
                  <c:v>1972.5</c:v>
                </c:pt>
                <c:pt idx="95">
                  <c:v>2731.2</c:v>
                </c:pt>
                <c:pt idx="96">
                  <c:v>3232.9</c:v>
                </c:pt>
                <c:pt idx="97">
                  <c:v>3313.5</c:v>
                </c:pt>
                <c:pt idx="98">
                  <c:v>3042.6</c:v>
                </c:pt>
                <c:pt idx="99">
                  <c:v>2633</c:v>
                </c:pt>
                <c:pt idx="100">
                  <c:v>2219.4</c:v>
                </c:pt>
                <c:pt idx="101">
                  <c:v>1881.2</c:v>
                </c:pt>
                <c:pt idx="102">
                  <c:v>1752.2</c:v>
                </c:pt>
                <c:pt idx="103">
                  <c:v>2187.1999999999998</c:v>
                </c:pt>
                <c:pt idx="104">
                  <c:v>2621.1999999999998</c:v>
                </c:pt>
                <c:pt idx="105">
                  <c:v>3040.3</c:v>
                </c:pt>
                <c:pt idx="106">
                  <c:v>3426.8</c:v>
                </c:pt>
                <c:pt idx="107">
                  <c:v>3550.1</c:v>
                </c:pt>
                <c:pt idx="108">
                  <c:v>3493.2</c:v>
                </c:pt>
                <c:pt idx="109">
                  <c:v>3455</c:v>
                </c:pt>
                <c:pt idx="110">
                  <c:v>3356.4</c:v>
                </c:pt>
                <c:pt idx="111">
                  <c:v>3124.2</c:v>
                </c:pt>
                <c:pt idx="112">
                  <c:v>3042.9</c:v>
                </c:pt>
                <c:pt idx="113">
                  <c:v>3010.9</c:v>
                </c:pt>
                <c:pt idx="114">
                  <c:v>3132.3</c:v>
                </c:pt>
                <c:pt idx="115">
                  <c:v>3474.8</c:v>
                </c:pt>
                <c:pt idx="116">
                  <c:v>3835.7</c:v>
                </c:pt>
                <c:pt idx="117">
                  <c:v>4004.4</c:v>
                </c:pt>
                <c:pt idx="118">
                  <c:v>4083.9</c:v>
                </c:pt>
                <c:pt idx="119">
                  <c:v>4176.3999999999996</c:v>
                </c:pt>
                <c:pt idx="120">
                  <c:v>4290.8</c:v>
                </c:pt>
                <c:pt idx="121">
                  <c:v>4411.5</c:v>
                </c:pt>
                <c:pt idx="122">
                  <c:v>7297.9</c:v>
                </c:pt>
                <c:pt idx="123">
                  <c:v>11350.3</c:v>
                </c:pt>
                <c:pt idx="124">
                  <c:v>9161.7999999999993</c:v>
                </c:pt>
                <c:pt idx="125">
                  <c:v>7311.4</c:v>
                </c:pt>
                <c:pt idx="126">
                  <c:v>5869.4</c:v>
                </c:pt>
                <c:pt idx="127">
                  <c:v>5142.8</c:v>
                </c:pt>
                <c:pt idx="128">
                  <c:v>4605.2</c:v>
                </c:pt>
                <c:pt idx="129">
                  <c:v>4333.6000000000004</c:v>
                </c:pt>
                <c:pt idx="130">
                  <c:v>4112.8999999999996</c:v>
                </c:pt>
                <c:pt idx="131">
                  <c:v>3909</c:v>
                </c:pt>
                <c:pt idx="132">
                  <c:v>3776.3</c:v>
                </c:pt>
                <c:pt idx="133">
                  <c:v>3633.3</c:v>
                </c:pt>
                <c:pt idx="134">
                  <c:v>3435.6</c:v>
                </c:pt>
                <c:pt idx="135">
                  <c:v>3090</c:v>
                </c:pt>
                <c:pt idx="136">
                  <c:v>2756</c:v>
                </c:pt>
                <c:pt idx="137">
                  <c:v>2784.1</c:v>
                </c:pt>
                <c:pt idx="138">
                  <c:v>2950.4</c:v>
                </c:pt>
                <c:pt idx="139">
                  <c:v>3150.5</c:v>
                </c:pt>
                <c:pt idx="140">
                  <c:v>3253</c:v>
                </c:pt>
                <c:pt idx="141">
                  <c:v>3337.7</c:v>
                </c:pt>
                <c:pt idx="142">
                  <c:v>3418.9</c:v>
                </c:pt>
                <c:pt idx="143">
                  <c:v>3433.2</c:v>
                </c:pt>
                <c:pt idx="144">
                  <c:v>3358.8</c:v>
                </c:pt>
                <c:pt idx="145">
                  <c:v>3353.3</c:v>
                </c:pt>
              </c:numCache>
            </c:numRef>
          </c:yVal>
          <c:smooth val="1"/>
        </c:ser>
        <c:ser>
          <c:idx val="2"/>
          <c:order val="1"/>
          <c:tx>
            <c:v>Lap 3</c:v>
          </c:tx>
          <c:marker>
            <c:symbol val="none"/>
          </c:marker>
          <c:yVal>
            <c:numRef>
              <c:f>'Lap 3 data'!$H$10:$H$200</c:f>
              <c:numCache>
                <c:formatCode>General</c:formatCode>
                <c:ptCount val="191"/>
                <c:pt idx="0">
                  <c:v>3353.3</c:v>
                </c:pt>
                <c:pt idx="1">
                  <c:v>3344.7</c:v>
                </c:pt>
                <c:pt idx="2">
                  <c:v>3366.5</c:v>
                </c:pt>
                <c:pt idx="3">
                  <c:v>3525.4</c:v>
                </c:pt>
                <c:pt idx="4">
                  <c:v>3563.8</c:v>
                </c:pt>
                <c:pt idx="5">
                  <c:v>3585</c:v>
                </c:pt>
                <c:pt idx="6">
                  <c:v>3645.7</c:v>
                </c:pt>
                <c:pt idx="7">
                  <c:v>3766.4</c:v>
                </c:pt>
                <c:pt idx="8">
                  <c:v>3877.8</c:v>
                </c:pt>
                <c:pt idx="9">
                  <c:v>3915.3</c:v>
                </c:pt>
                <c:pt idx="10">
                  <c:v>3944.5</c:v>
                </c:pt>
                <c:pt idx="11">
                  <c:v>4287.7</c:v>
                </c:pt>
                <c:pt idx="12">
                  <c:v>4864.5</c:v>
                </c:pt>
                <c:pt idx="13">
                  <c:v>4867.6000000000004</c:v>
                </c:pt>
                <c:pt idx="14">
                  <c:v>4594.8999999999996</c:v>
                </c:pt>
                <c:pt idx="15">
                  <c:v>4378.5</c:v>
                </c:pt>
                <c:pt idx="16">
                  <c:v>3947.7</c:v>
                </c:pt>
                <c:pt idx="17">
                  <c:v>3773.9</c:v>
                </c:pt>
                <c:pt idx="18">
                  <c:v>3679.2</c:v>
                </c:pt>
                <c:pt idx="19">
                  <c:v>3313.3</c:v>
                </c:pt>
                <c:pt idx="20">
                  <c:v>2323.6999999999998</c:v>
                </c:pt>
                <c:pt idx="21">
                  <c:v>1565.4</c:v>
                </c:pt>
                <c:pt idx="22">
                  <c:v>1182</c:v>
                </c:pt>
                <c:pt idx="23">
                  <c:v>1108</c:v>
                </c:pt>
                <c:pt idx="24">
                  <c:v>1184.5</c:v>
                </c:pt>
                <c:pt idx="25">
                  <c:v>1028.5</c:v>
                </c:pt>
                <c:pt idx="26">
                  <c:v>1005.1</c:v>
                </c:pt>
                <c:pt idx="27">
                  <c:v>1189</c:v>
                </c:pt>
                <c:pt idx="28">
                  <c:v>1465.4</c:v>
                </c:pt>
                <c:pt idx="29">
                  <c:v>1566.6</c:v>
                </c:pt>
                <c:pt idx="30">
                  <c:v>1985.6</c:v>
                </c:pt>
                <c:pt idx="31">
                  <c:v>2481.3000000000002</c:v>
                </c:pt>
                <c:pt idx="32">
                  <c:v>2923.5</c:v>
                </c:pt>
                <c:pt idx="33">
                  <c:v>3276.3</c:v>
                </c:pt>
                <c:pt idx="34">
                  <c:v>3557.2</c:v>
                </c:pt>
                <c:pt idx="35">
                  <c:v>3650.2</c:v>
                </c:pt>
                <c:pt idx="36">
                  <c:v>3585.5</c:v>
                </c:pt>
                <c:pt idx="37">
                  <c:v>3474.7</c:v>
                </c:pt>
                <c:pt idx="38">
                  <c:v>3407.1</c:v>
                </c:pt>
                <c:pt idx="39">
                  <c:v>3683.3</c:v>
                </c:pt>
                <c:pt idx="40">
                  <c:v>4487.2</c:v>
                </c:pt>
                <c:pt idx="41">
                  <c:v>4260.8999999999996</c:v>
                </c:pt>
                <c:pt idx="42">
                  <c:v>4080.4</c:v>
                </c:pt>
                <c:pt idx="43">
                  <c:v>3872.9</c:v>
                </c:pt>
                <c:pt idx="44">
                  <c:v>3441.3</c:v>
                </c:pt>
                <c:pt idx="45">
                  <c:v>3079.1</c:v>
                </c:pt>
                <c:pt idx="46">
                  <c:v>2962.8</c:v>
                </c:pt>
                <c:pt idx="47">
                  <c:v>2859.8</c:v>
                </c:pt>
                <c:pt idx="48">
                  <c:v>2823.7</c:v>
                </c:pt>
                <c:pt idx="49">
                  <c:v>2952.5</c:v>
                </c:pt>
                <c:pt idx="50">
                  <c:v>3008.3</c:v>
                </c:pt>
                <c:pt idx="51">
                  <c:v>3028.3</c:v>
                </c:pt>
                <c:pt idx="52">
                  <c:v>3051.7</c:v>
                </c:pt>
                <c:pt idx="53">
                  <c:v>3006</c:v>
                </c:pt>
                <c:pt idx="54">
                  <c:v>2852.6</c:v>
                </c:pt>
                <c:pt idx="55">
                  <c:v>2672.3</c:v>
                </c:pt>
                <c:pt idx="56">
                  <c:v>2822.3</c:v>
                </c:pt>
                <c:pt idx="57">
                  <c:v>3002.2</c:v>
                </c:pt>
                <c:pt idx="58">
                  <c:v>3110.3</c:v>
                </c:pt>
                <c:pt idx="59">
                  <c:v>3326.9</c:v>
                </c:pt>
                <c:pt idx="60">
                  <c:v>3602.1</c:v>
                </c:pt>
                <c:pt idx="61">
                  <c:v>3903.5</c:v>
                </c:pt>
                <c:pt idx="62">
                  <c:v>4106.2</c:v>
                </c:pt>
                <c:pt idx="63">
                  <c:v>4115.3999999999996</c:v>
                </c:pt>
                <c:pt idx="64">
                  <c:v>4152.3</c:v>
                </c:pt>
                <c:pt idx="65">
                  <c:v>4182.3</c:v>
                </c:pt>
                <c:pt idx="66">
                  <c:v>4227.7</c:v>
                </c:pt>
                <c:pt idx="67">
                  <c:v>4369.8</c:v>
                </c:pt>
                <c:pt idx="68">
                  <c:v>4498</c:v>
                </c:pt>
                <c:pt idx="69">
                  <c:v>4475</c:v>
                </c:pt>
                <c:pt idx="70">
                  <c:v>4393.2</c:v>
                </c:pt>
                <c:pt idx="71">
                  <c:v>4261.7</c:v>
                </c:pt>
                <c:pt idx="72">
                  <c:v>4119.5</c:v>
                </c:pt>
                <c:pt idx="73">
                  <c:v>4133.5</c:v>
                </c:pt>
                <c:pt idx="74">
                  <c:v>4353.6000000000004</c:v>
                </c:pt>
                <c:pt idx="75">
                  <c:v>10874.2</c:v>
                </c:pt>
                <c:pt idx="76">
                  <c:v>11525.3</c:v>
                </c:pt>
                <c:pt idx="77">
                  <c:v>11525.9</c:v>
                </c:pt>
                <c:pt idx="78">
                  <c:v>11526.3</c:v>
                </c:pt>
                <c:pt idx="79">
                  <c:v>9558.4</c:v>
                </c:pt>
                <c:pt idx="80">
                  <c:v>7284.9</c:v>
                </c:pt>
                <c:pt idx="81">
                  <c:v>5148.5</c:v>
                </c:pt>
                <c:pt idx="82">
                  <c:v>3925</c:v>
                </c:pt>
                <c:pt idx="83">
                  <c:v>3099.2</c:v>
                </c:pt>
                <c:pt idx="84">
                  <c:v>2562.1</c:v>
                </c:pt>
                <c:pt idx="85">
                  <c:v>2150.8000000000002</c:v>
                </c:pt>
                <c:pt idx="86">
                  <c:v>1987.7</c:v>
                </c:pt>
                <c:pt idx="87">
                  <c:v>1936.7</c:v>
                </c:pt>
                <c:pt idx="88">
                  <c:v>1874.5</c:v>
                </c:pt>
                <c:pt idx="89">
                  <c:v>1558.4</c:v>
                </c:pt>
                <c:pt idx="90">
                  <c:v>1292.2</c:v>
                </c:pt>
                <c:pt idx="91">
                  <c:v>1171</c:v>
                </c:pt>
                <c:pt idx="92">
                  <c:v>1247.5</c:v>
                </c:pt>
                <c:pt idx="93">
                  <c:v>1455.5</c:v>
                </c:pt>
                <c:pt idx="94">
                  <c:v>1846.4</c:v>
                </c:pt>
                <c:pt idx="95">
                  <c:v>2143.6</c:v>
                </c:pt>
                <c:pt idx="96">
                  <c:v>2344.6999999999998</c:v>
                </c:pt>
                <c:pt idx="97">
                  <c:v>2763.1</c:v>
                </c:pt>
                <c:pt idx="98">
                  <c:v>3033.5</c:v>
                </c:pt>
                <c:pt idx="99">
                  <c:v>2839.6</c:v>
                </c:pt>
                <c:pt idx="100">
                  <c:v>2345.4</c:v>
                </c:pt>
                <c:pt idx="101">
                  <c:v>2090.4</c:v>
                </c:pt>
                <c:pt idx="102">
                  <c:v>1899.8</c:v>
                </c:pt>
                <c:pt idx="103">
                  <c:v>1716.2</c:v>
                </c:pt>
                <c:pt idx="104">
                  <c:v>1717.6</c:v>
                </c:pt>
                <c:pt idx="105">
                  <c:v>1664.5</c:v>
                </c:pt>
                <c:pt idx="106">
                  <c:v>1747</c:v>
                </c:pt>
                <c:pt idx="107">
                  <c:v>2370.6999999999998</c:v>
                </c:pt>
                <c:pt idx="108">
                  <c:v>2801.8</c:v>
                </c:pt>
                <c:pt idx="109">
                  <c:v>2929.9</c:v>
                </c:pt>
                <c:pt idx="110">
                  <c:v>3043.1</c:v>
                </c:pt>
                <c:pt idx="111">
                  <c:v>3102.7</c:v>
                </c:pt>
                <c:pt idx="112">
                  <c:v>3201.2</c:v>
                </c:pt>
                <c:pt idx="113">
                  <c:v>3270.2</c:v>
                </c:pt>
                <c:pt idx="114">
                  <c:v>3267.3</c:v>
                </c:pt>
                <c:pt idx="115">
                  <c:v>3106.3</c:v>
                </c:pt>
                <c:pt idx="116">
                  <c:v>2933.5</c:v>
                </c:pt>
                <c:pt idx="117">
                  <c:v>3036.1</c:v>
                </c:pt>
                <c:pt idx="118">
                  <c:v>3369.6</c:v>
                </c:pt>
                <c:pt idx="119">
                  <c:v>3678.3</c:v>
                </c:pt>
                <c:pt idx="120">
                  <c:v>3823.7</c:v>
                </c:pt>
                <c:pt idx="121">
                  <c:v>3898.5</c:v>
                </c:pt>
                <c:pt idx="122">
                  <c:v>3950.6</c:v>
                </c:pt>
                <c:pt idx="123">
                  <c:v>4035.4</c:v>
                </c:pt>
                <c:pt idx="124">
                  <c:v>4123.1000000000004</c:v>
                </c:pt>
                <c:pt idx="125">
                  <c:v>5516.8</c:v>
                </c:pt>
                <c:pt idx="126">
                  <c:v>11521.1</c:v>
                </c:pt>
                <c:pt idx="127">
                  <c:v>11521.1</c:v>
                </c:pt>
                <c:pt idx="128">
                  <c:v>9966.2000000000007</c:v>
                </c:pt>
                <c:pt idx="129">
                  <c:v>7983.6</c:v>
                </c:pt>
                <c:pt idx="130">
                  <c:v>6521.7</c:v>
                </c:pt>
                <c:pt idx="131">
                  <c:v>5722.6</c:v>
                </c:pt>
                <c:pt idx="132">
                  <c:v>5245.2</c:v>
                </c:pt>
                <c:pt idx="133">
                  <c:v>4824.2</c:v>
                </c:pt>
                <c:pt idx="134">
                  <c:v>4467.3999999999996</c:v>
                </c:pt>
                <c:pt idx="135">
                  <c:v>4058.1</c:v>
                </c:pt>
                <c:pt idx="136">
                  <c:v>3666.3</c:v>
                </c:pt>
                <c:pt idx="137">
                  <c:v>3291.6</c:v>
                </c:pt>
                <c:pt idx="138">
                  <c:v>2769.8</c:v>
                </c:pt>
                <c:pt idx="139">
                  <c:v>2310.6999999999998</c:v>
                </c:pt>
                <c:pt idx="140">
                  <c:v>2361.5</c:v>
                </c:pt>
                <c:pt idx="141">
                  <c:v>2559.8000000000002</c:v>
                </c:pt>
                <c:pt idx="142">
                  <c:v>2783.4</c:v>
                </c:pt>
                <c:pt idx="143">
                  <c:v>3081.7</c:v>
                </c:pt>
                <c:pt idx="144">
                  <c:v>3301.9</c:v>
                </c:pt>
                <c:pt idx="145">
                  <c:v>3467.7</c:v>
                </c:pt>
                <c:pt idx="146">
                  <c:v>3527.8</c:v>
                </c:pt>
                <c:pt idx="147">
                  <c:v>3460.6</c:v>
                </c:pt>
                <c:pt idx="148">
                  <c:v>3344.4</c:v>
                </c:pt>
              </c:numCache>
            </c:numRef>
          </c:yVal>
          <c:smooth val="1"/>
        </c:ser>
        <c:ser>
          <c:idx val="0"/>
          <c:order val="2"/>
          <c:tx>
            <c:v>Lap 4</c:v>
          </c:tx>
          <c:marker>
            <c:symbol val="none"/>
          </c:marker>
          <c:yVal>
            <c:numRef>
              <c:f>'Lap 4 data'!$H$10:$H$200</c:f>
              <c:numCache>
                <c:formatCode>General</c:formatCode>
                <c:ptCount val="191"/>
                <c:pt idx="0">
                  <c:v>3344.4</c:v>
                </c:pt>
                <c:pt idx="1">
                  <c:v>3226.8</c:v>
                </c:pt>
                <c:pt idx="2">
                  <c:v>3220.2</c:v>
                </c:pt>
                <c:pt idx="3">
                  <c:v>3421.4</c:v>
                </c:pt>
                <c:pt idx="4">
                  <c:v>3578.5</c:v>
                </c:pt>
                <c:pt idx="5">
                  <c:v>3714.7</c:v>
                </c:pt>
                <c:pt idx="6">
                  <c:v>3882.2</c:v>
                </c:pt>
                <c:pt idx="7">
                  <c:v>4181.2</c:v>
                </c:pt>
                <c:pt idx="8">
                  <c:v>4398.5</c:v>
                </c:pt>
                <c:pt idx="9">
                  <c:v>4662.5</c:v>
                </c:pt>
                <c:pt idx="10">
                  <c:v>8904.1</c:v>
                </c:pt>
                <c:pt idx="11">
                  <c:v>8860.4</c:v>
                </c:pt>
                <c:pt idx="12">
                  <c:v>7207.6</c:v>
                </c:pt>
                <c:pt idx="13">
                  <c:v>5793.4</c:v>
                </c:pt>
                <c:pt idx="14">
                  <c:v>4531.5</c:v>
                </c:pt>
                <c:pt idx="15">
                  <c:v>3328</c:v>
                </c:pt>
                <c:pt idx="16">
                  <c:v>2518.1999999999998</c:v>
                </c:pt>
                <c:pt idx="17">
                  <c:v>1991.8</c:v>
                </c:pt>
                <c:pt idx="18">
                  <c:v>1582.3</c:v>
                </c:pt>
                <c:pt idx="19">
                  <c:v>1295.3</c:v>
                </c:pt>
                <c:pt idx="20">
                  <c:v>1730.7</c:v>
                </c:pt>
                <c:pt idx="21">
                  <c:v>2023.9</c:v>
                </c:pt>
                <c:pt idx="22">
                  <c:v>1644.6</c:v>
                </c:pt>
                <c:pt idx="23">
                  <c:v>1332.2</c:v>
                </c:pt>
                <c:pt idx="24">
                  <c:v>1292.0999999999999</c:v>
                </c:pt>
                <c:pt idx="25">
                  <c:v>1182</c:v>
                </c:pt>
                <c:pt idx="26">
                  <c:v>1014.6</c:v>
                </c:pt>
                <c:pt idx="27">
                  <c:v>964.8</c:v>
                </c:pt>
                <c:pt idx="28">
                  <c:v>953.9</c:v>
                </c:pt>
                <c:pt idx="29">
                  <c:v>1145.9000000000001</c:v>
                </c:pt>
                <c:pt idx="30">
                  <c:v>1255.8</c:v>
                </c:pt>
                <c:pt idx="31">
                  <c:v>1483.6</c:v>
                </c:pt>
                <c:pt idx="32">
                  <c:v>2239.8000000000002</c:v>
                </c:pt>
                <c:pt idx="33">
                  <c:v>2478.4</c:v>
                </c:pt>
                <c:pt idx="34">
                  <c:v>2776.2</c:v>
                </c:pt>
                <c:pt idx="35">
                  <c:v>3192.2</c:v>
                </c:pt>
                <c:pt idx="36">
                  <c:v>3503.6</c:v>
                </c:pt>
                <c:pt idx="37">
                  <c:v>3693.1</c:v>
                </c:pt>
                <c:pt idx="38">
                  <c:v>3661.3</c:v>
                </c:pt>
                <c:pt idx="39">
                  <c:v>3525.6</c:v>
                </c:pt>
                <c:pt idx="40">
                  <c:v>3679.8</c:v>
                </c:pt>
                <c:pt idx="41">
                  <c:v>3624.8</c:v>
                </c:pt>
                <c:pt idx="42">
                  <c:v>3231.9</c:v>
                </c:pt>
                <c:pt idx="43">
                  <c:v>2712.3</c:v>
                </c:pt>
                <c:pt idx="44">
                  <c:v>2551.6</c:v>
                </c:pt>
                <c:pt idx="45">
                  <c:v>2660.7</c:v>
                </c:pt>
                <c:pt idx="46">
                  <c:v>2781.5</c:v>
                </c:pt>
                <c:pt idx="47">
                  <c:v>2839.3</c:v>
                </c:pt>
                <c:pt idx="48">
                  <c:v>2913.6</c:v>
                </c:pt>
                <c:pt idx="49">
                  <c:v>2845.2</c:v>
                </c:pt>
                <c:pt idx="50">
                  <c:v>2715.6</c:v>
                </c:pt>
                <c:pt idx="51">
                  <c:v>2621.4</c:v>
                </c:pt>
                <c:pt idx="52">
                  <c:v>2623.1</c:v>
                </c:pt>
                <c:pt idx="53">
                  <c:v>2658.9</c:v>
                </c:pt>
                <c:pt idx="54">
                  <c:v>2786.2</c:v>
                </c:pt>
                <c:pt idx="55">
                  <c:v>2807.7</c:v>
                </c:pt>
                <c:pt idx="56">
                  <c:v>2615.1999999999998</c:v>
                </c:pt>
                <c:pt idx="57">
                  <c:v>2728</c:v>
                </c:pt>
                <c:pt idx="58">
                  <c:v>2816.8</c:v>
                </c:pt>
                <c:pt idx="59">
                  <c:v>2992.2</c:v>
                </c:pt>
                <c:pt idx="60">
                  <c:v>3268.4</c:v>
                </c:pt>
                <c:pt idx="61">
                  <c:v>3512.9</c:v>
                </c:pt>
                <c:pt idx="62">
                  <c:v>3686.1</c:v>
                </c:pt>
                <c:pt idx="63">
                  <c:v>3725.1</c:v>
                </c:pt>
                <c:pt idx="64">
                  <c:v>3728.9</c:v>
                </c:pt>
                <c:pt idx="65">
                  <c:v>3829.1</c:v>
                </c:pt>
                <c:pt idx="66">
                  <c:v>3992.1</c:v>
                </c:pt>
                <c:pt idx="67">
                  <c:v>4137.8</c:v>
                </c:pt>
                <c:pt idx="68">
                  <c:v>4329.3999999999996</c:v>
                </c:pt>
                <c:pt idx="69">
                  <c:v>4537.2</c:v>
                </c:pt>
                <c:pt idx="70">
                  <c:v>4581.5</c:v>
                </c:pt>
                <c:pt idx="71">
                  <c:v>4458.8999999999996</c:v>
                </c:pt>
                <c:pt idx="72">
                  <c:v>4381.3</c:v>
                </c:pt>
                <c:pt idx="73">
                  <c:v>4316</c:v>
                </c:pt>
                <c:pt idx="74">
                  <c:v>6382.4</c:v>
                </c:pt>
                <c:pt idx="75">
                  <c:v>11525.8</c:v>
                </c:pt>
                <c:pt idx="76">
                  <c:v>11526.1</c:v>
                </c:pt>
                <c:pt idx="77">
                  <c:v>11525.9</c:v>
                </c:pt>
                <c:pt idx="78">
                  <c:v>11525.6</c:v>
                </c:pt>
                <c:pt idx="79">
                  <c:v>10515.7</c:v>
                </c:pt>
                <c:pt idx="80">
                  <c:v>8446.5</c:v>
                </c:pt>
                <c:pt idx="81">
                  <c:v>6657.5</c:v>
                </c:pt>
                <c:pt idx="82">
                  <c:v>5596.7</c:v>
                </c:pt>
                <c:pt idx="83">
                  <c:v>4540.6000000000004</c:v>
                </c:pt>
                <c:pt idx="84">
                  <c:v>3248.9</c:v>
                </c:pt>
                <c:pt idx="85">
                  <c:v>2578.5</c:v>
                </c:pt>
                <c:pt idx="86">
                  <c:v>2243.8000000000002</c:v>
                </c:pt>
                <c:pt idx="87">
                  <c:v>1877.9</c:v>
                </c:pt>
                <c:pt idx="88">
                  <c:v>1613</c:v>
                </c:pt>
                <c:pt idx="89">
                  <c:v>1499.6</c:v>
                </c:pt>
                <c:pt idx="90">
                  <c:v>1452</c:v>
                </c:pt>
                <c:pt idx="91">
                  <c:v>1345.8</c:v>
                </c:pt>
                <c:pt idx="92">
                  <c:v>1204.4000000000001</c:v>
                </c:pt>
                <c:pt idx="93">
                  <c:v>1179.0999999999999</c:v>
                </c:pt>
                <c:pt idx="94">
                  <c:v>1213.8</c:v>
                </c:pt>
                <c:pt idx="95">
                  <c:v>1282.4000000000001</c:v>
                </c:pt>
                <c:pt idx="96">
                  <c:v>1336</c:v>
                </c:pt>
                <c:pt idx="97">
                  <c:v>1436</c:v>
                </c:pt>
                <c:pt idx="98">
                  <c:v>1876.9</c:v>
                </c:pt>
                <c:pt idx="99">
                  <c:v>2435.4</c:v>
                </c:pt>
                <c:pt idx="100">
                  <c:v>2665.6</c:v>
                </c:pt>
                <c:pt idx="101">
                  <c:v>2466.8000000000002</c:v>
                </c:pt>
                <c:pt idx="102">
                  <c:v>2187.1</c:v>
                </c:pt>
                <c:pt idx="103">
                  <c:v>2149.8000000000002</c:v>
                </c:pt>
                <c:pt idx="104">
                  <c:v>2332.3000000000002</c:v>
                </c:pt>
                <c:pt idx="105">
                  <c:v>2412.6999999999998</c:v>
                </c:pt>
                <c:pt idx="106">
                  <c:v>2447.6</c:v>
                </c:pt>
                <c:pt idx="107">
                  <c:v>2872.4</c:v>
                </c:pt>
                <c:pt idx="108">
                  <c:v>3080.8</c:v>
                </c:pt>
                <c:pt idx="109">
                  <c:v>2908.4</c:v>
                </c:pt>
                <c:pt idx="110">
                  <c:v>2601.6</c:v>
                </c:pt>
                <c:pt idx="111">
                  <c:v>2415</c:v>
                </c:pt>
                <c:pt idx="112">
                  <c:v>2452.9</c:v>
                </c:pt>
                <c:pt idx="113">
                  <c:v>2393.8000000000002</c:v>
                </c:pt>
                <c:pt idx="114">
                  <c:v>2617.3000000000002</c:v>
                </c:pt>
                <c:pt idx="115">
                  <c:v>2850.3</c:v>
                </c:pt>
                <c:pt idx="116">
                  <c:v>2974.1</c:v>
                </c:pt>
                <c:pt idx="117">
                  <c:v>3118</c:v>
                </c:pt>
                <c:pt idx="118">
                  <c:v>3327.4</c:v>
                </c:pt>
                <c:pt idx="119">
                  <c:v>3422.9</c:v>
                </c:pt>
                <c:pt idx="120">
                  <c:v>3422.7</c:v>
                </c:pt>
                <c:pt idx="121">
                  <c:v>3449.7</c:v>
                </c:pt>
                <c:pt idx="122">
                  <c:v>3523.1</c:v>
                </c:pt>
                <c:pt idx="123">
                  <c:v>3672.9</c:v>
                </c:pt>
                <c:pt idx="124">
                  <c:v>3810.2</c:v>
                </c:pt>
                <c:pt idx="125">
                  <c:v>4100.2</c:v>
                </c:pt>
                <c:pt idx="126">
                  <c:v>7077.3</c:v>
                </c:pt>
                <c:pt idx="127">
                  <c:v>11521.6</c:v>
                </c:pt>
                <c:pt idx="128">
                  <c:v>11521.4</c:v>
                </c:pt>
                <c:pt idx="129">
                  <c:v>10001.799999999999</c:v>
                </c:pt>
                <c:pt idx="130">
                  <c:v>8254.6</c:v>
                </c:pt>
                <c:pt idx="131">
                  <c:v>6341.8</c:v>
                </c:pt>
                <c:pt idx="132">
                  <c:v>4915.1000000000004</c:v>
                </c:pt>
                <c:pt idx="133">
                  <c:v>4195.6000000000004</c:v>
                </c:pt>
                <c:pt idx="134">
                  <c:v>3898</c:v>
                </c:pt>
                <c:pt idx="135">
                  <c:v>3646.3</c:v>
                </c:pt>
                <c:pt idx="136">
                  <c:v>3482.2</c:v>
                </c:pt>
                <c:pt idx="137">
                  <c:v>3192.7</c:v>
                </c:pt>
                <c:pt idx="138">
                  <c:v>2671.2</c:v>
                </c:pt>
                <c:pt idx="139">
                  <c:v>2291.5</c:v>
                </c:pt>
                <c:pt idx="140">
                  <c:v>2410</c:v>
                </c:pt>
                <c:pt idx="141">
                  <c:v>2581.1999999999998</c:v>
                </c:pt>
                <c:pt idx="142">
                  <c:v>2732.5</c:v>
                </c:pt>
                <c:pt idx="143">
                  <c:v>2952.8</c:v>
                </c:pt>
                <c:pt idx="144">
                  <c:v>3203.3</c:v>
                </c:pt>
                <c:pt idx="145">
                  <c:v>3350.9</c:v>
                </c:pt>
                <c:pt idx="146">
                  <c:v>3400.4</c:v>
                </c:pt>
                <c:pt idx="147">
                  <c:v>3292.8</c:v>
                </c:pt>
                <c:pt idx="148">
                  <c:v>3215.7</c:v>
                </c:pt>
                <c:pt idx="149">
                  <c:v>6912.4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5998848"/>
        <c:axId val="136009216"/>
      </c:scatterChart>
      <c:valAx>
        <c:axId val="135998848"/>
        <c:scaling>
          <c:orientation val="minMax"/>
          <c:max val="18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(seconds)</a:t>
                </a:r>
              </a:p>
            </c:rich>
          </c:tx>
          <c:layout/>
          <c:overlay val="0"/>
        </c:title>
        <c:majorTickMark val="none"/>
        <c:minorTickMark val="none"/>
        <c:tickLblPos val="nextTo"/>
        <c:crossAx val="136009216"/>
        <c:crossesAt val="-10"/>
        <c:crossBetween val="midCat"/>
      </c:valAx>
      <c:valAx>
        <c:axId val="1360092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THC (ppm)</a:t>
                </a:r>
              </a:p>
            </c:rich>
          </c:tx>
          <c:layout>
            <c:manualLayout>
              <c:xMode val="edge"/>
              <c:yMode val="edge"/>
              <c:x val="1.1714589989350413E-2"/>
              <c:y val="0.43807184838889601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crossAx val="135998848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</c:chartSpac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chart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chart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chart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chart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chart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chart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chart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chart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chart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chart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chart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chart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chart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chart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workbookViewId="0"/>
  </sheetViews>
  <pageMargins left="0.7" right="0.7" top="0.75" bottom="0.75" header="0.3" footer="0.3"/>
  <drawing r:id="rId1"/>
</chartsheet>
</file>

<file path=xl/chartsheets/sheet10.xml><?xml version="1.0" encoding="utf-8"?>
<chartsheet xmlns="http://schemas.openxmlformats.org/spreadsheetml/2006/main" xmlns:r="http://schemas.openxmlformats.org/officeDocument/2006/relationships">
  <sheetPr/>
  <sheetViews>
    <sheetView zoomScale="98" workbookViewId="0" zoomToFit="1"/>
  </sheetViews>
  <pageMargins left="0.7" right="0.7" top="0.75" bottom="0.75" header="0.3" footer="0.3"/>
  <drawing r:id="rId1"/>
</chartsheet>
</file>

<file path=xl/chartsheets/sheet11.xml><?xml version="1.0" encoding="utf-8"?>
<chartsheet xmlns="http://schemas.openxmlformats.org/spreadsheetml/2006/main" xmlns:r="http://schemas.openxmlformats.org/officeDocument/2006/relationships">
  <sheetPr/>
  <sheetViews>
    <sheetView zoomScale="98" workbookViewId="0" zoomToFit="1"/>
  </sheetViews>
  <pageMargins left="0.7" right="0.7" top="0.75" bottom="0.75" header="0.3" footer="0.3"/>
  <drawing r:id="rId1"/>
</chartsheet>
</file>

<file path=xl/chartsheets/sheet12.xml><?xml version="1.0" encoding="utf-8"?>
<chartsheet xmlns="http://schemas.openxmlformats.org/spreadsheetml/2006/main" xmlns:r="http://schemas.openxmlformats.org/officeDocument/2006/relationships">
  <sheetPr/>
  <sheetViews>
    <sheetView zoomScale="98" workbookViewId="0" zoomToFit="1"/>
  </sheetViews>
  <pageMargins left="0.7" right="0.7" top="0.75" bottom="0.75" header="0.3" footer="0.3"/>
  <drawing r:id="rId1"/>
</chartsheet>
</file>

<file path=xl/chartsheets/sheet13.xml><?xml version="1.0" encoding="utf-8"?>
<chartsheet xmlns="http://schemas.openxmlformats.org/spreadsheetml/2006/main" xmlns:r="http://schemas.openxmlformats.org/officeDocument/2006/relationships">
  <sheetPr/>
  <sheetViews>
    <sheetView zoomScale="98" workbookViewId="0" zoomToFit="1"/>
  </sheetViews>
  <pageMargins left="0.7" right="0.7" top="0.75" bottom="0.75" header="0.3" footer="0.3"/>
  <drawing r:id="rId1"/>
</chartsheet>
</file>

<file path=xl/chartsheets/sheet14.xml><?xml version="1.0" encoding="utf-8"?>
<chartsheet xmlns="http://schemas.openxmlformats.org/spreadsheetml/2006/main" xmlns:r="http://schemas.openxmlformats.org/officeDocument/2006/relationships">
  <sheetPr/>
  <sheetViews>
    <sheetView zoomScale="98" workbookViewId="0" zoomToFit="1"/>
  </sheetViews>
  <pageMargins left="0.7" right="0.7" top="0.75" bottom="0.75" header="0.3" footer="0.3"/>
  <drawing r:id="rId1"/>
</chartsheet>
</file>

<file path=xl/chartsheets/sheet15.xml><?xml version="1.0" encoding="utf-8"?>
<chartsheet xmlns="http://schemas.openxmlformats.org/spreadsheetml/2006/main" xmlns:r="http://schemas.openxmlformats.org/officeDocument/2006/relationships">
  <sheetPr/>
  <sheetViews>
    <sheetView zoomScale="98" workbookViewId="0" zoomToFit="1"/>
  </sheetViews>
  <pageMargins left="0.7" right="0.7" top="0.75" bottom="0.75" header="0.3" footer="0.3"/>
  <drawing r:id="rId1"/>
</chartsheet>
</file>

<file path=xl/chartsheets/sheet2.xml><?xml version="1.0" encoding="utf-8"?>
<chartsheet xmlns="http://schemas.openxmlformats.org/spreadsheetml/2006/main" xmlns:r="http://schemas.openxmlformats.org/officeDocument/2006/relationships">
  <sheetPr/>
  <sheetViews>
    <sheetView zoomScale="98" workbookViewId="0" zoomToFit="1"/>
  </sheetViews>
  <pageMargins left="0.7" right="0.7" top="0.75" bottom="0.75" header="0.3" footer="0.3"/>
  <drawing r:id="rId1"/>
</chartsheet>
</file>

<file path=xl/chartsheets/sheet3.xml><?xml version="1.0" encoding="utf-8"?>
<chartsheet xmlns="http://schemas.openxmlformats.org/spreadsheetml/2006/main" xmlns:r="http://schemas.openxmlformats.org/officeDocument/2006/relationships">
  <sheetPr/>
  <sheetViews>
    <sheetView zoomScale="98" workbookViewId="0" zoomToFit="1"/>
  </sheetViews>
  <pageMargins left="0.7" right="0.7" top="0.75" bottom="0.75" header="0.3" footer="0.3"/>
  <drawing r:id="rId1"/>
</chartsheet>
</file>

<file path=xl/chartsheets/sheet4.xml><?xml version="1.0" encoding="utf-8"?>
<chartsheet xmlns="http://schemas.openxmlformats.org/spreadsheetml/2006/main" xmlns:r="http://schemas.openxmlformats.org/officeDocument/2006/relationships">
  <sheetPr/>
  <sheetViews>
    <sheetView zoomScale="98" workbookViewId="0" zoomToFit="1"/>
  </sheetViews>
  <pageMargins left="0.7" right="0.7" top="0.75" bottom="0.75" header="0.3" footer="0.3"/>
  <drawing r:id="rId1"/>
</chartsheet>
</file>

<file path=xl/chartsheets/sheet5.xml><?xml version="1.0" encoding="utf-8"?>
<chartsheet xmlns="http://schemas.openxmlformats.org/spreadsheetml/2006/main" xmlns:r="http://schemas.openxmlformats.org/officeDocument/2006/relationships">
  <sheetPr/>
  <sheetViews>
    <sheetView zoomScale="98" workbookViewId="0" zoomToFit="1"/>
  </sheetViews>
  <pageMargins left="0.7" right="0.7" top="0.75" bottom="0.75" header="0.3" footer="0.3"/>
  <drawing r:id="rId1"/>
</chartsheet>
</file>

<file path=xl/chartsheets/sheet6.xml><?xml version="1.0" encoding="utf-8"?>
<chartsheet xmlns="http://schemas.openxmlformats.org/spreadsheetml/2006/main" xmlns:r="http://schemas.openxmlformats.org/officeDocument/2006/relationships">
  <sheetPr/>
  <sheetViews>
    <sheetView zoomScale="98" workbookViewId="0" zoomToFit="1"/>
  </sheetViews>
  <pageMargins left="0.7" right="0.7" top="0.75" bottom="0.75" header="0.3" footer="0.3"/>
  <drawing r:id="rId1"/>
</chartsheet>
</file>

<file path=xl/chartsheets/sheet7.xml><?xml version="1.0" encoding="utf-8"?>
<chartsheet xmlns="http://schemas.openxmlformats.org/spreadsheetml/2006/main" xmlns:r="http://schemas.openxmlformats.org/officeDocument/2006/relationships">
  <sheetPr/>
  <sheetViews>
    <sheetView zoomScale="98" workbookViewId="0" zoomToFit="1"/>
  </sheetViews>
  <pageMargins left="0.7" right="0.7" top="0.75" bottom="0.75" header="0.3" footer="0.3"/>
  <drawing r:id="rId1"/>
</chartsheet>
</file>

<file path=xl/chartsheets/sheet8.xml><?xml version="1.0" encoding="utf-8"?>
<chartsheet xmlns="http://schemas.openxmlformats.org/spreadsheetml/2006/main" xmlns:r="http://schemas.openxmlformats.org/officeDocument/2006/relationships">
  <sheetPr/>
  <sheetViews>
    <sheetView zoomScale="98" workbookViewId="0" zoomToFit="1"/>
  </sheetViews>
  <pageMargins left="0.7" right="0.7" top="0.75" bottom="0.75" header="0.3" footer="0.3"/>
  <drawing r:id="rId1"/>
</chartsheet>
</file>

<file path=xl/chartsheets/sheet9.xml><?xml version="1.0" encoding="utf-8"?>
<chartsheet xmlns="http://schemas.openxmlformats.org/spreadsheetml/2006/main" xmlns:r="http://schemas.openxmlformats.org/officeDocument/2006/relationships">
  <sheetPr/>
  <sheetViews>
    <sheetView zoomScale="98" workbookViewId="0" zoomToFit="1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8667750" cy="6296025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.xml><?xml version="1.0" encoding="utf-8"?>
<xdr:wsDr xmlns:xdr="http://schemas.openxmlformats.org/drawingml/2006/spreadsheetDrawing" xmlns:a="http://schemas.openxmlformats.org/drawingml/2006/main">
  <xdr:absoluteAnchor>
    <xdr:pos x="0" y="0"/>
    <xdr:ext cx="8669694" cy="6288444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8669694" cy="6288444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.xml><?xml version="1.0" encoding="utf-8"?>
<xdr:wsDr xmlns:xdr="http://schemas.openxmlformats.org/drawingml/2006/spreadsheetDrawing" xmlns:a="http://schemas.openxmlformats.org/drawingml/2006/main">
  <xdr:absoluteAnchor>
    <xdr:pos x="0" y="0"/>
    <xdr:ext cx="8669694" cy="6288444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0" y="0"/>
    <xdr:ext cx="8669694" cy="6288444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4.xml><?xml version="1.0" encoding="utf-8"?>
<xdr:wsDr xmlns:xdr="http://schemas.openxmlformats.org/drawingml/2006/spreadsheetDrawing" xmlns:a="http://schemas.openxmlformats.org/drawingml/2006/main">
  <xdr:absoluteAnchor>
    <xdr:pos x="0" y="0"/>
    <xdr:ext cx="8669694" cy="6288444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0" y="0"/>
    <xdr:ext cx="8669694" cy="6288444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8669694" cy="6288444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8669694" cy="6288444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8669694" cy="6288444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8669694" cy="6288444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xdr:wsDr xmlns:xdr="http://schemas.openxmlformats.org/drawingml/2006/spreadsheetDrawing" xmlns:a="http://schemas.openxmlformats.org/drawingml/2006/main">
  <xdr:absoluteAnchor>
    <xdr:pos x="0" y="0"/>
    <xdr:ext cx="8669694" cy="6288444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8669694" cy="6288444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xdr:wsDr xmlns:xdr="http://schemas.openxmlformats.org/drawingml/2006/spreadsheetDrawing" xmlns:a="http://schemas.openxmlformats.org/drawingml/2006/main">
  <xdr:absoluteAnchor>
    <xdr:pos x="0" y="0"/>
    <xdr:ext cx="8669694" cy="6288444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8669694" cy="6288444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X1206"/>
  <sheetViews>
    <sheetView workbookViewId="0">
      <pane xSplit="2" ySplit="3" topLeftCell="BQ685" activePane="bottomRight" state="frozen"/>
      <selection pane="topRight" activeCell="C1" sqref="C1"/>
      <selection pane="bottomLeft" activeCell="A4" sqref="A4"/>
      <selection pane="bottomRight" activeCell="A564" sqref="A564:BU713"/>
    </sheetView>
  </sheetViews>
  <sheetFormatPr defaultRowHeight="15" x14ac:dyDescent="0.25"/>
  <cols>
    <col min="1" max="1" width="19.140625" style="4" customWidth="1"/>
    <col min="2" max="2" width="15.5703125" style="4" customWidth="1"/>
    <col min="3" max="3" width="13" style="4" customWidth="1"/>
    <col min="4" max="4" width="11.5703125" style="4" customWidth="1"/>
    <col min="5" max="5" width="16.7109375" style="4" bestFit="1" customWidth="1"/>
    <col min="6" max="6" width="16" style="4" customWidth="1"/>
    <col min="7" max="7" width="11.85546875" style="4" bestFit="1" customWidth="1"/>
    <col min="8" max="8" width="8.85546875" style="4" bestFit="1" customWidth="1"/>
    <col min="9" max="9" width="9.85546875" style="4" bestFit="1" customWidth="1"/>
    <col min="10" max="10" width="10.42578125" style="4" bestFit="1" customWidth="1"/>
    <col min="11" max="11" width="27.28515625" style="4" bestFit="1" customWidth="1"/>
    <col min="12" max="12" width="29.42578125" style="4" customWidth="1"/>
    <col min="13" max="13" width="7.85546875" style="4" bestFit="1" customWidth="1"/>
    <col min="14" max="14" width="10" style="4" bestFit="1" customWidth="1"/>
    <col min="15" max="17" width="9.140625" style="4"/>
    <col min="18" max="19" width="10.140625" style="4" bestFit="1" customWidth="1"/>
    <col min="20" max="20" width="11" style="4" bestFit="1" customWidth="1"/>
    <col min="21" max="21" width="8.7109375" style="4" bestFit="1" customWidth="1"/>
    <col min="22" max="22" width="11" style="4" bestFit="1" customWidth="1"/>
    <col min="23" max="24" width="13.140625" style="4" bestFit="1" customWidth="1"/>
    <col min="25" max="25" width="20.7109375" style="4" bestFit="1" customWidth="1"/>
    <col min="26" max="26" width="21.7109375" style="4" bestFit="1" customWidth="1"/>
    <col min="27" max="28" width="21.140625" style="4" bestFit="1" customWidth="1"/>
    <col min="29" max="29" width="17" style="4" bestFit="1" customWidth="1"/>
    <col min="30" max="30" width="17.85546875" style="4" bestFit="1" customWidth="1"/>
    <col min="31" max="31" width="16.7109375" style="4" bestFit="1" customWidth="1"/>
    <col min="32" max="32" width="22.140625" style="4" bestFit="1" customWidth="1"/>
    <col min="33" max="33" width="26.140625" style="4" bestFit="1" customWidth="1"/>
    <col min="34" max="34" width="21.140625" style="4" bestFit="1" customWidth="1"/>
    <col min="35" max="35" width="16.140625" style="4" bestFit="1" customWidth="1"/>
    <col min="36" max="36" width="25" style="4" bestFit="1" customWidth="1"/>
    <col min="37" max="37" width="24.85546875" style="4" bestFit="1" customWidth="1"/>
    <col min="38" max="38" width="19.140625" style="4" bestFit="1" customWidth="1"/>
    <col min="39" max="39" width="22" style="4" bestFit="1" customWidth="1"/>
    <col min="40" max="40" width="13.140625" style="4" bestFit="1" customWidth="1"/>
    <col min="41" max="41" width="11.42578125" style="4" bestFit="1" customWidth="1"/>
    <col min="42" max="42" width="11.5703125" style="4" bestFit="1" customWidth="1"/>
    <col min="43" max="43" width="10" style="4" bestFit="1" customWidth="1"/>
    <col min="44" max="44" width="10.7109375" style="4" bestFit="1" customWidth="1"/>
    <col min="45" max="45" width="9.28515625" style="4" bestFit="1" customWidth="1"/>
    <col min="46" max="46" width="21" style="4" bestFit="1" customWidth="1"/>
    <col min="47" max="47" width="26.5703125" style="4" bestFit="1" customWidth="1"/>
    <col min="48" max="48" width="25.28515625" style="4" bestFit="1" customWidth="1"/>
    <col min="49" max="49" width="18.42578125" style="4" bestFit="1" customWidth="1"/>
    <col min="50" max="50" width="14.28515625" style="4" bestFit="1" customWidth="1"/>
    <col min="51" max="51" width="11.85546875" style="4" bestFit="1" customWidth="1"/>
    <col min="52" max="52" width="12.28515625" style="4" bestFit="1" customWidth="1"/>
    <col min="53" max="53" width="28.7109375" style="4" bestFit="1" customWidth="1"/>
    <col min="54" max="54" width="23" style="4" bestFit="1" customWidth="1"/>
    <col min="55" max="55" width="7.85546875" style="4" bestFit="1" customWidth="1"/>
    <col min="56" max="56" width="19" style="4" bestFit="1" customWidth="1"/>
    <col min="57" max="57" width="29.85546875" style="4" bestFit="1" customWidth="1"/>
    <col min="58" max="58" width="28.7109375" style="4" bestFit="1" customWidth="1"/>
    <col min="59" max="59" width="29" style="4" bestFit="1" customWidth="1"/>
    <col min="60" max="61" width="30.140625" style="4" bestFit="1" customWidth="1"/>
    <col min="62" max="62" width="38.5703125" style="4" bestFit="1" customWidth="1"/>
    <col min="63" max="64" width="39.5703125" style="4" bestFit="1" customWidth="1"/>
    <col min="65" max="65" width="28.5703125" style="4" bestFit="1" customWidth="1"/>
    <col min="66" max="66" width="29.7109375" style="4" bestFit="1" customWidth="1"/>
    <col min="67" max="67" width="32" style="4" bestFit="1" customWidth="1"/>
    <col min="68" max="68" width="34.140625" style="4" bestFit="1" customWidth="1"/>
    <col min="69" max="69" width="28.5703125" style="4" bestFit="1" customWidth="1"/>
    <col min="70" max="72" width="21.85546875" style="4" bestFit="1" customWidth="1"/>
    <col min="73" max="73" width="13.140625" style="4" bestFit="1" customWidth="1"/>
    <col min="74" max="74" width="10.7109375" style="4" bestFit="1" customWidth="1"/>
    <col min="75" max="16384" width="9.140625" style="4"/>
  </cols>
  <sheetData>
    <row r="1" spans="1:76" s="1" customFormat="1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3</v>
      </c>
      <c r="F1" s="1" t="s">
        <v>4</v>
      </c>
      <c r="G1" s="1" t="s">
        <v>5</v>
      </c>
      <c r="H1" s="1" t="s">
        <v>6</v>
      </c>
      <c r="J1" s="1" t="s">
        <v>7</v>
      </c>
      <c r="K1" s="1" t="s">
        <v>8</v>
      </c>
      <c r="L1" s="1" t="s">
        <v>9</v>
      </c>
      <c r="M1" s="1" t="s">
        <v>10</v>
      </c>
      <c r="N1" s="1" t="s">
        <v>11</v>
      </c>
      <c r="O1" s="1" t="s">
        <v>12</v>
      </c>
      <c r="P1" s="1" t="s">
        <v>13</v>
      </c>
      <c r="Q1" s="1" t="s">
        <v>14</v>
      </c>
      <c r="R1" s="1" t="s">
        <v>15</v>
      </c>
      <c r="S1" s="1" t="s">
        <v>16</v>
      </c>
      <c r="T1" s="1" t="s">
        <v>17</v>
      </c>
      <c r="U1" s="1" t="s">
        <v>18</v>
      </c>
      <c r="V1" s="1" t="s">
        <v>19</v>
      </c>
      <c r="W1" s="1" t="s">
        <v>20</v>
      </c>
      <c r="X1" s="1" t="s">
        <v>21</v>
      </c>
      <c r="Y1" s="1" t="s">
        <v>22</v>
      </c>
      <c r="Z1" s="1" t="s">
        <v>23</v>
      </c>
      <c r="AA1" s="1" t="s">
        <v>24</v>
      </c>
      <c r="AB1" s="1" t="s">
        <v>25</v>
      </c>
      <c r="AC1" s="1" t="s">
        <v>26</v>
      </c>
      <c r="AD1" s="1" t="s">
        <v>27</v>
      </c>
      <c r="AE1" s="1" t="s">
        <v>28</v>
      </c>
      <c r="AF1" s="1" t="s">
        <v>29</v>
      </c>
      <c r="AG1" s="1" t="s">
        <v>30</v>
      </c>
      <c r="AH1" s="1" t="s">
        <v>31</v>
      </c>
      <c r="AI1" s="1" t="s">
        <v>32</v>
      </c>
      <c r="AJ1" s="1" t="s">
        <v>33</v>
      </c>
      <c r="AK1" s="1" t="s">
        <v>34</v>
      </c>
      <c r="AL1" s="1" t="s">
        <v>35</v>
      </c>
      <c r="AM1" s="1" t="s">
        <v>36</v>
      </c>
      <c r="AN1" s="1" t="s">
        <v>37</v>
      </c>
      <c r="AO1" s="1" t="s">
        <v>38</v>
      </c>
      <c r="AP1" s="1" t="s">
        <v>39</v>
      </c>
      <c r="AQ1" s="1" t="s">
        <v>40</v>
      </c>
      <c r="AR1" s="1" t="s">
        <v>41</v>
      </c>
      <c r="AS1" s="1" t="s">
        <v>42</v>
      </c>
      <c r="AT1" s="1" t="s">
        <v>43</v>
      </c>
      <c r="AU1" s="1" t="s">
        <v>44</v>
      </c>
      <c r="AV1" s="1" t="s">
        <v>45</v>
      </c>
      <c r="AW1" s="1" t="s">
        <v>46</v>
      </c>
      <c r="AX1" s="1" t="s">
        <v>47</v>
      </c>
      <c r="AY1" s="1" t="s">
        <v>48</v>
      </c>
      <c r="AZ1" s="1" t="s">
        <v>49</v>
      </c>
      <c r="BA1" s="1" t="s">
        <v>50</v>
      </c>
      <c r="BB1" s="1" t="s">
        <v>51</v>
      </c>
      <c r="BC1" s="1" t="s">
        <v>52</v>
      </c>
      <c r="BD1" s="1" t="s">
        <v>53</v>
      </c>
      <c r="BE1" s="1" t="s">
        <v>54</v>
      </c>
      <c r="BF1" s="1" t="s">
        <v>55</v>
      </c>
      <c r="BG1" s="1" t="s">
        <v>56</v>
      </c>
      <c r="BH1" s="1" t="s">
        <v>57</v>
      </c>
      <c r="BI1" s="1" t="s">
        <v>58</v>
      </c>
      <c r="BJ1" s="1" t="s">
        <v>59</v>
      </c>
      <c r="BK1" s="1" t="s">
        <v>60</v>
      </c>
      <c r="BL1" s="1" t="s">
        <v>61</v>
      </c>
      <c r="BM1" s="1" t="s">
        <v>62</v>
      </c>
      <c r="BN1" s="1" t="s">
        <v>63</v>
      </c>
      <c r="BO1" s="1" t="s">
        <v>64</v>
      </c>
      <c r="BP1" s="1" t="s">
        <v>65</v>
      </c>
      <c r="BQ1" s="1" t="s">
        <v>66</v>
      </c>
      <c r="BR1" s="1" t="s">
        <v>67</v>
      </c>
      <c r="BS1" s="1" t="s">
        <v>68</v>
      </c>
      <c r="BT1" s="1" t="s">
        <v>69</v>
      </c>
      <c r="BU1" s="1" t="s">
        <v>172</v>
      </c>
      <c r="BX1" s="1" t="s">
        <v>196</v>
      </c>
    </row>
    <row r="2" spans="1:76" s="1" customFormat="1" x14ac:dyDescent="0.25">
      <c r="A2" s="1" t="s">
        <v>72</v>
      </c>
      <c r="B2" s="1" t="s">
        <v>73</v>
      </c>
      <c r="C2" s="1" t="s">
        <v>74</v>
      </c>
      <c r="D2" s="1" t="s">
        <v>75</v>
      </c>
      <c r="E2" s="1" t="s">
        <v>76</v>
      </c>
      <c r="F2" s="1" t="s">
        <v>77</v>
      </c>
      <c r="G2" s="1" t="s">
        <v>78</v>
      </c>
      <c r="H2" s="1" t="s">
        <v>79</v>
      </c>
      <c r="I2" s="1" t="s">
        <v>80</v>
      </c>
      <c r="J2" s="1" t="s">
        <v>81</v>
      </c>
      <c r="K2" s="1" t="s">
        <v>82</v>
      </c>
      <c r="L2" s="1" t="s">
        <v>83</v>
      </c>
      <c r="M2" s="1" t="s">
        <v>84</v>
      </c>
      <c r="N2" s="1" t="s">
        <v>85</v>
      </c>
      <c r="O2" s="1" t="s">
        <v>86</v>
      </c>
      <c r="P2" s="1" t="s">
        <v>87</v>
      </c>
      <c r="Q2" s="1" t="s">
        <v>88</v>
      </c>
      <c r="R2" s="1" t="s">
        <v>89</v>
      </c>
      <c r="S2" s="1" t="s">
        <v>90</v>
      </c>
      <c r="T2" s="1" t="s">
        <v>91</v>
      </c>
      <c r="U2" s="1" t="s">
        <v>92</v>
      </c>
      <c r="V2" s="1" t="s">
        <v>93</v>
      </c>
      <c r="W2" s="1" t="s">
        <v>94</v>
      </c>
      <c r="X2" s="1" t="s">
        <v>95</v>
      </c>
      <c r="Y2" s="1" t="s">
        <v>96</v>
      </c>
      <c r="Z2" s="1" t="s">
        <v>97</v>
      </c>
      <c r="AA2" s="1" t="s">
        <v>98</v>
      </c>
      <c r="AB2" s="1" t="s">
        <v>99</v>
      </c>
      <c r="AC2" s="1" t="s">
        <v>100</v>
      </c>
      <c r="AD2" s="1" t="s">
        <v>101</v>
      </c>
      <c r="AE2" s="1" t="s">
        <v>102</v>
      </c>
      <c r="AF2" s="1" t="s">
        <v>103</v>
      </c>
      <c r="AG2" s="1" t="s">
        <v>104</v>
      </c>
      <c r="AH2" s="1" t="s">
        <v>105</v>
      </c>
      <c r="AI2" s="1" t="s">
        <v>106</v>
      </c>
      <c r="AJ2" s="1" t="s">
        <v>107</v>
      </c>
      <c r="AK2" s="1" t="s">
        <v>108</v>
      </c>
      <c r="AL2" s="1" t="s">
        <v>109</v>
      </c>
      <c r="AM2" s="1" t="s">
        <v>110</v>
      </c>
      <c r="AN2" s="1" t="s">
        <v>111</v>
      </c>
      <c r="AO2" s="1" t="s">
        <v>112</v>
      </c>
      <c r="AP2" s="1" t="s">
        <v>113</v>
      </c>
      <c r="AQ2" s="1" t="s">
        <v>114</v>
      </c>
      <c r="AR2" s="1" t="s">
        <v>115</v>
      </c>
      <c r="AS2" s="1" t="s">
        <v>116</v>
      </c>
      <c r="AT2" s="1" t="s">
        <v>117</v>
      </c>
      <c r="AU2" s="1" t="s">
        <v>118</v>
      </c>
      <c r="AV2" s="1" t="s">
        <v>119</v>
      </c>
      <c r="AW2" s="1" t="s">
        <v>120</v>
      </c>
      <c r="AX2" s="1" t="s">
        <v>121</v>
      </c>
      <c r="AY2" s="1" t="s">
        <v>122</v>
      </c>
      <c r="AZ2" s="1" t="s">
        <v>123</v>
      </c>
      <c r="BA2" s="1" t="s">
        <v>124</v>
      </c>
      <c r="BB2" s="1" t="s">
        <v>125</v>
      </c>
      <c r="BC2" s="1" t="s">
        <v>52</v>
      </c>
      <c r="BD2" s="1" t="s">
        <v>126</v>
      </c>
      <c r="BE2" s="1" t="s">
        <v>127</v>
      </c>
      <c r="BF2" s="1" t="s">
        <v>128</v>
      </c>
      <c r="BG2" s="1" t="s">
        <v>129</v>
      </c>
      <c r="BH2" s="1" t="s">
        <v>130</v>
      </c>
      <c r="BI2" s="1" t="s">
        <v>131</v>
      </c>
      <c r="BJ2" s="1" t="s">
        <v>132</v>
      </c>
      <c r="BK2" s="1" t="s">
        <v>133</v>
      </c>
      <c r="BL2" s="1" t="s">
        <v>134</v>
      </c>
      <c r="BM2" s="1" t="s">
        <v>135</v>
      </c>
      <c r="BN2" s="1" t="s">
        <v>136</v>
      </c>
      <c r="BO2" s="1" t="s">
        <v>137</v>
      </c>
      <c r="BP2" s="1" t="s">
        <v>138</v>
      </c>
      <c r="BQ2" s="1" t="s">
        <v>139</v>
      </c>
      <c r="BR2" s="1" t="s">
        <v>140</v>
      </c>
      <c r="BS2" s="1" t="s">
        <v>141</v>
      </c>
      <c r="BT2" s="1" t="s">
        <v>142</v>
      </c>
      <c r="BU2" s="1" t="s">
        <v>143</v>
      </c>
      <c r="BV2" s="1" t="s">
        <v>197</v>
      </c>
      <c r="BX2" s="1" t="s">
        <v>198</v>
      </c>
    </row>
    <row r="3" spans="1:76" s="1" customFormat="1" x14ac:dyDescent="0.25">
      <c r="A3" s="1" t="s">
        <v>145</v>
      </c>
      <c r="B3" s="1" t="s">
        <v>146</v>
      </c>
      <c r="C3" s="1" t="s">
        <v>147</v>
      </c>
      <c r="D3" s="1" t="s">
        <v>147</v>
      </c>
      <c r="E3" s="1" t="s">
        <v>148</v>
      </c>
      <c r="F3" s="1" t="s">
        <v>148</v>
      </c>
      <c r="G3" s="1" t="s">
        <v>148</v>
      </c>
      <c r="H3" s="1" t="s">
        <v>149</v>
      </c>
      <c r="J3" s="1" t="s">
        <v>147</v>
      </c>
      <c r="L3" s="1" t="s">
        <v>147</v>
      </c>
      <c r="M3" s="1" t="s">
        <v>147</v>
      </c>
      <c r="N3" s="1" t="s">
        <v>148</v>
      </c>
      <c r="O3" s="1" t="s">
        <v>148</v>
      </c>
      <c r="P3" s="1" t="s">
        <v>148</v>
      </c>
      <c r="Q3" s="1" t="s">
        <v>148</v>
      </c>
      <c r="R3" s="1" t="s">
        <v>148</v>
      </c>
      <c r="S3" s="1" t="s">
        <v>148</v>
      </c>
      <c r="T3" s="1" t="s">
        <v>149</v>
      </c>
      <c r="U3" s="1" t="s">
        <v>149</v>
      </c>
      <c r="V3" s="1" t="s">
        <v>149</v>
      </c>
      <c r="W3" s="1" t="s">
        <v>150</v>
      </c>
      <c r="X3" s="1" t="s">
        <v>147</v>
      </c>
      <c r="Y3" s="1" t="s">
        <v>151</v>
      </c>
      <c r="Z3" s="1" t="s">
        <v>152</v>
      </c>
      <c r="AA3" s="1" t="s">
        <v>152</v>
      </c>
      <c r="AB3" s="1" t="s">
        <v>152</v>
      </c>
      <c r="AC3" s="1" t="s">
        <v>147</v>
      </c>
      <c r="AD3" s="1" t="s">
        <v>153</v>
      </c>
      <c r="AE3" s="1" t="s">
        <v>147</v>
      </c>
      <c r="AF3" s="1" t="s">
        <v>152</v>
      </c>
      <c r="AG3" s="1" t="s">
        <v>154</v>
      </c>
      <c r="AH3" s="1" t="s">
        <v>154</v>
      </c>
      <c r="AI3" s="1" t="s">
        <v>154</v>
      </c>
      <c r="AJ3" s="1" t="s">
        <v>154</v>
      </c>
      <c r="AK3" s="1" t="s">
        <v>154</v>
      </c>
      <c r="AL3" s="1" t="s">
        <v>154</v>
      </c>
      <c r="AM3" s="1" t="s">
        <v>154</v>
      </c>
      <c r="AN3" s="1" t="s">
        <v>155</v>
      </c>
      <c r="AO3" s="1" t="s">
        <v>156</v>
      </c>
      <c r="AP3" s="1" t="s">
        <v>157</v>
      </c>
      <c r="AQ3" s="1" t="s">
        <v>158</v>
      </c>
      <c r="AR3" s="1" t="s">
        <v>158</v>
      </c>
      <c r="AS3" s="1" t="s">
        <v>159</v>
      </c>
      <c r="AT3" s="1" t="s">
        <v>160</v>
      </c>
      <c r="AU3" s="1" t="s">
        <v>156</v>
      </c>
      <c r="AV3" s="1" t="s">
        <v>156</v>
      </c>
      <c r="AW3" s="1" t="s">
        <v>156</v>
      </c>
      <c r="AX3" s="1" t="s">
        <v>156</v>
      </c>
      <c r="AY3" s="1" t="s">
        <v>156</v>
      </c>
      <c r="AZ3" s="1" t="s">
        <v>156</v>
      </c>
      <c r="BD3" s="1" t="s">
        <v>147</v>
      </c>
      <c r="BE3" s="1" t="s">
        <v>161</v>
      </c>
      <c r="BF3" s="1" t="s">
        <v>161</v>
      </c>
      <c r="BG3" s="1" t="s">
        <v>161</v>
      </c>
      <c r="BH3" s="1" t="s">
        <v>161</v>
      </c>
      <c r="BI3" s="1" t="s">
        <v>161</v>
      </c>
      <c r="BJ3" s="1" t="s">
        <v>161</v>
      </c>
      <c r="BK3" s="1" t="s">
        <v>161</v>
      </c>
      <c r="BL3" s="1" t="s">
        <v>161</v>
      </c>
      <c r="BM3" s="1" t="s">
        <v>161</v>
      </c>
      <c r="BN3" s="1" t="s">
        <v>161</v>
      </c>
      <c r="BO3" s="1" t="s">
        <v>161</v>
      </c>
      <c r="BP3" s="1" t="s">
        <v>161</v>
      </c>
      <c r="BQ3" s="1" t="s">
        <v>161</v>
      </c>
      <c r="BR3" s="1" t="s">
        <v>151</v>
      </c>
      <c r="BS3" s="1" t="s">
        <v>151</v>
      </c>
      <c r="BT3" s="1" t="s">
        <v>151</v>
      </c>
      <c r="BU3" s="1" t="s">
        <v>162</v>
      </c>
    </row>
    <row r="4" spans="1:76" x14ac:dyDescent="0.25">
      <c r="A4" s="35">
        <v>43167</v>
      </c>
      <c r="B4" s="34">
        <v>1.6815972222222222E-2</v>
      </c>
      <c r="C4" s="34">
        <v>3.585</v>
      </c>
      <c r="D4" s="34">
        <v>6.59</v>
      </c>
      <c r="E4" s="34">
        <v>65900.068729999999</v>
      </c>
      <c r="F4" s="34">
        <v>-13.5</v>
      </c>
      <c r="G4" s="34">
        <v>0.3</v>
      </c>
      <c r="H4" s="34">
        <v>11517.6</v>
      </c>
      <c r="I4" s="34"/>
      <c r="J4" s="34">
        <v>10.1</v>
      </c>
      <c r="K4" s="34">
        <v>0.8871</v>
      </c>
      <c r="L4" s="34">
        <v>3.1808000000000001</v>
      </c>
      <c r="M4" s="34">
        <v>5.8463000000000003</v>
      </c>
      <c r="N4" s="34">
        <v>0</v>
      </c>
      <c r="O4" s="34">
        <v>0.2661</v>
      </c>
      <c r="P4" s="34">
        <v>0.3</v>
      </c>
      <c r="Q4" s="34">
        <v>0</v>
      </c>
      <c r="R4" s="34">
        <v>0.21859999999999999</v>
      </c>
      <c r="S4" s="34">
        <v>0.2</v>
      </c>
      <c r="T4" s="34">
        <v>11517.6173</v>
      </c>
      <c r="U4" s="34"/>
      <c r="V4" s="34"/>
      <c r="W4" s="34">
        <v>0</v>
      </c>
      <c r="X4" s="34">
        <v>8.9602000000000004</v>
      </c>
      <c r="Y4" s="34">
        <v>12.8</v>
      </c>
      <c r="Z4" s="34">
        <v>857</v>
      </c>
      <c r="AA4" s="34">
        <v>861</v>
      </c>
      <c r="AB4" s="34">
        <v>871</v>
      </c>
      <c r="AC4" s="34">
        <v>98</v>
      </c>
      <c r="AD4" s="34">
        <v>28.78</v>
      </c>
      <c r="AE4" s="34">
        <v>0.66</v>
      </c>
      <c r="AF4" s="34">
        <v>979</v>
      </c>
      <c r="AG4" s="34">
        <v>1</v>
      </c>
      <c r="AH4" s="34">
        <v>92</v>
      </c>
      <c r="AI4" s="34">
        <v>36</v>
      </c>
      <c r="AJ4" s="34">
        <v>192</v>
      </c>
      <c r="AK4" s="34">
        <v>171</v>
      </c>
      <c r="AL4" s="34">
        <v>4.8</v>
      </c>
      <c r="AM4" s="34">
        <v>176</v>
      </c>
      <c r="AN4" s="34" t="s">
        <v>155</v>
      </c>
      <c r="AO4" s="34">
        <v>2</v>
      </c>
      <c r="AP4" s="34">
        <v>0.76763888888888887</v>
      </c>
      <c r="AQ4" s="34">
        <v>47.158580000000001</v>
      </c>
      <c r="AR4" s="34">
        <v>-88.489701999999994</v>
      </c>
      <c r="AS4" s="34">
        <v>318.89999999999998</v>
      </c>
      <c r="AT4" s="34">
        <v>0</v>
      </c>
      <c r="AU4" s="34">
        <v>12</v>
      </c>
      <c r="AV4" s="34">
        <v>10</v>
      </c>
      <c r="AW4" s="34" t="s">
        <v>199</v>
      </c>
      <c r="AX4" s="34">
        <v>0.9</v>
      </c>
      <c r="AY4" s="34">
        <v>1.3</v>
      </c>
      <c r="AZ4" s="34">
        <v>1.6</v>
      </c>
      <c r="BA4" s="34">
        <v>13.404</v>
      </c>
      <c r="BB4" s="34">
        <v>16</v>
      </c>
      <c r="BC4" s="34">
        <v>1.19</v>
      </c>
      <c r="BD4" s="34">
        <v>12.721</v>
      </c>
      <c r="BE4" s="34">
        <v>908.83299999999997</v>
      </c>
      <c r="BF4" s="34">
        <v>1063.1869999999999</v>
      </c>
      <c r="BG4" s="34">
        <v>0</v>
      </c>
      <c r="BH4" s="34">
        <v>8.0000000000000002E-3</v>
      </c>
      <c r="BI4" s="34">
        <v>8.0000000000000002E-3</v>
      </c>
      <c r="BJ4" s="34">
        <v>0</v>
      </c>
      <c r="BK4" s="34">
        <v>7.0000000000000001E-3</v>
      </c>
      <c r="BL4" s="34">
        <v>7.0000000000000001E-3</v>
      </c>
      <c r="BM4" s="34">
        <v>113.56270000000001</v>
      </c>
      <c r="BN4" s="34"/>
      <c r="BO4" s="34"/>
      <c r="BP4" s="34"/>
      <c r="BQ4" s="34">
        <v>1861.5139999999999</v>
      </c>
      <c r="BR4" s="34">
        <v>0.11700000000000001</v>
      </c>
      <c r="BS4" s="34">
        <v>-5</v>
      </c>
      <c r="BT4" s="34">
        <v>5.0000000000000001E-3</v>
      </c>
      <c r="BU4" s="34">
        <v>2.8591880000000001</v>
      </c>
      <c r="BV4" s="34">
        <v>0</v>
      </c>
      <c r="BW4" s="34" t="s">
        <v>155</v>
      </c>
      <c r="BX4" s="34">
        <v>0.82199999999999995</v>
      </c>
    </row>
    <row r="5" spans="1:76" x14ac:dyDescent="0.25">
      <c r="A5" s="35">
        <v>43167</v>
      </c>
      <c r="B5" s="34">
        <v>1.6827546296296295E-2</v>
      </c>
      <c r="C5" s="34">
        <v>3.673</v>
      </c>
      <c r="D5" s="34">
        <v>6.6440999999999999</v>
      </c>
      <c r="E5" s="34">
        <v>66441.101840000003</v>
      </c>
      <c r="F5" s="34">
        <v>-14.3</v>
      </c>
      <c r="G5" s="34">
        <v>0.3</v>
      </c>
      <c r="H5" s="34">
        <v>11517.7</v>
      </c>
      <c r="I5" s="34"/>
      <c r="J5" s="34">
        <v>10.02</v>
      </c>
      <c r="K5" s="34">
        <v>0.88560000000000005</v>
      </c>
      <c r="L5" s="34">
        <v>3.2530000000000001</v>
      </c>
      <c r="M5" s="34">
        <v>5.8838999999999997</v>
      </c>
      <c r="N5" s="34">
        <v>0</v>
      </c>
      <c r="O5" s="34">
        <v>0.26569999999999999</v>
      </c>
      <c r="P5" s="34">
        <v>0.3</v>
      </c>
      <c r="Q5" s="34">
        <v>0</v>
      </c>
      <c r="R5" s="34">
        <v>0.21990000000000001</v>
      </c>
      <c r="S5" s="34">
        <v>0.2</v>
      </c>
      <c r="T5" s="34">
        <v>11517.7</v>
      </c>
      <c r="U5" s="34"/>
      <c r="V5" s="34"/>
      <c r="W5" s="34">
        <v>0</v>
      </c>
      <c r="X5" s="34">
        <v>8.8764000000000003</v>
      </c>
      <c r="Y5" s="34">
        <v>12.8</v>
      </c>
      <c r="Z5" s="34">
        <v>856</v>
      </c>
      <c r="AA5" s="34">
        <v>861</v>
      </c>
      <c r="AB5" s="34">
        <v>871</v>
      </c>
      <c r="AC5" s="34">
        <v>98</v>
      </c>
      <c r="AD5" s="34">
        <v>30.67</v>
      </c>
      <c r="AE5" s="34">
        <v>0.7</v>
      </c>
      <c r="AF5" s="34">
        <v>979</v>
      </c>
      <c r="AG5" s="34">
        <v>1.9</v>
      </c>
      <c r="AH5" s="34">
        <v>92</v>
      </c>
      <c r="AI5" s="34">
        <v>36</v>
      </c>
      <c r="AJ5" s="34">
        <v>192</v>
      </c>
      <c r="AK5" s="34">
        <v>170.1</v>
      </c>
      <c r="AL5" s="34">
        <v>4.8</v>
      </c>
      <c r="AM5" s="34">
        <v>176</v>
      </c>
      <c r="AN5" s="34" t="s">
        <v>155</v>
      </c>
      <c r="AO5" s="34">
        <v>2</v>
      </c>
      <c r="AP5" s="34">
        <v>0.76763888888888887</v>
      </c>
      <c r="AQ5" s="34">
        <v>47.158580000000001</v>
      </c>
      <c r="AR5" s="34">
        <v>-88.489701999999994</v>
      </c>
      <c r="AS5" s="34">
        <v>319.10000000000002</v>
      </c>
      <c r="AT5" s="34">
        <v>0</v>
      </c>
      <c r="AU5" s="34">
        <v>12</v>
      </c>
      <c r="AV5" s="34">
        <v>10</v>
      </c>
      <c r="AW5" s="34" t="s">
        <v>199</v>
      </c>
      <c r="AX5" s="34">
        <v>0.9</v>
      </c>
      <c r="AY5" s="34">
        <v>1.2281</v>
      </c>
      <c r="AZ5" s="34">
        <v>1.5281</v>
      </c>
      <c r="BA5" s="34">
        <v>13.404</v>
      </c>
      <c r="BB5" s="34">
        <v>15.81</v>
      </c>
      <c r="BC5" s="34">
        <v>1.18</v>
      </c>
      <c r="BD5" s="34">
        <v>12.920999999999999</v>
      </c>
      <c r="BE5" s="34">
        <v>919.51400000000001</v>
      </c>
      <c r="BF5" s="34">
        <v>1058.5519999999999</v>
      </c>
      <c r="BG5" s="34">
        <v>0</v>
      </c>
      <c r="BH5" s="34">
        <v>8.0000000000000002E-3</v>
      </c>
      <c r="BI5" s="34">
        <v>8.0000000000000002E-3</v>
      </c>
      <c r="BJ5" s="34">
        <v>0</v>
      </c>
      <c r="BK5" s="34">
        <v>7.0000000000000001E-3</v>
      </c>
      <c r="BL5" s="34">
        <v>7.0000000000000001E-3</v>
      </c>
      <c r="BM5" s="34">
        <v>112.3468</v>
      </c>
      <c r="BN5" s="34"/>
      <c r="BO5" s="34"/>
      <c r="BP5" s="34"/>
      <c r="BQ5" s="34">
        <v>1824.3440000000001</v>
      </c>
      <c r="BR5" s="34">
        <v>0.11700000000000001</v>
      </c>
      <c r="BS5" s="34">
        <v>-5</v>
      </c>
      <c r="BT5" s="34">
        <v>5.0000000000000001E-3</v>
      </c>
      <c r="BU5" s="34">
        <v>2.8591880000000001</v>
      </c>
      <c r="BV5" s="34">
        <v>0</v>
      </c>
      <c r="BW5" s="34" t="s">
        <v>155</v>
      </c>
      <c r="BX5" s="34">
        <v>0.82799999999999996</v>
      </c>
    </row>
    <row r="6" spans="1:76" x14ac:dyDescent="0.25">
      <c r="A6" s="35">
        <v>43167</v>
      </c>
      <c r="B6" s="34">
        <v>1.6839120370370372E-2</v>
      </c>
      <c r="C6" s="34">
        <v>3.7509999999999999</v>
      </c>
      <c r="D6" s="34">
        <v>6.7403000000000004</v>
      </c>
      <c r="E6" s="34">
        <v>67403.319900000002</v>
      </c>
      <c r="F6" s="34">
        <v>-14.9</v>
      </c>
      <c r="G6" s="34">
        <v>0.3</v>
      </c>
      <c r="H6" s="34">
        <v>11517.8</v>
      </c>
      <c r="I6" s="34"/>
      <c r="J6" s="34">
        <v>10</v>
      </c>
      <c r="K6" s="34">
        <v>0.88380000000000003</v>
      </c>
      <c r="L6" s="34">
        <v>3.3155000000000001</v>
      </c>
      <c r="M6" s="34">
        <v>5.9572000000000003</v>
      </c>
      <c r="N6" s="34">
        <v>0</v>
      </c>
      <c r="O6" s="34">
        <v>0.2651</v>
      </c>
      <c r="P6" s="34">
        <v>0.3</v>
      </c>
      <c r="Q6" s="34">
        <v>0</v>
      </c>
      <c r="R6" s="34">
        <v>0.21970000000000001</v>
      </c>
      <c r="S6" s="34">
        <v>0.2</v>
      </c>
      <c r="T6" s="34">
        <v>11517.8</v>
      </c>
      <c r="U6" s="34"/>
      <c r="V6" s="34"/>
      <c r="W6" s="34">
        <v>0</v>
      </c>
      <c r="X6" s="34">
        <v>8.8381000000000007</v>
      </c>
      <c r="Y6" s="34">
        <v>12.7</v>
      </c>
      <c r="Z6" s="34">
        <v>856</v>
      </c>
      <c r="AA6" s="34">
        <v>862</v>
      </c>
      <c r="AB6" s="34">
        <v>871</v>
      </c>
      <c r="AC6" s="34">
        <v>98</v>
      </c>
      <c r="AD6" s="34">
        <v>30.94</v>
      </c>
      <c r="AE6" s="34">
        <v>0.71</v>
      </c>
      <c r="AF6" s="34">
        <v>979</v>
      </c>
      <c r="AG6" s="34">
        <v>2</v>
      </c>
      <c r="AH6" s="34">
        <v>92</v>
      </c>
      <c r="AI6" s="34">
        <v>36</v>
      </c>
      <c r="AJ6" s="34">
        <v>192</v>
      </c>
      <c r="AK6" s="34">
        <v>170.9</v>
      </c>
      <c r="AL6" s="34">
        <v>4.7</v>
      </c>
      <c r="AM6" s="34">
        <v>176</v>
      </c>
      <c r="AN6" s="34" t="s">
        <v>155</v>
      </c>
      <c r="AO6" s="34">
        <v>2</v>
      </c>
      <c r="AP6" s="34">
        <v>0.76765046296296291</v>
      </c>
      <c r="AQ6" s="34">
        <v>47.158580000000001</v>
      </c>
      <c r="AR6" s="34">
        <v>-88.489701999999994</v>
      </c>
      <c r="AS6" s="34">
        <v>319.3</v>
      </c>
      <c r="AT6" s="34">
        <v>0</v>
      </c>
      <c r="AU6" s="34">
        <v>12</v>
      </c>
      <c r="AV6" s="34">
        <v>10</v>
      </c>
      <c r="AW6" s="34" t="s">
        <v>199</v>
      </c>
      <c r="AX6" s="34">
        <v>0.9</v>
      </c>
      <c r="AY6" s="34">
        <v>1.2</v>
      </c>
      <c r="AZ6" s="34">
        <v>1.5</v>
      </c>
      <c r="BA6" s="34">
        <v>13.404</v>
      </c>
      <c r="BB6" s="34">
        <v>15.56</v>
      </c>
      <c r="BC6" s="34">
        <v>1.1599999999999999</v>
      </c>
      <c r="BD6" s="34">
        <v>13.146000000000001</v>
      </c>
      <c r="BE6" s="34">
        <v>924.92</v>
      </c>
      <c r="BF6" s="34">
        <v>1057.7249999999999</v>
      </c>
      <c r="BG6" s="34">
        <v>0</v>
      </c>
      <c r="BH6" s="34">
        <v>8.0000000000000002E-3</v>
      </c>
      <c r="BI6" s="34">
        <v>8.0000000000000002E-3</v>
      </c>
      <c r="BJ6" s="34">
        <v>0</v>
      </c>
      <c r="BK6" s="34">
        <v>6.0000000000000001E-3</v>
      </c>
      <c r="BL6" s="34">
        <v>6.0000000000000001E-3</v>
      </c>
      <c r="BM6" s="34">
        <v>110.8784</v>
      </c>
      <c r="BN6" s="34"/>
      <c r="BO6" s="34"/>
      <c r="BP6" s="34"/>
      <c r="BQ6" s="34">
        <v>1792.722</v>
      </c>
      <c r="BR6" s="34">
        <v>0.12576999999999999</v>
      </c>
      <c r="BS6" s="34">
        <v>-5</v>
      </c>
      <c r="BT6" s="34">
        <v>5.8770000000000003E-3</v>
      </c>
      <c r="BU6" s="34">
        <v>3.0735049999999999</v>
      </c>
      <c r="BV6" s="34">
        <v>0</v>
      </c>
      <c r="BW6" s="34" t="s">
        <v>155</v>
      </c>
      <c r="BX6" s="34">
        <v>0.82799999999999996</v>
      </c>
    </row>
    <row r="7" spans="1:76" x14ac:dyDescent="0.25">
      <c r="A7" s="35">
        <v>43167</v>
      </c>
      <c r="B7" s="36">
        <v>1.6850694444444446E-2</v>
      </c>
      <c r="C7" s="34">
        <v>3.7679999999999998</v>
      </c>
      <c r="D7" s="34">
        <v>6.8471000000000002</v>
      </c>
      <c r="E7" s="34">
        <v>68471.169590000005</v>
      </c>
      <c r="F7" s="34">
        <v>-15.5</v>
      </c>
      <c r="G7" s="34">
        <v>0.3</v>
      </c>
      <c r="H7" s="34">
        <v>11517.8</v>
      </c>
      <c r="I7" s="34"/>
      <c r="J7" s="34">
        <v>9.92</v>
      </c>
      <c r="K7" s="34">
        <v>0.88249999999999995</v>
      </c>
      <c r="L7" s="34">
        <v>3.3258999999999999</v>
      </c>
      <c r="M7" s="34">
        <v>6.0429000000000004</v>
      </c>
      <c r="N7" s="34">
        <v>0</v>
      </c>
      <c r="O7" s="34">
        <v>0.26479999999999998</v>
      </c>
      <c r="P7" s="34">
        <v>0.3</v>
      </c>
      <c r="Q7" s="34">
        <v>0</v>
      </c>
      <c r="R7" s="34">
        <v>0.21929999999999999</v>
      </c>
      <c r="S7" s="34">
        <v>0.2</v>
      </c>
      <c r="T7" s="34">
        <v>11517.8</v>
      </c>
      <c r="U7" s="34"/>
      <c r="V7" s="34"/>
      <c r="W7" s="34">
        <v>0</v>
      </c>
      <c r="X7" s="34">
        <v>8.7584999999999997</v>
      </c>
      <c r="Y7" s="34">
        <v>12.8</v>
      </c>
      <c r="Z7" s="34">
        <v>856</v>
      </c>
      <c r="AA7" s="34">
        <v>860</v>
      </c>
      <c r="AB7" s="34">
        <v>871</v>
      </c>
      <c r="AC7" s="34">
        <v>98</v>
      </c>
      <c r="AD7" s="34">
        <v>30.94</v>
      </c>
      <c r="AE7" s="34">
        <v>0.71</v>
      </c>
      <c r="AF7" s="34">
        <v>979</v>
      </c>
      <c r="AG7" s="34">
        <v>2</v>
      </c>
      <c r="AH7" s="34">
        <v>92</v>
      </c>
      <c r="AI7" s="34">
        <v>36</v>
      </c>
      <c r="AJ7" s="34">
        <v>192</v>
      </c>
      <c r="AK7" s="34">
        <v>171</v>
      </c>
      <c r="AL7" s="34">
        <v>4.8</v>
      </c>
      <c r="AM7" s="34">
        <v>176</v>
      </c>
      <c r="AN7" s="34" t="s">
        <v>155</v>
      </c>
      <c r="AO7" s="34">
        <v>2</v>
      </c>
      <c r="AP7" s="37">
        <v>0.76766203703703706</v>
      </c>
      <c r="AQ7" s="34">
        <v>47.158580000000001</v>
      </c>
      <c r="AR7" s="34">
        <v>-88.489701999999994</v>
      </c>
      <c r="AS7" s="34">
        <v>319.39999999999998</v>
      </c>
      <c r="AT7" s="34">
        <v>0</v>
      </c>
      <c r="AU7" s="34">
        <v>12</v>
      </c>
      <c r="AV7" s="34">
        <v>10</v>
      </c>
      <c r="AW7" s="34" t="s">
        <v>199</v>
      </c>
      <c r="AX7" s="34">
        <v>0.9</v>
      </c>
      <c r="AY7" s="34">
        <v>1.2</v>
      </c>
      <c r="AZ7" s="34">
        <v>1.5</v>
      </c>
      <c r="BA7" s="34">
        <v>13.404</v>
      </c>
      <c r="BB7" s="34">
        <v>15.38</v>
      </c>
      <c r="BC7" s="34">
        <v>1.1499999999999999</v>
      </c>
      <c r="BD7" s="34">
        <v>13.308999999999999</v>
      </c>
      <c r="BE7" s="34">
        <v>919.30600000000004</v>
      </c>
      <c r="BF7" s="34">
        <v>1063.1079999999999</v>
      </c>
      <c r="BG7" s="34">
        <v>0</v>
      </c>
      <c r="BH7" s="34">
        <v>8.0000000000000002E-3</v>
      </c>
      <c r="BI7" s="34">
        <v>8.0000000000000002E-3</v>
      </c>
      <c r="BJ7" s="34">
        <v>0</v>
      </c>
      <c r="BK7" s="34">
        <v>6.0000000000000001E-3</v>
      </c>
      <c r="BL7" s="34">
        <v>6.0000000000000001E-3</v>
      </c>
      <c r="BM7" s="34">
        <v>109.8618</v>
      </c>
      <c r="BN7" s="34"/>
      <c r="BO7" s="34"/>
      <c r="BP7" s="34"/>
      <c r="BQ7" s="34">
        <v>1760.2829999999999</v>
      </c>
      <c r="BR7" s="34">
        <v>0.123492</v>
      </c>
      <c r="BS7" s="34">
        <v>-5</v>
      </c>
      <c r="BT7" s="34">
        <v>5.1229999999999999E-3</v>
      </c>
      <c r="BU7" s="34">
        <v>3.0178349999999998</v>
      </c>
      <c r="BV7" s="34">
        <v>0</v>
      </c>
      <c r="BW7" s="34" t="s">
        <v>155</v>
      </c>
      <c r="BX7" s="34">
        <v>0.82799999999999996</v>
      </c>
    </row>
    <row r="8" spans="1:76" x14ac:dyDescent="0.25">
      <c r="A8" s="35">
        <v>43167</v>
      </c>
      <c r="B8" s="36">
        <v>1.6862268518518516E-2</v>
      </c>
      <c r="C8" s="34">
        <v>3.855</v>
      </c>
      <c r="D8" s="34">
        <v>6.9810999999999996</v>
      </c>
      <c r="E8" s="34">
        <v>69810.740739999994</v>
      </c>
      <c r="F8" s="34">
        <v>-16.100000000000001</v>
      </c>
      <c r="G8" s="34">
        <v>0.2</v>
      </c>
      <c r="H8" s="34">
        <v>11517.8</v>
      </c>
      <c r="I8" s="34"/>
      <c r="J8" s="34">
        <v>9.8800000000000008</v>
      </c>
      <c r="K8" s="34">
        <v>0.88029999999999997</v>
      </c>
      <c r="L8" s="34">
        <v>3.3935</v>
      </c>
      <c r="M8" s="34">
        <v>6.1458000000000004</v>
      </c>
      <c r="N8" s="34">
        <v>0</v>
      </c>
      <c r="O8" s="34">
        <v>0.17610000000000001</v>
      </c>
      <c r="P8" s="34">
        <v>0.2</v>
      </c>
      <c r="Q8" s="34">
        <v>0</v>
      </c>
      <c r="R8" s="34">
        <v>0.1459</v>
      </c>
      <c r="S8" s="34">
        <v>0.1</v>
      </c>
      <c r="T8" s="34">
        <v>11517.8</v>
      </c>
      <c r="U8" s="34"/>
      <c r="V8" s="34"/>
      <c r="W8" s="34">
        <v>0</v>
      </c>
      <c r="X8" s="34">
        <v>8.6954999999999991</v>
      </c>
      <c r="Y8" s="34">
        <v>12.8</v>
      </c>
      <c r="Z8" s="34">
        <v>857</v>
      </c>
      <c r="AA8" s="34">
        <v>860</v>
      </c>
      <c r="AB8" s="34">
        <v>871</v>
      </c>
      <c r="AC8" s="34">
        <v>98</v>
      </c>
      <c r="AD8" s="34">
        <v>30.94</v>
      </c>
      <c r="AE8" s="34">
        <v>0.71</v>
      </c>
      <c r="AF8" s="34">
        <v>979</v>
      </c>
      <c r="AG8" s="34">
        <v>2</v>
      </c>
      <c r="AH8" s="34">
        <v>92</v>
      </c>
      <c r="AI8" s="34">
        <v>36</v>
      </c>
      <c r="AJ8" s="34">
        <v>192</v>
      </c>
      <c r="AK8" s="34">
        <v>170.1</v>
      </c>
      <c r="AL8" s="34">
        <v>4.7</v>
      </c>
      <c r="AM8" s="34">
        <v>176</v>
      </c>
      <c r="AN8" s="34" t="s">
        <v>155</v>
      </c>
      <c r="AO8" s="34">
        <v>2</v>
      </c>
      <c r="AP8" s="37">
        <v>0.76767361111111121</v>
      </c>
      <c r="AQ8" s="34">
        <v>47.158580000000001</v>
      </c>
      <c r="AR8" s="34">
        <v>-88.489701999999994</v>
      </c>
      <c r="AS8" s="34">
        <v>319.39999999999998</v>
      </c>
      <c r="AT8" s="34">
        <v>0</v>
      </c>
      <c r="AU8" s="34">
        <v>12</v>
      </c>
      <c r="AV8" s="34">
        <v>10</v>
      </c>
      <c r="AW8" s="34" t="s">
        <v>199</v>
      </c>
      <c r="AX8" s="34">
        <v>0.9</v>
      </c>
      <c r="AY8" s="34">
        <v>1.2</v>
      </c>
      <c r="AZ8" s="34">
        <v>1.5</v>
      </c>
      <c r="BA8" s="34">
        <v>13.404</v>
      </c>
      <c r="BB8" s="34">
        <v>15.09</v>
      </c>
      <c r="BC8" s="34">
        <v>1.1299999999999999</v>
      </c>
      <c r="BD8" s="34">
        <v>13.590999999999999</v>
      </c>
      <c r="BE8" s="34">
        <v>922.98500000000001</v>
      </c>
      <c r="BF8" s="34">
        <v>1063.8979999999999</v>
      </c>
      <c r="BG8" s="34">
        <v>0</v>
      </c>
      <c r="BH8" s="34">
        <v>5.0000000000000001E-3</v>
      </c>
      <c r="BI8" s="34">
        <v>5.0000000000000001E-3</v>
      </c>
      <c r="BJ8" s="34">
        <v>0</v>
      </c>
      <c r="BK8" s="34">
        <v>4.0000000000000001E-3</v>
      </c>
      <c r="BL8" s="34">
        <v>4.0000000000000001E-3</v>
      </c>
      <c r="BM8" s="34">
        <v>108.10290000000001</v>
      </c>
      <c r="BN8" s="34"/>
      <c r="BO8" s="34"/>
      <c r="BP8" s="34"/>
      <c r="BQ8" s="34">
        <v>1719.635</v>
      </c>
      <c r="BR8" s="34">
        <v>0.123877</v>
      </c>
      <c r="BS8" s="34">
        <v>-5</v>
      </c>
      <c r="BT8" s="34">
        <v>5.0000000000000001E-3</v>
      </c>
      <c r="BU8" s="34">
        <v>3.027244</v>
      </c>
      <c r="BV8" s="34">
        <v>0</v>
      </c>
      <c r="BW8" s="34" t="s">
        <v>155</v>
      </c>
      <c r="BX8" s="34">
        <v>0.82799999999999996</v>
      </c>
    </row>
    <row r="9" spans="1:76" x14ac:dyDescent="0.25">
      <c r="A9" s="35">
        <v>43167</v>
      </c>
      <c r="B9" s="36">
        <v>1.687384259259259E-2</v>
      </c>
      <c r="C9" s="34">
        <v>3.8559999999999999</v>
      </c>
      <c r="D9" s="34">
        <v>6.907</v>
      </c>
      <c r="E9" s="34">
        <v>69070</v>
      </c>
      <c r="F9" s="34">
        <v>-16.7</v>
      </c>
      <c r="G9" s="34">
        <v>0.2</v>
      </c>
      <c r="H9" s="34">
        <v>11517.6</v>
      </c>
      <c r="I9" s="34"/>
      <c r="J9" s="34">
        <v>9.8000000000000007</v>
      </c>
      <c r="K9" s="34">
        <v>0.88119999999999998</v>
      </c>
      <c r="L9" s="34">
        <v>3.3978999999999999</v>
      </c>
      <c r="M9" s="34">
        <v>6.0861999999999998</v>
      </c>
      <c r="N9" s="34">
        <v>0</v>
      </c>
      <c r="O9" s="34">
        <v>0.1762</v>
      </c>
      <c r="P9" s="34">
        <v>0.2</v>
      </c>
      <c r="Q9" s="34">
        <v>0</v>
      </c>
      <c r="R9" s="34">
        <v>0.14599999999999999</v>
      </c>
      <c r="S9" s="34">
        <v>0.1</v>
      </c>
      <c r="T9" s="34">
        <v>11517.6</v>
      </c>
      <c r="U9" s="34"/>
      <c r="V9" s="34"/>
      <c r="W9" s="34">
        <v>0</v>
      </c>
      <c r="X9" s="34">
        <v>8.6354000000000006</v>
      </c>
      <c r="Y9" s="34">
        <v>12.8</v>
      </c>
      <c r="Z9" s="34">
        <v>856</v>
      </c>
      <c r="AA9" s="34">
        <v>860</v>
      </c>
      <c r="AB9" s="34">
        <v>872</v>
      </c>
      <c r="AC9" s="34">
        <v>98</v>
      </c>
      <c r="AD9" s="34">
        <v>30.94</v>
      </c>
      <c r="AE9" s="34">
        <v>0.71</v>
      </c>
      <c r="AF9" s="34">
        <v>979</v>
      </c>
      <c r="AG9" s="34">
        <v>2</v>
      </c>
      <c r="AH9" s="34">
        <v>92</v>
      </c>
      <c r="AI9" s="34">
        <v>36</v>
      </c>
      <c r="AJ9" s="34">
        <v>192</v>
      </c>
      <c r="AK9" s="34">
        <v>170</v>
      </c>
      <c r="AL9" s="34">
        <v>4.8</v>
      </c>
      <c r="AM9" s="34">
        <v>176</v>
      </c>
      <c r="AN9" s="34" t="s">
        <v>155</v>
      </c>
      <c r="AO9" s="34">
        <v>2</v>
      </c>
      <c r="AP9" s="37">
        <v>0.76768518518518514</v>
      </c>
      <c r="AQ9" s="34">
        <v>47.158580000000001</v>
      </c>
      <c r="AR9" s="34">
        <v>-88.489701999999994</v>
      </c>
      <c r="AS9" s="34">
        <v>319.5</v>
      </c>
      <c r="AT9" s="34">
        <v>0</v>
      </c>
      <c r="AU9" s="34">
        <v>12</v>
      </c>
      <c r="AV9" s="34">
        <v>10</v>
      </c>
      <c r="AW9" s="34" t="s">
        <v>199</v>
      </c>
      <c r="AX9" s="34">
        <v>0.9</v>
      </c>
      <c r="AY9" s="34">
        <v>1.2</v>
      </c>
      <c r="AZ9" s="34">
        <v>1.5</v>
      </c>
      <c r="BA9" s="34">
        <v>13.404</v>
      </c>
      <c r="BB9" s="34">
        <v>15.2</v>
      </c>
      <c r="BC9" s="34">
        <v>1.1299999999999999</v>
      </c>
      <c r="BD9" s="34">
        <v>13.486000000000001</v>
      </c>
      <c r="BE9" s="34">
        <v>929.00199999999995</v>
      </c>
      <c r="BF9" s="34">
        <v>1059.0709999999999</v>
      </c>
      <c r="BG9" s="34">
        <v>0</v>
      </c>
      <c r="BH9" s="34">
        <v>5.0000000000000001E-3</v>
      </c>
      <c r="BI9" s="34">
        <v>5.0000000000000001E-3</v>
      </c>
      <c r="BJ9" s="34">
        <v>0</v>
      </c>
      <c r="BK9" s="34">
        <v>4.0000000000000001E-3</v>
      </c>
      <c r="BL9" s="34">
        <v>4.0000000000000001E-3</v>
      </c>
      <c r="BM9" s="34">
        <v>108.6639</v>
      </c>
      <c r="BN9" s="34"/>
      <c r="BO9" s="34"/>
      <c r="BP9" s="34"/>
      <c r="BQ9" s="34">
        <v>1716.655</v>
      </c>
      <c r="BR9" s="34">
        <v>0.116115</v>
      </c>
      <c r="BS9" s="34">
        <v>-5</v>
      </c>
      <c r="BT9" s="34">
        <v>5.0000000000000001E-3</v>
      </c>
      <c r="BU9" s="34">
        <v>2.837558</v>
      </c>
      <c r="BV9" s="34">
        <v>0</v>
      </c>
      <c r="BW9" s="34" t="s">
        <v>155</v>
      </c>
      <c r="BX9" s="34">
        <v>0.82799999999999996</v>
      </c>
    </row>
    <row r="10" spans="1:76" x14ac:dyDescent="0.25">
      <c r="A10" s="35">
        <v>43167</v>
      </c>
      <c r="B10" s="36">
        <v>1.6885416666666667E-2</v>
      </c>
      <c r="C10" s="34">
        <v>3.778</v>
      </c>
      <c r="D10" s="34">
        <v>6.6917</v>
      </c>
      <c r="E10" s="34">
        <v>66916.849539999996</v>
      </c>
      <c r="F10" s="34">
        <v>-17.600000000000001</v>
      </c>
      <c r="G10" s="34">
        <v>0.2</v>
      </c>
      <c r="H10" s="34">
        <v>11517.7</v>
      </c>
      <c r="I10" s="34"/>
      <c r="J10" s="34">
        <v>9.6999999999999993</v>
      </c>
      <c r="K10" s="34">
        <v>0.8841</v>
      </c>
      <c r="L10" s="34">
        <v>3.3405</v>
      </c>
      <c r="M10" s="34">
        <v>5.9164000000000003</v>
      </c>
      <c r="N10" s="34">
        <v>0</v>
      </c>
      <c r="O10" s="34">
        <v>0.17680000000000001</v>
      </c>
      <c r="P10" s="34">
        <v>0.2</v>
      </c>
      <c r="Q10" s="34">
        <v>0</v>
      </c>
      <c r="R10" s="34">
        <v>0.14649999999999999</v>
      </c>
      <c r="S10" s="34">
        <v>0.1</v>
      </c>
      <c r="T10" s="34">
        <v>11517.7</v>
      </c>
      <c r="U10" s="34"/>
      <c r="V10" s="34"/>
      <c r="W10" s="34">
        <v>0</v>
      </c>
      <c r="X10" s="34">
        <v>8.5762</v>
      </c>
      <c r="Y10" s="34">
        <v>12.8</v>
      </c>
      <c r="Z10" s="34">
        <v>856</v>
      </c>
      <c r="AA10" s="34">
        <v>860</v>
      </c>
      <c r="AB10" s="34">
        <v>871</v>
      </c>
      <c r="AC10" s="34">
        <v>98</v>
      </c>
      <c r="AD10" s="34">
        <v>30.94</v>
      </c>
      <c r="AE10" s="34">
        <v>0.71</v>
      </c>
      <c r="AF10" s="34">
        <v>979</v>
      </c>
      <c r="AG10" s="34">
        <v>2</v>
      </c>
      <c r="AH10" s="34">
        <v>92.876876999999993</v>
      </c>
      <c r="AI10" s="34">
        <v>36</v>
      </c>
      <c r="AJ10" s="34">
        <v>192</v>
      </c>
      <c r="AK10" s="34">
        <v>170</v>
      </c>
      <c r="AL10" s="34">
        <v>4.8</v>
      </c>
      <c r="AM10" s="34">
        <v>175.8</v>
      </c>
      <c r="AN10" s="34" t="s">
        <v>155</v>
      </c>
      <c r="AO10" s="34">
        <v>2</v>
      </c>
      <c r="AP10" s="37">
        <v>0.76769675925925929</v>
      </c>
      <c r="AQ10" s="34">
        <v>47.158580000000001</v>
      </c>
      <c r="AR10" s="34">
        <v>-88.489701999999994</v>
      </c>
      <c r="AS10" s="34">
        <v>319.60000000000002</v>
      </c>
      <c r="AT10" s="34">
        <v>0</v>
      </c>
      <c r="AU10" s="34">
        <v>12</v>
      </c>
      <c r="AV10" s="34">
        <v>10</v>
      </c>
      <c r="AW10" s="34" t="s">
        <v>199</v>
      </c>
      <c r="AX10" s="34">
        <v>0.9</v>
      </c>
      <c r="AY10" s="34">
        <v>1.2</v>
      </c>
      <c r="AZ10" s="34">
        <v>1.5</v>
      </c>
      <c r="BA10" s="34">
        <v>13.404</v>
      </c>
      <c r="BB10" s="34">
        <v>15.61</v>
      </c>
      <c r="BC10" s="34">
        <v>1.1599999999999999</v>
      </c>
      <c r="BD10" s="34">
        <v>13.103999999999999</v>
      </c>
      <c r="BE10" s="34">
        <v>933.31799999999998</v>
      </c>
      <c r="BF10" s="34">
        <v>1052.0830000000001</v>
      </c>
      <c r="BG10" s="34">
        <v>0</v>
      </c>
      <c r="BH10" s="34">
        <v>5.0000000000000001E-3</v>
      </c>
      <c r="BI10" s="34">
        <v>5.0000000000000001E-3</v>
      </c>
      <c r="BJ10" s="34">
        <v>0</v>
      </c>
      <c r="BK10" s="34">
        <v>4.0000000000000001E-3</v>
      </c>
      <c r="BL10" s="34">
        <v>4.0000000000000001E-3</v>
      </c>
      <c r="BM10" s="34">
        <v>111.0462</v>
      </c>
      <c r="BN10" s="34"/>
      <c r="BO10" s="34"/>
      <c r="BP10" s="34"/>
      <c r="BQ10" s="34">
        <v>1742.2380000000001</v>
      </c>
      <c r="BR10" s="34">
        <v>0.116754</v>
      </c>
      <c r="BS10" s="34">
        <v>-5</v>
      </c>
      <c r="BT10" s="34">
        <v>5.8770000000000003E-3</v>
      </c>
      <c r="BU10" s="34">
        <v>2.85317</v>
      </c>
      <c r="BV10" s="34">
        <v>0</v>
      </c>
      <c r="BW10" s="34" t="s">
        <v>155</v>
      </c>
      <c r="BX10" s="34">
        <v>0.82799999999999996</v>
      </c>
    </row>
    <row r="11" spans="1:76" x14ac:dyDescent="0.25">
      <c r="A11" s="35">
        <v>43167</v>
      </c>
      <c r="B11" s="36">
        <v>1.689699074074074E-2</v>
      </c>
      <c r="C11" s="34">
        <v>3.6949999999999998</v>
      </c>
      <c r="D11" s="34">
        <v>6.6334999999999997</v>
      </c>
      <c r="E11" s="34">
        <v>66335.090909999999</v>
      </c>
      <c r="F11" s="34">
        <v>-18.2</v>
      </c>
      <c r="G11" s="34">
        <v>0.2</v>
      </c>
      <c r="H11" s="34">
        <v>11517.8</v>
      </c>
      <c r="I11" s="34"/>
      <c r="J11" s="34">
        <v>9.6</v>
      </c>
      <c r="K11" s="34">
        <v>0.88549999999999995</v>
      </c>
      <c r="L11" s="34">
        <v>3.2715000000000001</v>
      </c>
      <c r="M11" s="34">
        <v>5.8738000000000001</v>
      </c>
      <c r="N11" s="34">
        <v>0</v>
      </c>
      <c r="O11" s="34">
        <v>0.17710000000000001</v>
      </c>
      <c r="P11" s="34">
        <v>0.2</v>
      </c>
      <c r="Q11" s="34">
        <v>0</v>
      </c>
      <c r="R11" s="34">
        <v>0.1467</v>
      </c>
      <c r="S11" s="34">
        <v>0.1</v>
      </c>
      <c r="T11" s="34">
        <v>11517.8</v>
      </c>
      <c r="U11" s="34"/>
      <c r="V11" s="34"/>
      <c r="W11" s="34">
        <v>0</v>
      </c>
      <c r="X11" s="34">
        <v>8.5005000000000006</v>
      </c>
      <c r="Y11" s="34">
        <v>12.7</v>
      </c>
      <c r="Z11" s="34">
        <v>857</v>
      </c>
      <c r="AA11" s="34">
        <v>861</v>
      </c>
      <c r="AB11" s="34">
        <v>872</v>
      </c>
      <c r="AC11" s="34">
        <v>98</v>
      </c>
      <c r="AD11" s="34">
        <v>30.94</v>
      </c>
      <c r="AE11" s="34">
        <v>0.71</v>
      </c>
      <c r="AF11" s="34">
        <v>979</v>
      </c>
      <c r="AG11" s="34">
        <v>2</v>
      </c>
      <c r="AH11" s="34">
        <v>93</v>
      </c>
      <c r="AI11" s="34">
        <v>36</v>
      </c>
      <c r="AJ11" s="34">
        <v>192</v>
      </c>
      <c r="AK11" s="34">
        <v>170</v>
      </c>
      <c r="AL11" s="34">
        <v>4.8</v>
      </c>
      <c r="AM11" s="34">
        <v>175.4</v>
      </c>
      <c r="AN11" s="34" t="s">
        <v>155</v>
      </c>
      <c r="AO11" s="34">
        <v>2</v>
      </c>
      <c r="AP11" s="37">
        <v>0.76770833333333333</v>
      </c>
      <c r="AQ11" s="34">
        <v>47.158580000000001</v>
      </c>
      <c r="AR11" s="34">
        <v>-88.489701999999994</v>
      </c>
      <c r="AS11" s="34">
        <v>319.60000000000002</v>
      </c>
      <c r="AT11" s="34">
        <v>0</v>
      </c>
      <c r="AU11" s="34">
        <v>12</v>
      </c>
      <c r="AV11" s="34">
        <v>10</v>
      </c>
      <c r="AW11" s="34" t="s">
        <v>199</v>
      </c>
      <c r="AX11" s="34">
        <v>0.9</v>
      </c>
      <c r="AY11" s="34">
        <v>1.2</v>
      </c>
      <c r="AZ11" s="34">
        <v>1.5</v>
      </c>
      <c r="BA11" s="34">
        <v>13.404</v>
      </c>
      <c r="BB11" s="34">
        <v>15.8</v>
      </c>
      <c r="BC11" s="34">
        <v>1.18</v>
      </c>
      <c r="BD11" s="34">
        <v>12.933999999999999</v>
      </c>
      <c r="BE11" s="34">
        <v>923.98</v>
      </c>
      <c r="BF11" s="34">
        <v>1055.8720000000001</v>
      </c>
      <c r="BG11" s="34">
        <v>0</v>
      </c>
      <c r="BH11" s="34">
        <v>5.0000000000000001E-3</v>
      </c>
      <c r="BI11" s="34">
        <v>5.0000000000000001E-3</v>
      </c>
      <c r="BJ11" s="34">
        <v>0</v>
      </c>
      <c r="BK11" s="34">
        <v>4.0000000000000001E-3</v>
      </c>
      <c r="BL11" s="34">
        <v>4.0000000000000001E-3</v>
      </c>
      <c r="BM11" s="34">
        <v>112.25539999999999</v>
      </c>
      <c r="BN11" s="34"/>
      <c r="BO11" s="34"/>
      <c r="BP11" s="34"/>
      <c r="BQ11" s="34">
        <v>1745.663</v>
      </c>
      <c r="BR11" s="34">
        <v>0.11261500000000001</v>
      </c>
      <c r="BS11" s="34">
        <v>-5</v>
      </c>
      <c r="BT11" s="34">
        <v>6.8770000000000003E-3</v>
      </c>
      <c r="BU11" s="34">
        <v>2.7520289999999998</v>
      </c>
      <c r="BV11" s="34">
        <v>0</v>
      </c>
      <c r="BW11" s="34" t="s">
        <v>155</v>
      </c>
      <c r="BX11" s="34">
        <v>0.82799999999999996</v>
      </c>
    </row>
    <row r="12" spans="1:76" x14ac:dyDescent="0.25">
      <c r="A12" s="35">
        <v>43167</v>
      </c>
      <c r="B12" s="36">
        <v>1.6908564814814814E-2</v>
      </c>
      <c r="C12" s="34">
        <v>3.7109999999999999</v>
      </c>
      <c r="D12" s="34">
        <v>6.6006999999999998</v>
      </c>
      <c r="E12" s="34">
        <v>66007.027029999997</v>
      </c>
      <c r="F12" s="34">
        <v>-18.8</v>
      </c>
      <c r="G12" s="34">
        <v>0.2</v>
      </c>
      <c r="H12" s="34">
        <v>11517.8</v>
      </c>
      <c r="I12" s="34"/>
      <c r="J12" s="34">
        <v>9.6</v>
      </c>
      <c r="K12" s="34">
        <v>0.88590000000000002</v>
      </c>
      <c r="L12" s="34">
        <v>3.2879999999999998</v>
      </c>
      <c r="M12" s="34">
        <v>5.8478000000000003</v>
      </c>
      <c r="N12" s="34">
        <v>0</v>
      </c>
      <c r="O12" s="34">
        <v>0.15160000000000001</v>
      </c>
      <c r="P12" s="34">
        <v>0.2</v>
      </c>
      <c r="Q12" s="34">
        <v>0</v>
      </c>
      <c r="R12" s="34">
        <v>0.12470000000000001</v>
      </c>
      <c r="S12" s="34">
        <v>0.1</v>
      </c>
      <c r="T12" s="34">
        <v>11517.8</v>
      </c>
      <c r="U12" s="34"/>
      <c r="V12" s="34"/>
      <c r="W12" s="34">
        <v>0</v>
      </c>
      <c r="X12" s="34">
        <v>8.5048999999999992</v>
      </c>
      <c r="Y12" s="34">
        <v>12.8</v>
      </c>
      <c r="Z12" s="34">
        <v>857</v>
      </c>
      <c r="AA12" s="34">
        <v>860</v>
      </c>
      <c r="AB12" s="34">
        <v>872</v>
      </c>
      <c r="AC12" s="34">
        <v>98</v>
      </c>
      <c r="AD12" s="34">
        <v>29.04</v>
      </c>
      <c r="AE12" s="34">
        <v>0.67</v>
      </c>
      <c r="AF12" s="34">
        <v>979</v>
      </c>
      <c r="AG12" s="34">
        <v>1.1000000000000001</v>
      </c>
      <c r="AH12" s="34">
        <v>93</v>
      </c>
      <c r="AI12" s="34">
        <v>36</v>
      </c>
      <c r="AJ12" s="34">
        <v>192</v>
      </c>
      <c r="AK12" s="34">
        <v>170</v>
      </c>
      <c r="AL12" s="34">
        <v>4.8</v>
      </c>
      <c r="AM12" s="34">
        <v>175</v>
      </c>
      <c r="AN12" s="34" t="s">
        <v>155</v>
      </c>
      <c r="AO12" s="34">
        <v>2</v>
      </c>
      <c r="AP12" s="37">
        <v>0.76771990740740748</v>
      </c>
      <c r="AQ12" s="34">
        <v>47.158580000000001</v>
      </c>
      <c r="AR12" s="34">
        <v>-88.489701999999994</v>
      </c>
      <c r="AS12" s="34">
        <v>319.60000000000002</v>
      </c>
      <c r="AT12" s="34">
        <v>0</v>
      </c>
      <c r="AU12" s="34">
        <v>12</v>
      </c>
      <c r="AV12" s="34">
        <v>10</v>
      </c>
      <c r="AW12" s="34" t="s">
        <v>199</v>
      </c>
      <c r="AX12" s="34">
        <v>0.9</v>
      </c>
      <c r="AY12" s="34">
        <v>1.2</v>
      </c>
      <c r="AZ12" s="34">
        <v>1.5</v>
      </c>
      <c r="BA12" s="34">
        <v>13.404</v>
      </c>
      <c r="BB12" s="34">
        <v>15.83</v>
      </c>
      <c r="BC12" s="34">
        <v>1.18</v>
      </c>
      <c r="BD12" s="34">
        <v>12.875999999999999</v>
      </c>
      <c r="BE12" s="34">
        <v>929.50599999999997</v>
      </c>
      <c r="BF12" s="34">
        <v>1052.172</v>
      </c>
      <c r="BG12" s="34">
        <v>0</v>
      </c>
      <c r="BH12" s="34">
        <v>4.0000000000000001E-3</v>
      </c>
      <c r="BI12" s="34">
        <v>4.0000000000000001E-3</v>
      </c>
      <c r="BJ12" s="34">
        <v>0</v>
      </c>
      <c r="BK12" s="34">
        <v>4.0000000000000001E-3</v>
      </c>
      <c r="BL12" s="34">
        <v>4.0000000000000001E-3</v>
      </c>
      <c r="BM12" s="34">
        <v>112.3599</v>
      </c>
      <c r="BN12" s="34"/>
      <c r="BO12" s="34"/>
      <c r="BP12" s="34"/>
      <c r="BQ12" s="34">
        <v>1748.193</v>
      </c>
      <c r="BR12" s="34">
        <v>0.110246</v>
      </c>
      <c r="BS12" s="34">
        <v>-5</v>
      </c>
      <c r="BT12" s="34">
        <v>6.123E-3</v>
      </c>
      <c r="BU12" s="34">
        <v>2.694137</v>
      </c>
      <c r="BV12" s="34">
        <v>0</v>
      </c>
      <c r="BW12" s="34" t="s">
        <v>155</v>
      </c>
      <c r="BX12" s="34">
        <v>0.82199999999999995</v>
      </c>
    </row>
    <row r="13" spans="1:76" x14ac:dyDescent="0.25">
      <c r="A13" s="35">
        <v>43167</v>
      </c>
      <c r="B13" s="36">
        <v>1.6920138888888887E-2</v>
      </c>
      <c r="C13" s="34">
        <v>3.7290000000000001</v>
      </c>
      <c r="D13" s="34">
        <v>6.5545999999999998</v>
      </c>
      <c r="E13" s="34">
        <v>65546.165089999995</v>
      </c>
      <c r="F13" s="34">
        <v>-19.2</v>
      </c>
      <c r="G13" s="34">
        <v>0.1</v>
      </c>
      <c r="H13" s="34">
        <v>11517.6</v>
      </c>
      <c r="I13" s="34"/>
      <c r="J13" s="34">
        <v>9.6</v>
      </c>
      <c r="K13" s="34">
        <v>0.8861</v>
      </c>
      <c r="L13" s="34">
        <v>3.3037000000000001</v>
      </c>
      <c r="M13" s="34">
        <v>5.8078000000000003</v>
      </c>
      <c r="N13" s="34">
        <v>0</v>
      </c>
      <c r="O13" s="34">
        <v>8.8599999999999998E-2</v>
      </c>
      <c r="P13" s="34">
        <v>0.1</v>
      </c>
      <c r="Q13" s="34">
        <v>0</v>
      </c>
      <c r="R13" s="34">
        <v>7.3300000000000004E-2</v>
      </c>
      <c r="S13" s="34">
        <v>0.1</v>
      </c>
      <c r="T13" s="34">
        <v>11517.6</v>
      </c>
      <c r="U13" s="34"/>
      <c r="V13" s="34"/>
      <c r="W13" s="34">
        <v>0</v>
      </c>
      <c r="X13" s="34">
        <v>8.5062999999999995</v>
      </c>
      <c r="Y13" s="34">
        <v>12.8</v>
      </c>
      <c r="Z13" s="34">
        <v>856</v>
      </c>
      <c r="AA13" s="34">
        <v>862</v>
      </c>
      <c r="AB13" s="34">
        <v>871</v>
      </c>
      <c r="AC13" s="34">
        <v>98</v>
      </c>
      <c r="AD13" s="34">
        <v>30.67</v>
      </c>
      <c r="AE13" s="34">
        <v>0.7</v>
      </c>
      <c r="AF13" s="34">
        <v>979</v>
      </c>
      <c r="AG13" s="34">
        <v>1.9</v>
      </c>
      <c r="AH13" s="34">
        <v>93</v>
      </c>
      <c r="AI13" s="34">
        <v>36</v>
      </c>
      <c r="AJ13" s="34">
        <v>192</v>
      </c>
      <c r="AK13" s="34">
        <v>170</v>
      </c>
      <c r="AL13" s="34">
        <v>4.8</v>
      </c>
      <c r="AM13" s="34">
        <v>175.3</v>
      </c>
      <c r="AN13" s="34" t="s">
        <v>155</v>
      </c>
      <c r="AO13" s="34">
        <v>2</v>
      </c>
      <c r="AP13" s="37">
        <v>0.7677314814814814</v>
      </c>
      <c r="AQ13" s="34">
        <v>47.158580000000001</v>
      </c>
      <c r="AR13" s="34">
        <v>-88.489701999999994</v>
      </c>
      <c r="AS13" s="34">
        <v>319.7</v>
      </c>
      <c r="AT13" s="34">
        <v>0</v>
      </c>
      <c r="AU13" s="34">
        <v>12</v>
      </c>
      <c r="AV13" s="34">
        <v>10</v>
      </c>
      <c r="AW13" s="34" t="s">
        <v>199</v>
      </c>
      <c r="AX13" s="34">
        <v>0.9</v>
      </c>
      <c r="AY13" s="34">
        <v>1.2</v>
      </c>
      <c r="AZ13" s="34">
        <v>1.5</v>
      </c>
      <c r="BA13" s="34">
        <v>13.404</v>
      </c>
      <c r="BB13" s="34">
        <v>15.88</v>
      </c>
      <c r="BC13" s="34">
        <v>1.18</v>
      </c>
      <c r="BD13" s="34">
        <v>12.858000000000001</v>
      </c>
      <c r="BE13" s="34">
        <v>936.16300000000001</v>
      </c>
      <c r="BF13" s="34">
        <v>1047.4639999999999</v>
      </c>
      <c r="BG13" s="34">
        <v>0</v>
      </c>
      <c r="BH13" s="34">
        <v>3.0000000000000001E-3</v>
      </c>
      <c r="BI13" s="34">
        <v>3.0000000000000001E-3</v>
      </c>
      <c r="BJ13" s="34">
        <v>0</v>
      </c>
      <c r="BK13" s="34">
        <v>2E-3</v>
      </c>
      <c r="BL13" s="34">
        <v>2E-3</v>
      </c>
      <c r="BM13" s="34">
        <v>112.6241</v>
      </c>
      <c r="BN13" s="34"/>
      <c r="BO13" s="34"/>
      <c r="BP13" s="34"/>
      <c r="BQ13" s="34">
        <v>1752.606</v>
      </c>
      <c r="BR13" s="34">
        <v>0.114385</v>
      </c>
      <c r="BS13" s="34">
        <v>-5</v>
      </c>
      <c r="BT13" s="34">
        <v>6.0000000000000001E-3</v>
      </c>
      <c r="BU13" s="34">
        <v>2.7952840000000001</v>
      </c>
      <c r="BV13" s="34">
        <v>0</v>
      </c>
      <c r="BW13" s="34" t="s">
        <v>155</v>
      </c>
      <c r="BX13" s="34">
        <v>0.82799999999999996</v>
      </c>
    </row>
    <row r="14" spans="1:76" x14ac:dyDescent="0.25">
      <c r="A14" s="35">
        <v>43167</v>
      </c>
      <c r="B14" s="36">
        <v>1.6931712962962964E-2</v>
      </c>
      <c r="C14" s="34">
        <v>3.7530000000000001</v>
      </c>
      <c r="D14" s="34">
        <v>6.5743999999999998</v>
      </c>
      <c r="E14" s="34">
        <v>65743.899999999994</v>
      </c>
      <c r="F14" s="34">
        <v>-19.7</v>
      </c>
      <c r="G14" s="34">
        <v>0.1</v>
      </c>
      <c r="H14" s="34">
        <v>11517.7</v>
      </c>
      <c r="I14" s="34"/>
      <c r="J14" s="34">
        <v>9.6</v>
      </c>
      <c r="K14" s="34">
        <v>0.88560000000000005</v>
      </c>
      <c r="L14" s="34">
        <v>3.3235000000000001</v>
      </c>
      <c r="M14" s="34">
        <v>5.8220999999999998</v>
      </c>
      <c r="N14" s="34">
        <v>0</v>
      </c>
      <c r="O14" s="34">
        <v>8.8599999999999998E-2</v>
      </c>
      <c r="P14" s="34">
        <v>0.1</v>
      </c>
      <c r="Q14" s="34">
        <v>0</v>
      </c>
      <c r="R14" s="34">
        <v>7.3400000000000007E-2</v>
      </c>
      <c r="S14" s="34">
        <v>0.1</v>
      </c>
      <c r="T14" s="34">
        <v>11517.7</v>
      </c>
      <c r="U14" s="34"/>
      <c r="V14" s="34"/>
      <c r="W14" s="34">
        <v>0</v>
      </c>
      <c r="X14" s="34">
        <v>8.5015999999999998</v>
      </c>
      <c r="Y14" s="34">
        <v>12.7</v>
      </c>
      <c r="Z14" s="34">
        <v>857</v>
      </c>
      <c r="AA14" s="34">
        <v>862</v>
      </c>
      <c r="AB14" s="34">
        <v>872</v>
      </c>
      <c r="AC14" s="34">
        <v>98</v>
      </c>
      <c r="AD14" s="34">
        <v>30.94</v>
      </c>
      <c r="AE14" s="34">
        <v>0.71</v>
      </c>
      <c r="AF14" s="34">
        <v>979</v>
      </c>
      <c r="AG14" s="34">
        <v>2</v>
      </c>
      <c r="AH14" s="34">
        <v>93</v>
      </c>
      <c r="AI14" s="34">
        <v>36</v>
      </c>
      <c r="AJ14" s="34">
        <v>191.1</v>
      </c>
      <c r="AK14" s="34">
        <v>170</v>
      </c>
      <c r="AL14" s="34">
        <v>4.7</v>
      </c>
      <c r="AM14" s="34">
        <v>175.7</v>
      </c>
      <c r="AN14" s="34" t="s">
        <v>155</v>
      </c>
      <c r="AO14" s="34">
        <v>2</v>
      </c>
      <c r="AP14" s="37">
        <v>0.76774305555555555</v>
      </c>
      <c r="AQ14" s="34">
        <v>47.158580000000001</v>
      </c>
      <c r="AR14" s="34">
        <v>-88.489701999999994</v>
      </c>
      <c r="AS14" s="34">
        <v>319.7</v>
      </c>
      <c r="AT14" s="34">
        <v>0</v>
      </c>
      <c r="AU14" s="34">
        <v>12</v>
      </c>
      <c r="AV14" s="34">
        <v>10</v>
      </c>
      <c r="AW14" s="34" t="s">
        <v>199</v>
      </c>
      <c r="AX14" s="34">
        <v>0.9</v>
      </c>
      <c r="AY14" s="34">
        <v>1.2</v>
      </c>
      <c r="AZ14" s="34">
        <v>1.5</v>
      </c>
      <c r="BA14" s="34">
        <v>13.404</v>
      </c>
      <c r="BB14" s="34">
        <v>15.82</v>
      </c>
      <c r="BC14" s="34">
        <v>1.18</v>
      </c>
      <c r="BD14" s="34">
        <v>12.92</v>
      </c>
      <c r="BE14" s="34">
        <v>938.63199999999995</v>
      </c>
      <c r="BF14" s="34">
        <v>1046.556</v>
      </c>
      <c r="BG14" s="34">
        <v>0</v>
      </c>
      <c r="BH14" s="34">
        <v>3.0000000000000001E-3</v>
      </c>
      <c r="BI14" s="34">
        <v>3.0000000000000001E-3</v>
      </c>
      <c r="BJ14" s="34">
        <v>0</v>
      </c>
      <c r="BK14" s="34">
        <v>2E-3</v>
      </c>
      <c r="BL14" s="34">
        <v>2E-3</v>
      </c>
      <c r="BM14" s="34">
        <v>112.251</v>
      </c>
      <c r="BN14" s="34"/>
      <c r="BO14" s="34"/>
      <c r="BP14" s="34"/>
      <c r="BQ14" s="34">
        <v>1745.8209999999999</v>
      </c>
      <c r="BR14" s="34">
        <v>0.10623</v>
      </c>
      <c r="BS14" s="34">
        <v>-5</v>
      </c>
      <c r="BT14" s="34">
        <v>6.0000000000000001E-3</v>
      </c>
      <c r="BU14" s="34">
        <v>2.595996</v>
      </c>
      <c r="BV14" s="34">
        <v>0</v>
      </c>
      <c r="BW14" s="34" t="s">
        <v>155</v>
      </c>
      <c r="BX14" s="34">
        <v>0.82799999999999996</v>
      </c>
    </row>
    <row r="15" spans="1:76" x14ac:dyDescent="0.25">
      <c r="A15" s="35">
        <v>43167</v>
      </c>
      <c r="B15" s="36">
        <v>1.6943287037037038E-2</v>
      </c>
      <c r="C15" s="34">
        <v>3.79</v>
      </c>
      <c r="D15" s="34">
        <v>6.5693999999999999</v>
      </c>
      <c r="E15" s="34">
        <v>65693.899999999994</v>
      </c>
      <c r="F15" s="34">
        <v>-20.2</v>
      </c>
      <c r="G15" s="34">
        <v>0.1</v>
      </c>
      <c r="H15" s="34">
        <v>11517.5</v>
      </c>
      <c r="I15" s="34"/>
      <c r="J15" s="34">
        <v>9.6</v>
      </c>
      <c r="K15" s="34">
        <v>0.88529999999999998</v>
      </c>
      <c r="L15" s="34">
        <v>3.355</v>
      </c>
      <c r="M15" s="34">
        <v>5.8159999999999998</v>
      </c>
      <c r="N15" s="34">
        <v>0</v>
      </c>
      <c r="O15" s="34">
        <v>6.3E-2</v>
      </c>
      <c r="P15" s="34">
        <v>0.1</v>
      </c>
      <c r="Q15" s="34">
        <v>0</v>
      </c>
      <c r="R15" s="34">
        <v>5.2200000000000003E-2</v>
      </c>
      <c r="S15" s="34">
        <v>0.1</v>
      </c>
      <c r="T15" s="34">
        <v>11517.465899999999</v>
      </c>
      <c r="U15" s="34"/>
      <c r="V15" s="34"/>
      <c r="W15" s="34">
        <v>0</v>
      </c>
      <c r="X15" s="34">
        <v>8.4991000000000003</v>
      </c>
      <c r="Y15" s="34">
        <v>13.1</v>
      </c>
      <c r="Z15" s="34">
        <v>854</v>
      </c>
      <c r="AA15" s="34">
        <v>858</v>
      </c>
      <c r="AB15" s="34">
        <v>871</v>
      </c>
      <c r="AC15" s="34">
        <v>98</v>
      </c>
      <c r="AD15" s="34">
        <v>30.94</v>
      </c>
      <c r="AE15" s="34">
        <v>0.71</v>
      </c>
      <c r="AF15" s="34">
        <v>979</v>
      </c>
      <c r="AG15" s="34">
        <v>2</v>
      </c>
      <c r="AH15" s="34">
        <v>92.123000000000005</v>
      </c>
      <c r="AI15" s="34">
        <v>36</v>
      </c>
      <c r="AJ15" s="34">
        <v>191</v>
      </c>
      <c r="AK15" s="34">
        <v>170</v>
      </c>
      <c r="AL15" s="34">
        <v>4.7</v>
      </c>
      <c r="AM15" s="34">
        <v>176</v>
      </c>
      <c r="AN15" s="34" t="s">
        <v>155</v>
      </c>
      <c r="AO15" s="34">
        <v>2</v>
      </c>
      <c r="AP15" s="37">
        <v>0.7677546296296297</v>
      </c>
      <c r="AQ15" s="34">
        <v>47.158580000000001</v>
      </c>
      <c r="AR15" s="34">
        <v>-88.489701999999994</v>
      </c>
      <c r="AS15" s="34">
        <v>319.7</v>
      </c>
      <c r="AT15" s="34">
        <v>0</v>
      </c>
      <c r="AU15" s="34">
        <v>12</v>
      </c>
      <c r="AV15" s="34">
        <v>9</v>
      </c>
      <c r="AW15" s="34" t="s">
        <v>200</v>
      </c>
      <c r="AX15" s="34">
        <v>0.9</v>
      </c>
      <c r="AY15" s="34">
        <v>1.2</v>
      </c>
      <c r="AZ15" s="34">
        <v>1.5</v>
      </c>
      <c r="BA15" s="34">
        <v>13.404</v>
      </c>
      <c r="BB15" s="34">
        <v>15.78</v>
      </c>
      <c r="BC15" s="34">
        <v>1.18</v>
      </c>
      <c r="BD15" s="34">
        <v>12.954000000000001</v>
      </c>
      <c r="BE15" s="34">
        <v>945.19600000000003</v>
      </c>
      <c r="BF15" s="34">
        <v>1042.875</v>
      </c>
      <c r="BG15" s="34">
        <v>0</v>
      </c>
      <c r="BH15" s="34">
        <v>2E-3</v>
      </c>
      <c r="BI15" s="34">
        <v>2E-3</v>
      </c>
      <c r="BJ15" s="34">
        <v>0</v>
      </c>
      <c r="BK15" s="34">
        <v>2E-3</v>
      </c>
      <c r="BL15" s="34">
        <v>2E-3</v>
      </c>
      <c r="BM15" s="34">
        <v>111.9721</v>
      </c>
      <c r="BN15" s="34"/>
      <c r="BO15" s="34"/>
      <c r="BP15" s="34"/>
      <c r="BQ15" s="34">
        <v>1741.0050000000001</v>
      </c>
      <c r="BR15" s="34">
        <v>0.103246</v>
      </c>
      <c r="BS15" s="34">
        <v>-5</v>
      </c>
      <c r="BT15" s="34">
        <v>6.8770000000000003E-3</v>
      </c>
      <c r="BU15" s="34">
        <v>2.5230739999999998</v>
      </c>
      <c r="BV15" s="34">
        <v>0</v>
      </c>
      <c r="BW15" s="34" t="s">
        <v>155</v>
      </c>
      <c r="BX15" s="34">
        <v>0.82799999999999996</v>
      </c>
    </row>
    <row r="16" spans="1:76" x14ac:dyDescent="0.25">
      <c r="A16" s="35">
        <v>43167</v>
      </c>
      <c r="B16" s="36">
        <v>1.6954861111111112E-2</v>
      </c>
      <c r="C16" s="34">
        <v>3.89</v>
      </c>
      <c r="D16" s="34">
        <v>6.7404999999999999</v>
      </c>
      <c r="E16" s="34">
        <v>67404.812340000004</v>
      </c>
      <c r="F16" s="34">
        <v>-20.8</v>
      </c>
      <c r="G16" s="34">
        <v>0</v>
      </c>
      <c r="H16" s="34">
        <v>11517.2</v>
      </c>
      <c r="I16" s="34"/>
      <c r="J16" s="34">
        <v>9.6</v>
      </c>
      <c r="K16" s="34">
        <v>0.88260000000000005</v>
      </c>
      <c r="L16" s="34">
        <v>3.4337</v>
      </c>
      <c r="M16" s="34">
        <v>5.9493999999999998</v>
      </c>
      <c r="N16" s="34">
        <v>0</v>
      </c>
      <c r="O16" s="34">
        <v>0</v>
      </c>
      <c r="P16" s="34">
        <v>0</v>
      </c>
      <c r="Q16" s="34">
        <v>0</v>
      </c>
      <c r="R16" s="34">
        <v>0</v>
      </c>
      <c r="S16" s="34">
        <v>0</v>
      </c>
      <c r="T16" s="34">
        <v>11517.2</v>
      </c>
      <c r="U16" s="34"/>
      <c r="V16" s="34"/>
      <c r="W16" s="34">
        <v>0</v>
      </c>
      <c r="X16" s="34">
        <v>8.4733000000000001</v>
      </c>
      <c r="Y16" s="34">
        <v>13.2</v>
      </c>
      <c r="Z16" s="34">
        <v>854</v>
      </c>
      <c r="AA16" s="34">
        <v>858</v>
      </c>
      <c r="AB16" s="34">
        <v>870</v>
      </c>
      <c r="AC16" s="34">
        <v>98</v>
      </c>
      <c r="AD16" s="34">
        <v>30.94</v>
      </c>
      <c r="AE16" s="34">
        <v>0.71</v>
      </c>
      <c r="AF16" s="34">
        <v>979</v>
      </c>
      <c r="AG16" s="34">
        <v>2</v>
      </c>
      <c r="AH16" s="34">
        <v>92.876999999999995</v>
      </c>
      <c r="AI16" s="34">
        <v>36</v>
      </c>
      <c r="AJ16" s="34">
        <v>191</v>
      </c>
      <c r="AK16" s="34">
        <v>169.1</v>
      </c>
      <c r="AL16" s="34">
        <v>4.7</v>
      </c>
      <c r="AM16" s="34">
        <v>175.6</v>
      </c>
      <c r="AN16" s="34" t="s">
        <v>155</v>
      </c>
      <c r="AO16" s="34">
        <v>2</v>
      </c>
      <c r="AP16" s="37">
        <v>0.76776620370370363</v>
      </c>
      <c r="AQ16" s="34">
        <v>47.158580000000001</v>
      </c>
      <c r="AR16" s="34">
        <v>-88.489701999999994</v>
      </c>
      <c r="AS16" s="34">
        <v>319.7</v>
      </c>
      <c r="AT16" s="34">
        <v>0</v>
      </c>
      <c r="AU16" s="34">
        <v>12</v>
      </c>
      <c r="AV16" s="34">
        <v>9</v>
      </c>
      <c r="AW16" s="34" t="s">
        <v>200</v>
      </c>
      <c r="AX16" s="34">
        <v>0.9</v>
      </c>
      <c r="AY16" s="34">
        <v>1.2</v>
      </c>
      <c r="AZ16" s="34">
        <v>1.5</v>
      </c>
      <c r="BA16" s="34">
        <v>13.404</v>
      </c>
      <c r="BB16" s="34">
        <v>15.4</v>
      </c>
      <c r="BC16" s="34">
        <v>1.1499999999999999</v>
      </c>
      <c r="BD16" s="34">
        <v>13.297000000000001</v>
      </c>
      <c r="BE16" s="34">
        <v>947.81799999999998</v>
      </c>
      <c r="BF16" s="34">
        <v>1045.239</v>
      </c>
      <c r="BG16" s="34">
        <v>0</v>
      </c>
      <c r="BH16" s="34">
        <v>0</v>
      </c>
      <c r="BI16" s="34">
        <v>0</v>
      </c>
      <c r="BJ16" s="34">
        <v>0</v>
      </c>
      <c r="BK16" s="34">
        <v>0</v>
      </c>
      <c r="BL16" s="34">
        <v>0</v>
      </c>
      <c r="BM16" s="34">
        <v>109.70740000000001</v>
      </c>
      <c r="BN16" s="34"/>
      <c r="BO16" s="34"/>
      <c r="BP16" s="34"/>
      <c r="BQ16" s="34">
        <v>1700.66</v>
      </c>
      <c r="BR16" s="34">
        <v>0.10650800000000001</v>
      </c>
      <c r="BS16" s="34">
        <v>-5</v>
      </c>
      <c r="BT16" s="34">
        <v>8.7539999999999996E-3</v>
      </c>
      <c r="BU16" s="34">
        <v>2.602789</v>
      </c>
      <c r="BV16" s="34">
        <v>0</v>
      </c>
      <c r="BW16" s="34" t="s">
        <v>155</v>
      </c>
      <c r="BX16" s="34">
        <v>0.82799999999999996</v>
      </c>
    </row>
    <row r="17" spans="1:76" x14ac:dyDescent="0.25">
      <c r="A17" s="35">
        <v>43167</v>
      </c>
      <c r="B17" s="36">
        <v>1.6966435185185185E-2</v>
      </c>
      <c r="C17" s="34">
        <v>3.972</v>
      </c>
      <c r="D17" s="34">
        <v>6.7390999999999996</v>
      </c>
      <c r="E17" s="34">
        <v>67391.265410000007</v>
      </c>
      <c r="F17" s="34">
        <v>-21.2</v>
      </c>
      <c r="G17" s="34">
        <v>0</v>
      </c>
      <c r="H17" s="34">
        <v>11517.6</v>
      </c>
      <c r="I17" s="34"/>
      <c r="J17" s="34">
        <v>9.6</v>
      </c>
      <c r="K17" s="34">
        <v>0.88200000000000001</v>
      </c>
      <c r="L17" s="34">
        <v>3.5034999999999998</v>
      </c>
      <c r="M17" s="34">
        <v>5.9436</v>
      </c>
      <c r="N17" s="34">
        <v>0</v>
      </c>
      <c r="O17" s="34">
        <v>0</v>
      </c>
      <c r="P17" s="34">
        <v>0</v>
      </c>
      <c r="Q17" s="34">
        <v>0</v>
      </c>
      <c r="R17" s="34">
        <v>0</v>
      </c>
      <c r="S17" s="34">
        <v>0</v>
      </c>
      <c r="T17" s="34">
        <v>11517.6</v>
      </c>
      <c r="U17" s="34"/>
      <c r="V17" s="34"/>
      <c r="W17" s="34">
        <v>0</v>
      </c>
      <c r="X17" s="34">
        <v>8.4667999999999992</v>
      </c>
      <c r="Y17" s="34">
        <v>13.3</v>
      </c>
      <c r="Z17" s="34">
        <v>853</v>
      </c>
      <c r="AA17" s="34">
        <v>857</v>
      </c>
      <c r="AB17" s="34">
        <v>870</v>
      </c>
      <c r="AC17" s="34">
        <v>98</v>
      </c>
      <c r="AD17" s="34">
        <v>30.94</v>
      </c>
      <c r="AE17" s="34">
        <v>0.71</v>
      </c>
      <c r="AF17" s="34">
        <v>979</v>
      </c>
      <c r="AG17" s="34">
        <v>2</v>
      </c>
      <c r="AH17" s="34">
        <v>93</v>
      </c>
      <c r="AI17" s="34">
        <v>36</v>
      </c>
      <c r="AJ17" s="34">
        <v>191</v>
      </c>
      <c r="AK17" s="34">
        <v>169</v>
      </c>
      <c r="AL17" s="34">
        <v>4.7</v>
      </c>
      <c r="AM17" s="34">
        <v>175.2</v>
      </c>
      <c r="AN17" s="34" t="s">
        <v>155</v>
      </c>
      <c r="AO17" s="34">
        <v>2</v>
      </c>
      <c r="AP17" s="37">
        <v>0.76777777777777778</v>
      </c>
      <c r="AQ17" s="34">
        <v>47.158580000000001</v>
      </c>
      <c r="AR17" s="34">
        <v>-88.489701999999994</v>
      </c>
      <c r="AS17" s="34">
        <v>319.7</v>
      </c>
      <c r="AT17" s="34">
        <v>0</v>
      </c>
      <c r="AU17" s="34">
        <v>12</v>
      </c>
      <c r="AV17" s="34">
        <v>9</v>
      </c>
      <c r="AW17" s="34" t="s">
        <v>200</v>
      </c>
      <c r="AX17" s="34">
        <v>0.9</v>
      </c>
      <c r="AY17" s="34">
        <v>1.2</v>
      </c>
      <c r="AZ17" s="34">
        <v>1.5</v>
      </c>
      <c r="BA17" s="34">
        <v>13.404</v>
      </c>
      <c r="BB17" s="34">
        <v>15.31</v>
      </c>
      <c r="BC17" s="34">
        <v>1.1399999999999999</v>
      </c>
      <c r="BD17" s="34">
        <v>13.384</v>
      </c>
      <c r="BE17" s="34">
        <v>961.226</v>
      </c>
      <c r="BF17" s="34">
        <v>1037.886</v>
      </c>
      <c r="BG17" s="34">
        <v>0</v>
      </c>
      <c r="BH17" s="34">
        <v>0</v>
      </c>
      <c r="BI17" s="34">
        <v>0</v>
      </c>
      <c r="BJ17" s="34">
        <v>0</v>
      </c>
      <c r="BK17" s="34">
        <v>0</v>
      </c>
      <c r="BL17" s="34">
        <v>0</v>
      </c>
      <c r="BM17" s="34">
        <v>109.04519999999999</v>
      </c>
      <c r="BN17" s="34"/>
      <c r="BO17" s="34"/>
      <c r="BP17" s="34"/>
      <c r="BQ17" s="34">
        <v>1689.0350000000001</v>
      </c>
      <c r="BR17" s="34">
        <v>0.110508</v>
      </c>
      <c r="BS17" s="34">
        <v>-5</v>
      </c>
      <c r="BT17" s="34">
        <v>8.123E-3</v>
      </c>
      <c r="BU17" s="34">
        <v>2.7005400000000002</v>
      </c>
      <c r="BV17" s="34">
        <v>0</v>
      </c>
      <c r="BW17" s="34" t="s">
        <v>155</v>
      </c>
      <c r="BX17" s="34">
        <v>0.82799999999999996</v>
      </c>
    </row>
    <row r="18" spans="1:76" x14ac:dyDescent="0.25">
      <c r="A18" s="35">
        <v>43167</v>
      </c>
      <c r="B18" s="36">
        <v>1.6978009259259259E-2</v>
      </c>
      <c r="C18" s="34">
        <v>3.8889999999999998</v>
      </c>
      <c r="D18" s="34">
        <v>6.5347999999999997</v>
      </c>
      <c r="E18" s="34">
        <v>65347.59259</v>
      </c>
      <c r="F18" s="34">
        <v>-21.6</v>
      </c>
      <c r="G18" s="34">
        <v>0</v>
      </c>
      <c r="H18" s="34">
        <v>11517.5</v>
      </c>
      <c r="I18" s="34"/>
      <c r="J18" s="34">
        <v>9.6</v>
      </c>
      <c r="K18" s="34">
        <v>0.88480000000000003</v>
      </c>
      <c r="L18" s="34">
        <v>3.4407000000000001</v>
      </c>
      <c r="M18" s="34">
        <v>5.7820999999999998</v>
      </c>
      <c r="N18" s="34">
        <v>0</v>
      </c>
      <c r="O18" s="34">
        <v>0</v>
      </c>
      <c r="P18" s="34">
        <v>0</v>
      </c>
      <c r="Q18" s="34">
        <v>0</v>
      </c>
      <c r="R18" s="34">
        <v>0</v>
      </c>
      <c r="S18" s="34">
        <v>0</v>
      </c>
      <c r="T18" s="34">
        <v>11517.5</v>
      </c>
      <c r="U18" s="34"/>
      <c r="V18" s="34"/>
      <c r="W18" s="34">
        <v>0</v>
      </c>
      <c r="X18" s="34">
        <v>8.4941999999999993</v>
      </c>
      <c r="Y18" s="34">
        <v>13.3</v>
      </c>
      <c r="Z18" s="34">
        <v>853</v>
      </c>
      <c r="AA18" s="34">
        <v>857</v>
      </c>
      <c r="AB18" s="34">
        <v>870</v>
      </c>
      <c r="AC18" s="34">
        <v>98</v>
      </c>
      <c r="AD18" s="34">
        <v>30.94</v>
      </c>
      <c r="AE18" s="34">
        <v>0.71</v>
      </c>
      <c r="AF18" s="34">
        <v>979</v>
      </c>
      <c r="AG18" s="34">
        <v>2</v>
      </c>
      <c r="AH18" s="34">
        <v>92.123000000000005</v>
      </c>
      <c r="AI18" s="34">
        <v>36</v>
      </c>
      <c r="AJ18" s="34">
        <v>191</v>
      </c>
      <c r="AK18" s="34">
        <v>169</v>
      </c>
      <c r="AL18" s="34">
        <v>4.5999999999999996</v>
      </c>
      <c r="AM18" s="34">
        <v>175.2</v>
      </c>
      <c r="AN18" s="34" t="s">
        <v>155</v>
      </c>
      <c r="AO18" s="34">
        <v>2</v>
      </c>
      <c r="AP18" s="37">
        <v>0.76778935185185182</v>
      </c>
      <c r="AQ18" s="34">
        <v>47.158580000000001</v>
      </c>
      <c r="AR18" s="34">
        <v>-88.489701999999994</v>
      </c>
      <c r="AS18" s="34">
        <v>319.7</v>
      </c>
      <c r="AT18" s="34">
        <v>0</v>
      </c>
      <c r="AU18" s="34">
        <v>12</v>
      </c>
      <c r="AV18" s="34">
        <v>9</v>
      </c>
      <c r="AW18" s="34" t="s">
        <v>200</v>
      </c>
      <c r="AX18" s="34">
        <v>0.9</v>
      </c>
      <c r="AY18" s="34">
        <v>1.2</v>
      </c>
      <c r="AZ18" s="34">
        <v>1.5</v>
      </c>
      <c r="BA18" s="34">
        <v>13.404</v>
      </c>
      <c r="BB18" s="34">
        <v>15.71</v>
      </c>
      <c r="BC18" s="34">
        <v>1.17</v>
      </c>
      <c r="BD18" s="34">
        <v>13.018000000000001</v>
      </c>
      <c r="BE18" s="34">
        <v>964.49400000000003</v>
      </c>
      <c r="BF18" s="34">
        <v>1031.5940000000001</v>
      </c>
      <c r="BG18" s="34">
        <v>0</v>
      </c>
      <c r="BH18" s="34">
        <v>0</v>
      </c>
      <c r="BI18" s="34">
        <v>0</v>
      </c>
      <c r="BJ18" s="34">
        <v>0</v>
      </c>
      <c r="BK18" s="34">
        <v>0</v>
      </c>
      <c r="BL18" s="34">
        <v>0</v>
      </c>
      <c r="BM18" s="34">
        <v>111.4113</v>
      </c>
      <c r="BN18" s="34"/>
      <c r="BO18" s="34"/>
      <c r="BP18" s="34"/>
      <c r="BQ18" s="34">
        <v>1731.297</v>
      </c>
      <c r="BR18" s="34">
        <v>0.104861</v>
      </c>
      <c r="BS18" s="34">
        <v>-5</v>
      </c>
      <c r="BT18" s="34">
        <v>8.0000000000000002E-3</v>
      </c>
      <c r="BU18" s="34">
        <v>2.562541</v>
      </c>
      <c r="BV18" s="34">
        <v>0</v>
      </c>
      <c r="BW18" s="34" t="s">
        <v>155</v>
      </c>
      <c r="BX18" s="34">
        <v>0.82799999999999996</v>
      </c>
    </row>
    <row r="19" spans="1:76" x14ac:dyDescent="0.25">
      <c r="A19" s="35">
        <v>43167</v>
      </c>
      <c r="B19" s="36">
        <v>1.6989583333333332E-2</v>
      </c>
      <c r="C19" s="34">
        <v>3.871</v>
      </c>
      <c r="D19" s="34">
        <v>6.2392000000000003</v>
      </c>
      <c r="E19" s="34">
        <v>62391.810140000001</v>
      </c>
      <c r="F19" s="34">
        <v>-22.2</v>
      </c>
      <c r="G19" s="34">
        <v>0</v>
      </c>
      <c r="H19" s="34">
        <v>11517.7</v>
      </c>
      <c r="I19" s="34"/>
      <c r="J19" s="34">
        <v>9.5</v>
      </c>
      <c r="K19" s="34">
        <v>0.8881</v>
      </c>
      <c r="L19" s="34">
        <v>3.4382999999999999</v>
      </c>
      <c r="M19" s="34">
        <v>5.5411000000000001</v>
      </c>
      <c r="N19" s="34">
        <v>0</v>
      </c>
      <c r="O19" s="34">
        <v>0</v>
      </c>
      <c r="P19" s="34">
        <v>0</v>
      </c>
      <c r="Q19" s="34">
        <v>0</v>
      </c>
      <c r="R19" s="34">
        <v>0</v>
      </c>
      <c r="S19" s="34">
        <v>0</v>
      </c>
      <c r="T19" s="34">
        <v>11517.7</v>
      </c>
      <c r="U19" s="34"/>
      <c r="V19" s="34"/>
      <c r="W19" s="34">
        <v>0</v>
      </c>
      <c r="X19" s="34">
        <v>8.4369999999999994</v>
      </c>
      <c r="Y19" s="34">
        <v>13.2</v>
      </c>
      <c r="Z19" s="34">
        <v>853</v>
      </c>
      <c r="AA19" s="34">
        <v>857</v>
      </c>
      <c r="AB19" s="34">
        <v>870</v>
      </c>
      <c r="AC19" s="34">
        <v>98</v>
      </c>
      <c r="AD19" s="34">
        <v>30.94</v>
      </c>
      <c r="AE19" s="34">
        <v>0.71</v>
      </c>
      <c r="AF19" s="34">
        <v>979</v>
      </c>
      <c r="AG19" s="34">
        <v>2</v>
      </c>
      <c r="AH19" s="34">
        <v>92</v>
      </c>
      <c r="AI19" s="34">
        <v>36</v>
      </c>
      <c r="AJ19" s="34">
        <v>191</v>
      </c>
      <c r="AK19" s="34">
        <v>169</v>
      </c>
      <c r="AL19" s="34">
        <v>4.5999999999999996</v>
      </c>
      <c r="AM19" s="34">
        <v>175.5</v>
      </c>
      <c r="AN19" s="34" t="s">
        <v>155</v>
      </c>
      <c r="AO19" s="34">
        <v>2</v>
      </c>
      <c r="AP19" s="37">
        <v>0.76780092592592597</v>
      </c>
      <c r="AQ19" s="34">
        <v>47.158580000000001</v>
      </c>
      <c r="AR19" s="34">
        <v>-88.489701999999994</v>
      </c>
      <c r="AS19" s="34">
        <v>319.7</v>
      </c>
      <c r="AT19" s="34">
        <v>0</v>
      </c>
      <c r="AU19" s="34">
        <v>12</v>
      </c>
      <c r="AV19" s="34">
        <v>9</v>
      </c>
      <c r="AW19" s="34" t="s">
        <v>200</v>
      </c>
      <c r="AX19" s="34">
        <v>0.9</v>
      </c>
      <c r="AY19" s="34">
        <v>1.2</v>
      </c>
      <c r="AZ19" s="34">
        <v>1.5</v>
      </c>
      <c r="BA19" s="34">
        <v>13.404</v>
      </c>
      <c r="BB19" s="34">
        <v>16.2</v>
      </c>
      <c r="BC19" s="34">
        <v>1.21</v>
      </c>
      <c r="BD19" s="34">
        <v>12.599</v>
      </c>
      <c r="BE19" s="34">
        <v>987.05499999999995</v>
      </c>
      <c r="BF19" s="34">
        <v>1012.449</v>
      </c>
      <c r="BG19" s="34">
        <v>0</v>
      </c>
      <c r="BH19" s="34">
        <v>0</v>
      </c>
      <c r="BI19" s="34">
        <v>0</v>
      </c>
      <c r="BJ19" s="34">
        <v>0</v>
      </c>
      <c r="BK19" s="34">
        <v>0</v>
      </c>
      <c r="BL19" s="34">
        <v>0</v>
      </c>
      <c r="BM19" s="34">
        <v>114.101</v>
      </c>
      <c r="BN19" s="34"/>
      <c r="BO19" s="34"/>
      <c r="BP19" s="34"/>
      <c r="BQ19" s="34">
        <v>1761.126</v>
      </c>
      <c r="BR19" s="34">
        <v>0.105754</v>
      </c>
      <c r="BS19" s="34">
        <v>-5</v>
      </c>
      <c r="BT19" s="34">
        <v>8.0000000000000002E-3</v>
      </c>
      <c r="BU19" s="34">
        <v>2.5843630000000002</v>
      </c>
      <c r="BV19" s="34">
        <v>0</v>
      </c>
      <c r="BW19" s="34" t="s">
        <v>155</v>
      </c>
      <c r="BX19" s="34">
        <v>0.82799999999999996</v>
      </c>
    </row>
    <row r="20" spans="1:76" x14ac:dyDescent="0.25">
      <c r="A20" s="35">
        <v>43167</v>
      </c>
      <c r="B20" s="36">
        <v>1.7001157407407406E-2</v>
      </c>
      <c r="C20" s="34">
        <v>3.9159999999999999</v>
      </c>
      <c r="D20" s="34">
        <v>6.0350000000000001</v>
      </c>
      <c r="E20" s="34">
        <v>60350.051549999996</v>
      </c>
      <c r="F20" s="34">
        <v>-22.8</v>
      </c>
      <c r="G20" s="34">
        <v>0</v>
      </c>
      <c r="H20" s="34">
        <v>11517.6</v>
      </c>
      <c r="I20" s="34"/>
      <c r="J20" s="34">
        <v>9.5</v>
      </c>
      <c r="K20" s="34">
        <v>0.88990000000000002</v>
      </c>
      <c r="L20" s="34">
        <v>3.4847000000000001</v>
      </c>
      <c r="M20" s="34">
        <v>5.3704999999999998</v>
      </c>
      <c r="N20" s="34">
        <v>0</v>
      </c>
      <c r="O20" s="34">
        <v>0</v>
      </c>
      <c r="P20" s="34">
        <v>0</v>
      </c>
      <c r="Q20" s="34">
        <v>0</v>
      </c>
      <c r="R20" s="34">
        <v>0</v>
      </c>
      <c r="S20" s="34">
        <v>0</v>
      </c>
      <c r="T20" s="34">
        <v>11517.6</v>
      </c>
      <c r="U20" s="34"/>
      <c r="V20" s="34"/>
      <c r="W20" s="34">
        <v>0</v>
      </c>
      <c r="X20" s="34">
        <v>8.4540000000000006</v>
      </c>
      <c r="Y20" s="34">
        <v>13.4</v>
      </c>
      <c r="Z20" s="34">
        <v>852</v>
      </c>
      <c r="AA20" s="34">
        <v>856</v>
      </c>
      <c r="AB20" s="34">
        <v>869</v>
      </c>
      <c r="AC20" s="34">
        <v>98</v>
      </c>
      <c r="AD20" s="34">
        <v>30.94</v>
      </c>
      <c r="AE20" s="34">
        <v>0.71</v>
      </c>
      <c r="AF20" s="34">
        <v>979</v>
      </c>
      <c r="AG20" s="34">
        <v>2</v>
      </c>
      <c r="AH20" s="34">
        <v>92.876999999999995</v>
      </c>
      <c r="AI20" s="34">
        <v>36</v>
      </c>
      <c r="AJ20" s="34">
        <v>191</v>
      </c>
      <c r="AK20" s="34">
        <v>169</v>
      </c>
      <c r="AL20" s="34">
        <v>4.5999999999999996</v>
      </c>
      <c r="AM20" s="34">
        <v>175.9</v>
      </c>
      <c r="AN20" s="34" t="s">
        <v>155</v>
      </c>
      <c r="AO20" s="34">
        <v>2</v>
      </c>
      <c r="AP20" s="37">
        <v>0.7678124999999999</v>
      </c>
      <c r="AQ20" s="34">
        <v>47.158580000000001</v>
      </c>
      <c r="AR20" s="34">
        <v>-88.489701999999994</v>
      </c>
      <c r="AS20" s="34">
        <v>319.7</v>
      </c>
      <c r="AT20" s="34">
        <v>0</v>
      </c>
      <c r="AU20" s="34">
        <v>12</v>
      </c>
      <c r="AV20" s="34">
        <v>9</v>
      </c>
      <c r="AW20" s="34" t="s">
        <v>200</v>
      </c>
      <c r="AX20" s="34">
        <v>0.9</v>
      </c>
      <c r="AY20" s="34">
        <v>1.2</v>
      </c>
      <c r="AZ20" s="34">
        <v>1.5</v>
      </c>
      <c r="BA20" s="34">
        <v>13.404</v>
      </c>
      <c r="BB20" s="34">
        <v>16.47</v>
      </c>
      <c r="BC20" s="34">
        <v>1.23</v>
      </c>
      <c r="BD20" s="34">
        <v>12.372</v>
      </c>
      <c r="BE20" s="34">
        <v>1012.837</v>
      </c>
      <c r="BF20" s="34">
        <v>993.51400000000001</v>
      </c>
      <c r="BG20" s="34">
        <v>0</v>
      </c>
      <c r="BH20" s="34">
        <v>0</v>
      </c>
      <c r="BI20" s="34">
        <v>0</v>
      </c>
      <c r="BJ20" s="34">
        <v>0</v>
      </c>
      <c r="BK20" s="34">
        <v>0</v>
      </c>
      <c r="BL20" s="34">
        <v>0</v>
      </c>
      <c r="BM20" s="34">
        <v>115.5213</v>
      </c>
      <c r="BN20" s="34"/>
      <c r="BO20" s="34"/>
      <c r="BP20" s="34"/>
      <c r="BQ20" s="34">
        <v>1786.6569999999999</v>
      </c>
      <c r="BR20" s="34">
        <v>0.10950799999999999</v>
      </c>
      <c r="BS20" s="34">
        <v>-5</v>
      </c>
      <c r="BT20" s="34">
        <v>7.123E-3</v>
      </c>
      <c r="BU20" s="34">
        <v>2.6761020000000002</v>
      </c>
      <c r="BV20" s="34">
        <v>0</v>
      </c>
      <c r="BW20" s="34" t="s">
        <v>155</v>
      </c>
      <c r="BX20" s="34">
        <v>0.82799999999999996</v>
      </c>
    </row>
    <row r="21" spans="1:76" x14ac:dyDescent="0.25">
      <c r="A21" s="35">
        <v>43167</v>
      </c>
      <c r="B21" s="36">
        <v>1.7012731481481483E-2</v>
      </c>
      <c r="C21" s="34">
        <v>3.93</v>
      </c>
      <c r="D21" s="34">
        <v>5.9817</v>
      </c>
      <c r="E21" s="34">
        <v>59817.405500000001</v>
      </c>
      <c r="F21" s="34">
        <v>-23.4</v>
      </c>
      <c r="G21" s="34">
        <v>0</v>
      </c>
      <c r="H21" s="34">
        <v>11517.7</v>
      </c>
      <c r="I21" s="34"/>
      <c r="J21" s="34">
        <v>9.5</v>
      </c>
      <c r="K21" s="34">
        <v>0.89029999999999998</v>
      </c>
      <c r="L21" s="34">
        <v>3.4990000000000001</v>
      </c>
      <c r="M21" s="34">
        <v>5.3258000000000001</v>
      </c>
      <c r="N21" s="34">
        <v>0</v>
      </c>
      <c r="O21" s="34">
        <v>0</v>
      </c>
      <c r="P21" s="34">
        <v>0</v>
      </c>
      <c r="Q21" s="34">
        <v>0</v>
      </c>
      <c r="R21" s="34">
        <v>0</v>
      </c>
      <c r="S21" s="34">
        <v>0</v>
      </c>
      <c r="T21" s="34">
        <v>11517.7</v>
      </c>
      <c r="U21" s="34"/>
      <c r="V21" s="34"/>
      <c r="W21" s="34">
        <v>0</v>
      </c>
      <c r="X21" s="34">
        <v>8.4582999999999995</v>
      </c>
      <c r="Y21" s="34">
        <v>13.3</v>
      </c>
      <c r="Z21" s="34">
        <v>852</v>
      </c>
      <c r="AA21" s="34">
        <v>856</v>
      </c>
      <c r="AB21" s="34">
        <v>869</v>
      </c>
      <c r="AC21" s="34">
        <v>98</v>
      </c>
      <c r="AD21" s="34">
        <v>30.94</v>
      </c>
      <c r="AE21" s="34">
        <v>0.71</v>
      </c>
      <c r="AF21" s="34">
        <v>979</v>
      </c>
      <c r="AG21" s="34">
        <v>2</v>
      </c>
      <c r="AH21" s="34">
        <v>92.123000000000005</v>
      </c>
      <c r="AI21" s="34">
        <v>36</v>
      </c>
      <c r="AJ21" s="34">
        <v>191</v>
      </c>
      <c r="AK21" s="34">
        <v>169</v>
      </c>
      <c r="AL21" s="34">
        <v>4.5999999999999996</v>
      </c>
      <c r="AM21" s="34">
        <v>176</v>
      </c>
      <c r="AN21" s="34" t="s">
        <v>155</v>
      </c>
      <c r="AO21" s="34">
        <v>2</v>
      </c>
      <c r="AP21" s="37">
        <v>0.76782407407407405</v>
      </c>
      <c r="AQ21" s="34">
        <v>47.158580000000001</v>
      </c>
      <c r="AR21" s="34">
        <v>-88.489701999999994</v>
      </c>
      <c r="AS21" s="34">
        <v>319.7</v>
      </c>
      <c r="AT21" s="34">
        <v>0</v>
      </c>
      <c r="AU21" s="34">
        <v>12</v>
      </c>
      <c r="AV21" s="34">
        <v>9</v>
      </c>
      <c r="AW21" s="34" t="s">
        <v>200</v>
      </c>
      <c r="AX21" s="34">
        <v>0.9</v>
      </c>
      <c r="AY21" s="34">
        <v>1.2</v>
      </c>
      <c r="AZ21" s="34">
        <v>1.5</v>
      </c>
      <c r="BA21" s="34">
        <v>13.404</v>
      </c>
      <c r="BB21" s="34">
        <v>16.54</v>
      </c>
      <c r="BC21" s="34">
        <v>1.23</v>
      </c>
      <c r="BD21" s="34">
        <v>12.316000000000001</v>
      </c>
      <c r="BE21" s="34">
        <v>1020.124</v>
      </c>
      <c r="BF21" s="34">
        <v>988.24599999999998</v>
      </c>
      <c r="BG21" s="34">
        <v>0</v>
      </c>
      <c r="BH21" s="34">
        <v>0</v>
      </c>
      <c r="BI21" s="34">
        <v>0</v>
      </c>
      <c r="BJ21" s="34">
        <v>0</v>
      </c>
      <c r="BK21" s="34">
        <v>0</v>
      </c>
      <c r="BL21" s="34">
        <v>0</v>
      </c>
      <c r="BM21" s="34">
        <v>115.8754</v>
      </c>
      <c r="BN21" s="34"/>
      <c r="BO21" s="34"/>
      <c r="BP21" s="34"/>
      <c r="BQ21" s="34">
        <v>1793.009</v>
      </c>
      <c r="BR21" s="34">
        <v>0.109123</v>
      </c>
      <c r="BS21" s="34">
        <v>-5</v>
      </c>
      <c r="BT21" s="34">
        <v>7.8770000000000003E-3</v>
      </c>
      <c r="BU21" s="34">
        <v>2.6666940000000001</v>
      </c>
      <c r="BV21" s="34">
        <v>0</v>
      </c>
      <c r="BW21" s="34" t="s">
        <v>155</v>
      </c>
      <c r="BX21" s="34">
        <v>0.82799999999999996</v>
      </c>
    </row>
    <row r="22" spans="1:76" x14ac:dyDescent="0.25">
      <c r="A22" s="35">
        <v>43167</v>
      </c>
      <c r="B22" s="36">
        <v>1.7024305555555556E-2</v>
      </c>
      <c r="C22" s="34">
        <v>3.7410000000000001</v>
      </c>
      <c r="D22" s="34">
        <v>5.4861000000000004</v>
      </c>
      <c r="E22" s="34">
        <v>54860.510459999998</v>
      </c>
      <c r="F22" s="34">
        <v>-23.6</v>
      </c>
      <c r="G22" s="34">
        <v>0</v>
      </c>
      <c r="H22" s="34">
        <v>11517.3</v>
      </c>
      <c r="I22" s="34"/>
      <c r="J22" s="34">
        <v>9.5</v>
      </c>
      <c r="K22" s="34">
        <v>0.8972</v>
      </c>
      <c r="L22" s="34">
        <v>3.3563999999999998</v>
      </c>
      <c r="M22" s="34">
        <v>4.9218999999999999</v>
      </c>
      <c r="N22" s="34">
        <v>0</v>
      </c>
      <c r="O22" s="34">
        <v>0</v>
      </c>
      <c r="P22" s="34">
        <v>0</v>
      </c>
      <c r="Q22" s="34">
        <v>0</v>
      </c>
      <c r="R22" s="34">
        <v>0</v>
      </c>
      <c r="S22" s="34">
        <v>0</v>
      </c>
      <c r="T22" s="34">
        <v>11517.3</v>
      </c>
      <c r="U22" s="34"/>
      <c r="V22" s="34"/>
      <c r="W22" s="34">
        <v>0</v>
      </c>
      <c r="X22" s="34">
        <v>8.5231999999999992</v>
      </c>
      <c r="Y22" s="34">
        <v>13.2</v>
      </c>
      <c r="Z22" s="34">
        <v>853</v>
      </c>
      <c r="AA22" s="34">
        <v>858</v>
      </c>
      <c r="AB22" s="34">
        <v>869</v>
      </c>
      <c r="AC22" s="34">
        <v>98</v>
      </c>
      <c r="AD22" s="34">
        <v>30.94</v>
      </c>
      <c r="AE22" s="34">
        <v>0.71</v>
      </c>
      <c r="AF22" s="34">
        <v>979</v>
      </c>
      <c r="AG22" s="34">
        <v>2</v>
      </c>
      <c r="AH22" s="34">
        <v>92</v>
      </c>
      <c r="AI22" s="34">
        <v>36</v>
      </c>
      <c r="AJ22" s="34">
        <v>191</v>
      </c>
      <c r="AK22" s="34">
        <v>169</v>
      </c>
      <c r="AL22" s="34">
        <v>4.5</v>
      </c>
      <c r="AM22" s="34">
        <v>176</v>
      </c>
      <c r="AN22" s="34" t="s">
        <v>155</v>
      </c>
      <c r="AO22" s="34">
        <v>2</v>
      </c>
      <c r="AP22" s="37">
        <v>0.7678356481481482</v>
      </c>
      <c r="AQ22" s="34">
        <v>47.158580000000001</v>
      </c>
      <c r="AR22" s="34">
        <v>-88.489701999999994</v>
      </c>
      <c r="AS22" s="34">
        <v>319.8</v>
      </c>
      <c r="AT22" s="34">
        <v>0</v>
      </c>
      <c r="AU22" s="34">
        <v>12</v>
      </c>
      <c r="AV22" s="34">
        <v>9</v>
      </c>
      <c r="AW22" s="34" t="s">
        <v>200</v>
      </c>
      <c r="AX22" s="34">
        <v>0.9</v>
      </c>
      <c r="AY22" s="34">
        <v>1.2</v>
      </c>
      <c r="AZ22" s="34">
        <v>1.5</v>
      </c>
      <c r="BA22" s="34">
        <v>13.404</v>
      </c>
      <c r="BB22" s="34">
        <v>17.7</v>
      </c>
      <c r="BC22" s="34">
        <v>1.32</v>
      </c>
      <c r="BD22" s="34">
        <v>11.461</v>
      </c>
      <c r="BE22" s="34">
        <v>1035.49</v>
      </c>
      <c r="BF22" s="34">
        <v>966.46699999999998</v>
      </c>
      <c r="BG22" s="34">
        <v>0</v>
      </c>
      <c r="BH22" s="34">
        <v>0</v>
      </c>
      <c r="BI22" s="34">
        <v>0</v>
      </c>
      <c r="BJ22" s="34">
        <v>0</v>
      </c>
      <c r="BK22" s="34">
        <v>0</v>
      </c>
      <c r="BL22" s="34">
        <v>0</v>
      </c>
      <c r="BM22" s="34">
        <v>122.61579999999999</v>
      </c>
      <c r="BN22" s="34"/>
      <c r="BO22" s="34"/>
      <c r="BP22" s="34"/>
      <c r="BQ22" s="34">
        <v>1911.931</v>
      </c>
      <c r="BR22" s="34">
        <v>9.7599000000000005E-2</v>
      </c>
      <c r="BS22" s="34">
        <v>-5</v>
      </c>
      <c r="BT22" s="34">
        <v>8.0000000000000002E-3</v>
      </c>
      <c r="BU22" s="34">
        <v>2.3850760000000002</v>
      </c>
      <c r="BV22" s="34">
        <v>0</v>
      </c>
      <c r="BW22" s="34" t="s">
        <v>155</v>
      </c>
      <c r="BX22" s="34">
        <v>0.82799999999999996</v>
      </c>
    </row>
    <row r="23" spans="1:76" x14ac:dyDescent="0.25">
      <c r="A23" s="35">
        <v>43167</v>
      </c>
      <c r="B23" s="36">
        <v>1.703587962962963E-2</v>
      </c>
      <c r="C23" s="34">
        <v>2.9550000000000001</v>
      </c>
      <c r="D23" s="34">
        <v>3.8986000000000001</v>
      </c>
      <c r="E23" s="34">
        <v>38986.330580000002</v>
      </c>
      <c r="F23" s="34">
        <v>-23.8</v>
      </c>
      <c r="G23" s="34">
        <v>0</v>
      </c>
      <c r="H23" s="34">
        <v>11517.6</v>
      </c>
      <c r="I23" s="34"/>
      <c r="J23" s="34">
        <v>9.5</v>
      </c>
      <c r="K23" s="34">
        <v>0.92079999999999995</v>
      </c>
      <c r="L23" s="34">
        <v>2.7204999999999999</v>
      </c>
      <c r="M23" s="34">
        <v>3.5897999999999999</v>
      </c>
      <c r="N23" s="34">
        <v>0</v>
      </c>
      <c r="O23" s="34">
        <v>0</v>
      </c>
      <c r="P23" s="34">
        <v>0</v>
      </c>
      <c r="Q23" s="34">
        <v>0</v>
      </c>
      <c r="R23" s="34">
        <v>0</v>
      </c>
      <c r="S23" s="34">
        <v>0</v>
      </c>
      <c r="T23" s="34">
        <v>11517.6</v>
      </c>
      <c r="U23" s="34"/>
      <c r="V23" s="34"/>
      <c r="W23" s="34">
        <v>0</v>
      </c>
      <c r="X23" s="34">
        <v>8.7472999999999992</v>
      </c>
      <c r="Y23" s="34">
        <v>13.2</v>
      </c>
      <c r="Z23" s="34">
        <v>855</v>
      </c>
      <c r="AA23" s="34">
        <v>860</v>
      </c>
      <c r="AB23" s="34">
        <v>871</v>
      </c>
      <c r="AC23" s="34">
        <v>98</v>
      </c>
      <c r="AD23" s="34">
        <v>30.94</v>
      </c>
      <c r="AE23" s="34">
        <v>0.71</v>
      </c>
      <c r="AF23" s="34">
        <v>979</v>
      </c>
      <c r="AG23" s="34">
        <v>2</v>
      </c>
      <c r="AH23" s="34">
        <v>92</v>
      </c>
      <c r="AI23" s="34">
        <v>36</v>
      </c>
      <c r="AJ23" s="34">
        <v>191</v>
      </c>
      <c r="AK23" s="34">
        <v>169</v>
      </c>
      <c r="AL23" s="34">
        <v>4.5</v>
      </c>
      <c r="AM23" s="34">
        <v>176</v>
      </c>
      <c r="AN23" s="34" t="s">
        <v>155</v>
      </c>
      <c r="AO23" s="34">
        <v>2</v>
      </c>
      <c r="AP23" s="37">
        <v>0.76784722222222224</v>
      </c>
      <c r="AQ23" s="34">
        <v>47.158580000000001</v>
      </c>
      <c r="AR23" s="34">
        <v>-88.489701999999994</v>
      </c>
      <c r="AS23" s="34">
        <v>319.89999999999998</v>
      </c>
      <c r="AT23" s="34">
        <v>0</v>
      </c>
      <c r="AU23" s="34">
        <v>12</v>
      </c>
      <c r="AV23" s="34">
        <v>9</v>
      </c>
      <c r="AW23" s="34" t="s">
        <v>200</v>
      </c>
      <c r="AX23" s="34">
        <v>0.9</v>
      </c>
      <c r="AY23" s="34">
        <v>1.2</v>
      </c>
      <c r="AZ23" s="34">
        <v>1.5</v>
      </c>
      <c r="BA23" s="34">
        <v>13.404</v>
      </c>
      <c r="BB23" s="34">
        <v>23.18</v>
      </c>
      <c r="BC23" s="34">
        <v>1.73</v>
      </c>
      <c r="BD23" s="34">
        <v>8.6039999999999992</v>
      </c>
      <c r="BE23" s="34">
        <v>1061.8520000000001</v>
      </c>
      <c r="BF23" s="34">
        <v>891.79499999999996</v>
      </c>
      <c r="BG23" s="34">
        <v>0</v>
      </c>
      <c r="BH23" s="34">
        <v>0</v>
      </c>
      <c r="BI23" s="34">
        <v>0</v>
      </c>
      <c r="BJ23" s="34">
        <v>0</v>
      </c>
      <c r="BK23" s="34">
        <v>0</v>
      </c>
      <c r="BL23" s="34">
        <v>0</v>
      </c>
      <c r="BM23" s="34">
        <v>155.13409999999999</v>
      </c>
      <c r="BN23" s="34"/>
      <c r="BO23" s="34"/>
      <c r="BP23" s="34"/>
      <c r="BQ23" s="34">
        <v>2482.5479999999998</v>
      </c>
      <c r="BR23" s="34">
        <v>0.17668400000000001</v>
      </c>
      <c r="BS23" s="34">
        <v>-5</v>
      </c>
      <c r="BT23" s="34">
        <v>8.8769999999999995E-3</v>
      </c>
      <c r="BU23" s="34">
        <v>4.3177149999999997</v>
      </c>
      <c r="BV23" s="34">
        <v>0</v>
      </c>
      <c r="BW23" s="34" t="s">
        <v>155</v>
      </c>
      <c r="BX23" s="34">
        <v>0.82799999999999996</v>
      </c>
    </row>
    <row r="24" spans="1:76" x14ac:dyDescent="0.25">
      <c r="A24" s="35">
        <v>43167</v>
      </c>
      <c r="B24" s="36">
        <v>1.7047453703703704E-2</v>
      </c>
      <c r="C24" s="34">
        <v>1.167</v>
      </c>
      <c r="D24" s="34">
        <v>2.0447000000000002</v>
      </c>
      <c r="E24" s="34">
        <v>20447.040069999999</v>
      </c>
      <c r="F24" s="34">
        <v>-23.9</v>
      </c>
      <c r="G24" s="34">
        <v>0</v>
      </c>
      <c r="H24" s="34">
        <v>11517.7</v>
      </c>
      <c r="I24" s="34"/>
      <c r="J24" s="34">
        <v>9.6</v>
      </c>
      <c r="K24" s="34">
        <v>0.95669999999999999</v>
      </c>
      <c r="L24" s="34">
        <v>1.1169</v>
      </c>
      <c r="M24" s="34">
        <v>1.9561999999999999</v>
      </c>
      <c r="N24" s="34">
        <v>0</v>
      </c>
      <c r="O24" s="34">
        <v>0</v>
      </c>
      <c r="P24" s="34">
        <v>0</v>
      </c>
      <c r="Q24" s="34">
        <v>0</v>
      </c>
      <c r="R24" s="34">
        <v>0</v>
      </c>
      <c r="S24" s="34">
        <v>0</v>
      </c>
      <c r="T24" s="34">
        <v>11517.7</v>
      </c>
      <c r="U24" s="34"/>
      <c r="V24" s="34"/>
      <c r="W24" s="34">
        <v>0</v>
      </c>
      <c r="X24" s="34">
        <v>9.1842000000000006</v>
      </c>
      <c r="Y24" s="34">
        <v>13.1</v>
      </c>
      <c r="Z24" s="34">
        <v>856</v>
      </c>
      <c r="AA24" s="34">
        <v>863</v>
      </c>
      <c r="AB24" s="34">
        <v>872</v>
      </c>
      <c r="AC24" s="34">
        <v>98</v>
      </c>
      <c r="AD24" s="34">
        <v>30.94</v>
      </c>
      <c r="AE24" s="34">
        <v>0.71</v>
      </c>
      <c r="AF24" s="34">
        <v>979</v>
      </c>
      <c r="AG24" s="34">
        <v>2</v>
      </c>
      <c r="AH24" s="34">
        <v>92</v>
      </c>
      <c r="AI24" s="34">
        <v>36</v>
      </c>
      <c r="AJ24" s="34">
        <v>191</v>
      </c>
      <c r="AK24" s="34">
        <v>169</v>
      </c>
      <c r="AL24" s="34">
        <v>4.4000000000000004</v>
      </c>
      <c r="AM24" s="34">
        <v>175.7</v>
      </c>
      <c r="AN24" s="34" t="s">
        <v>155</v>
      </c>
      <c r="AO24" s="34">
        <v>2</v>
      </c>
      <c r="AP24" s="37">
        <v>0.76785879629629628</v>
      </c>
      <c r="AQ24" s="34">
        <v>47.158580000000001</v>
      </c>
      <c r="AR24" s="34">
        <v>-88.489701999999994</v>
      </c>
      <c r="AS24" s="34">
        <v>320</v>
      </c>
      <c r="AT24" s="34">
        <v>0</v>
      </c>
      <c r="AU24" s="34">
        <v>12</v>
      </c>
      <c r="AV24" s="34">
        <v>8</v>
      </c>
      <c r="AW24" s="34" t="s">
        <v>201</v>
      </c>
      <c r="AX24" s="34">
        <v>0.9</v>
      </c>
      <c r="AY24" s="34">
        <v>1.2</v>
      </c>
      <c r="AZ24" s="34">
        <v>1.5</v>
      </c>
      <c r="BA24" s="34">
        <v>13.404</v>
      </c>
      <c r="BB24" s="34">
        <v>42.7</v>
      </c>
      <c r="BC24" s="34">
        <v>3.19</v>
      </c>
      <c r="BD24" s="34">
        <v>4.5270000000000001</v>
      </c>
      <c r="BE24" s="34">
        <v>773.14599999999996</v>
      </c>
      <c r="BF24" s="34">
        <v>861.85799999999995</v>
      </c>
      <c r="BG24" s="34">
        <v>0</v>
      </c>
      <c r="BH24" s="34">
        <v>0</v>
      </c>
      <c r="BI24" s="34">
        <v>0</v>
      </c>
      <c r="BJ24" s="34">
        <v>0</v>
      </c>
      <c r="BK24" s="34">
        <v>0</v>
      </c>
      <c r="BL24" s="34">
        <v>0</v>
      </c>
      <c r="BM24" s="34">
        <v>275.1336</v>
      </c>
      <c r="BN24" s="34"/>
      <c r="BO24" s="34"/>
      <c r="BP24" s="34"/>
      <c r="BQ24" s="34">
        <v>4622.723</v>
      </c>
      <c r="BR24" s="34">
        <v>0.11608599999999999</v>
      </c>
      <c r="BS24" s="34">
        <v>-5</v>
      </c>
      <c r="BT24" s="34">
        <v>8.9999999999999993E-3</v>
      </c>
      <c r="BU24" s="34">
        <v>2.8368519999999999</v>
      </c>
      <c r="BV24" s="34">
        <v>0</v>
      </c>
      <c r="BW24" s="34" t="s">
        <v>155</v>
      </c>
      <c r="BX24" s="34">
        <v>0.82799999999999996</v>
      </c>
    </row>
    <row r="25" spans="1:76" x14ac:dyDescent="0.25">
      <c r="A25" s="35">
        <v>43167</v>
      </c>
      <c r="B25" s="36">
        <v>1.7059027777777781E-2</v>
      </c>
      <c r="C25" s="34">
        <v>0.49399999999999999</v>
      </c>
      <c r="D25" s="34">
        <v>0.80620000000000003</v>
      </c>
      <c r="E25" s="34">
        <v>8061.6652860000004</v>
      </c>
      <c r="F25" s="34">
        <v>-23.9</v>
      </c>
      <c r="G25" s="34">
        <v>0</v>
      </c>
      <c r="H25" s="34">
        <v>11517.8</v>
      </c>
      <c r="I25" s="34"/>
      <c r="J25" s="34">
        <v>9.84</v>
      </c>
      <c r="K25" s="34">
        <v>0.97609999999999997</v>
      </c>
      <c r="L25" s="34">
        <v>0.48180000000000001</v>
      </c>
      <c r="M25" s="34">
        <v>0.78690000000000004</v>
      </c>
      <c r="N25" s="34">
        <v>0</v>
      </c>
      <c r="O25" s="34">
        <v>2.8299999999999999E-2</v>
      </c>
      <c r="P25" s="34">
        <v>0</v>
      </c>
      <c r="Q25" s="34">
        <v>0</v>
      </c>
      <c r="R25" s="34">
        <v>2.3400000000000001E-2</v>
      </c>
      <c r="S25" s="34">
        <v>0</v>
      </c>
      <c r="T25" s="34">
        <v>11517.8</v>
      </c>
      <c r="U25" s="34"/>
      <c r="V25" s="34"/>
      <c r="W25" s="34">
        <v>0</v>
      </c>
      <c r="X25" s="34">
        <v>9.6044</v>
      </c>
      <c r="Y25" s="34">
        <v>13.2</v>
      </c>
      <c r="Z25" s="34">
        <v>856</v>
      </c>
      <c r="AA25" s="34">
        <v>863</v>
      </c>
      <c r="AB25" s="34">
        <v>873</v>
      </c>
      <c r="AC25" s="34">
        <v>98</v>
      </c>
      <c r="AD25" s="34">
        <v>30.94</v>
      </c>
      <c r="AE25" s="34">
        <v>0.71</v>
      </c>
      <c r="AF25" s="34">
        <v>979</v>
      </c>
      <c r="AG25" s="34">
        <v>2</v>
      </c>
      <c r="AH25" s="34">
        <v>92</v>
      </c>
      <c r="AI25" s="34">
        <v>36</v>
      </c>
      <c r="AJ25" s="34">
        <v>191</v>
      </c>
      <c r="AK25" s="34">
        <v>169</v>
      </c>
      <c r="AL25" s="34">
        <v>4.5</v>
      </c>
      <c r="AM25" s="34">
        <v>175.3</v>
      </c>
      <c r="AN25" s="34" t="s">
        <v>155</v>
      </c>
      <c r="AO25" s="34">
        <v>2</v>
      </c>
      <c r="AP25" s="37">
        <v>0.76787037037037031</v>
      </c>
      <c r="AQ25" s="34">
        <v>47.158580000000001</v>
      </c>
      <c r="AR25" s="34">
        <v>-88.489701999999994</v>
      </c>
      <c r="AS25" s="34">
        <v>320</v>
      </c>
      <c r="AT25" s="34">
        <v>0</v>
      </c>
      <c r="AU25" s="34">
        <v>12</v>
      </c>
      <c r="AV25" s="34">
        <v>8</v>
      </c>
      <c r="AW25" s="34" t="s">
        <v>201</v>
      </c>
      <c r="AX25" s="34">
        <v>0.9</v>
      </c>
      <c r="AY25" s="34">
        <v>1.2</v>
      </c>
      <c r="AZ25" s="34">
        <v>1.5</v>
      </c>
      <c r="BA25" s="34">
        <v>13.404</v>
      </c>
      <c r="BB25" s="34">
        <v>450</v>
      </c>
      <c r="BC25" s="34">
        <v>33.57</v>
      </c>
      <c r="BD25" s="34">
        <v>0.71099999999999997</v>
      </c>
      <c r="BE25" s="34">
        <v>586.28200000000004</v>
      </c>
      <c r="BF25" s="34">
        <v>609.49199999999996</v>
      </c>
      <c r="BG25" s="34">
        <v>0</v>
      </c>
      <c r="BH25" s="34">
        <v>4.0000000000000001E-3</v>
      </c>
      <c r="BI25" s="34">
        <v>4.0000000000000001E-3</v>
      </c>
      <c r="BJ25" s="34">
        <v>0</v>
      </c>
      <c r="BK25" s="34">
        <v>3.0000000000000001E-3</v>
      </c>
      <c r="BL25" s="34">
        <v>3.0000000000000001E-3</v>
      </c>
      <c r="BM25" s="34">
        <v>483.66359999999997</v>
      </c>
      <c r="BN25" s="34"/>
      <c r="BO25" s="34"/>
      <c r="BP25" s="34"/>
      <c r="BQ25" s="34">
        <v>8498.0319999999992</v>
      </c>
      <c r="BR25" s="34">
        <v>6.3904000000000002E-2</v>
      </c>
      <c r="BS25" s="34">
        <v>-5</v>
      </c>
      <c r="BT25" s="34">
        <v>8.9999999999999993E-3</v>
      </c>
      <c r="BU25" s="34">
        <v>1.5616540000000001</v>
      </c>
      <c r="BV25" s="34">
        <v>0</v>
      </c>
      <c r="BW25" s="34" t="s">
        <v>155</v>
      </c>
      <c r="BX25" s="34">
        <v>0.82799999999999996</v>
      </c>
    </row>
    <row r="26" spans="1:76" x14ac:dyDescent="0.25">
      <c r="A26" s="35">
        <v>43167</v>
      </c>
      <c r="B26" s="36">
        <v>1.7070601851851854E-2</v>
      </c>
      <c r="C26" s="34">
        <v>1.165</v>
      </c>
      <c r="D26" s="34">
        <v>1.0286999999999999</v>
      </c>
      <c r="E26" s="34">
        <v>10287.25793</v>
      </c>
      <c r="F26" s="34">
        <v>-23.8</v>
      </c>
      <c r="G26" s="34">
        <v>0.1</v>
      </c>
      <c r="H26" s="34">
        <v>11517.8</v>
      </c>
      <c r="I26" s="34"/>
      <c r="J26" s="34">
        <v>10.68</v>
      </c>
      <c r="K26" s="34">
        <v>0.96719999999999995</v>
      </c>
      <c r="L26" s="34">
        <v>1.127</v>
      </c>
      <c r="M26" s="34">
        <v>0.995</v>
      </c>
      <c r="N26" s="34">
        <v>0</v>
      </c>
      <c r="O26" s="34">
        <v>9.6699999999999994E-2</v>
      </c>
      <c r="P26" s="34">
        <v>0.1</v>
      </c>
      <c r="Q26" s="34">
        <v>0</v>
      </c>
      <c r="R26" s="34">
        <v>8.0100000000000005E-2</v>
      </c>
      <c r="S26" s="34">
        <v>0.1</v>
      </c>
      <c r="T26" s="34">
        <v>11517.8</v>
      </c>
      <c r="U26" s="34"/>
      <c r="V26" s="34"/>
      <c r="W26" s="34">
        <v>0</v>
      </c>
      <c r="X26" s="34">
        <v>10.334300000000001</v>
      </c>
      <c r="Y26" s="34">
        <v>13.1</v>
      </c>
      <c r="Z26" s="34">
        <v>856</v>
      </c>
      <c r="AA26" s="34">
        <v>863</v>
      </c>
      <c r="AB26" s="34">
        <v>872</v>
      </c>
      <c r="AC26" s="34">
        <v>98</v>
      </c>
      <c r="AD26" s="34">
        <v>30.94</v>
      </c>
      <c r="AE26" s="34">
        <v>0.71</v>
      </c>
      <c r="AF26" s="34">
        <v>979</v>
      </c>
      <c r="AG26" s="34">
        <v>2</v>
      </c>
      <c r="AH26" s="34">
        <v>92</v>
      </c>
      <c r="AI26" s="34">
        <v>36</v>
      </c>
      <c r="AJ26" s="34">
        <v>191</v>
      </c>
      <c r="AK26" s="34">
        <v>169</v>
      </c>
      <c r="AL26" s="34">
        <v>4.4000000000000004</v>
      </c>
      <c r="AM26" s="34">
        <v>175</v>
      </c>
      <c r="AN26" s="34" t="s">
        <v>155</v>
      </c>
      <c r="AO26" s="34">
        <v>2</v>
      </c>
      <c r="AP26" s="37">
        <v>0.76788194444444446</v>
      </c>
      <c r="AQ26" s="34">
        <v>47.158580000000001</v>
      </c>
      <c r="AR26" s="34">
        <v>-88.489701999999994</v>
      </c>
      <c r="AS26" s="34">
        <v>320</v>
      </c>
      <c r="AT26" s="34">
        <v>0</v>
      </c>
      <c r="AU26" s="34">
        <v>12</v>
      </c>
      <c r="AV26" s="34">
        <v>8</v>
      </c>
      <c r="AW26" s="34" t="s">
        <v>201</v>
      </c>
      <c r="AX26" s="34">
        <v>0.9</v>
      </c>
      <c r="AY26" s="34">
        <v>1.2</v>
      </c>
      <c r="AZ26" s="34">
        <v>1.5</v>
      </c>
      <c r="BA26" s="34">
        <v>13.404</v>
      </c>
      <c r="BB26" s="34">
        <v>56.26</v>
      </c>
      <c r="BC26" s="34">
        <v>4.2</v>
      </c>
      <c r="BD26" s="34">
        <v>3.3879999999999999</v>
      </c>
      <c r="BE26" s="34">
        <v>1009.588</v>
      </c>
      <c r="BF26" s="34">
        <v>567.32299999999998</v>
      </c>
      <c r="BG26" s="34">
        <v>0</v>
      </c>
      <c r="BH26" s="34">
        <v>8.9999999999999993E-3</v>
      </c>
      <c r="BI26" s="34">
        <v>8.9999999999999993E-3</v>
      </c>
      <c r="BJ26" s="34">
        <v>0</v>
      </c>
      <c r="BK26" s="34">
        <v>8.0000000000000002E-3</v>
      </c>
      <c r="BL26" s="34">
        <v>8.0000000000000002E-3</v>
      </c>
      <c r="BM26" s="34">
        <v>356.05540000000002</v>
      </c>
      <c r="BN26" s="34"/>
      <c r="BO26" s="34"/>
      <c r="BP26" s="34"/>
      <c r="BQ26" s="34">
        <v>6731.3850000000002</v>
      </c>
      <c r="BR26" s="34">
        <v>4.0460000000000003E-2</v>
      </c>
      <c r="BS26" s="34">
        <v>-5</v>
      </c>
      <c r="BT26" s="34">
        <v>8.9999999999999993E-3</v>
      </c>
      <c r="BU26" s="34">
        <v>0.98874099999999998</v>
      </c>
      <c r="BV26" s="34">
        <v>0</v>
      </c>
      <c r="BW26" s="34" t="s">
        <v>155</v>
      </c>
      <c r="BX26" s="34">
        <v>0.82799999999999996</v>
      </c>
    </row>
    <row r="27" spans="1:76" x14ac:dyDescent="0.25">
      <c r="A27" s="35">
        <v>43167</v>
      </c>
      <c r="B27" s="36">
        <v>1.7082175925925928E-2</v>
      </c>
      <c r="C27" s="34">
        <v>2.56</v>
      </c>
      <c r="D27" s="34">
        <v>4.5514000000000001</v>
      </c>
      <c r="E27" s="34">
        <v>45514.335899999998</v>
      </c>
      <c r="F27" s="34">
        <v>-22.9</v>
      </c>
      <c r="G27" s="34">
        <v>0.1</v>
      </c>
      <c r="H27" s="34">
        <v>11517.8</v>
      </c>
      <c r="I27" s="34"/>
      <c r="J27" s="34">
        <v>11.8</v>
      </c>
      <c r="K27" s="34">
        <v>0.91739999999999999</v>
      </c>
      <c r="L27" s="34">
        <v>2.3489</v>
      </c>
      <c r="M27" s="34">
        <v>4.1756000000000002</v>
      </c>
      <c r="N27" s="34">
        <v>0</v>
      </c>
      <c r="O27" s="34">
        <v>9.1700000000000004E-2</v>
      </c>
      <c r="P27" s="34">
        <v>0.1</v>
      </c>
      <c r="Q27" s="34">
        <v>0</v>
      </c>
      <c r="R27" s="34">
        <v>7.5999999999999998E-2</v>
      </c>
      <c r="S27" s="34">
        <v>0.1</v>
      </c>
      <c r="T27" s="34">
        <v>11517.8</v>
      </c>
      <c r="U27" s="34"/>
      <c r="V27" s="34"/>
      <c r="W27" s="34">
        <v>0</v>
      </c>
      <c r="X27" s="34">
        <v>10.827299999999999</v>
      </c>
      <c r="Y27" s="34">
        <v>13.1</v>
      </c>
      <c r="Z27" s="34">
        <v>855</v>
      </c>
      <c r="AA27" s="34">
        <v>862</v>
      </c>
      <c r="AB27" s="34">
        <v>872</v>
      </c>
      <c r="AC27" s="34">
        <v>98</v>
      </c>
      <c r="AD27" s="34">
        <v>30.94</v>
      </c>
      <c r="AE27" s="34">
        <v>0.71</v>
      </c>
      <c r="AF27" s="34">
        <v>979</v>
      </c>
      <c r="AG27" s="34">
        <v>2</v>
      </c>
      <c r="AH27" s="34">
        <v>92</v>
      </c>
      <c r="AI27" s="34">
        <v>36.877000000000002</v>
      </c>
      <c r="AJ27" s="34">
        <v>190.1</v>
      </c>
      <c r="AK27" s="34">
        <v>168.1</v>
      </c>
      <c r="AL27" s="34">
        <v>4.4000000000000004</v>
      </c>
      <c r="AM27" s="34">
        <v>175.4</v>
      </c>
      <c r="AN27" s="34" t="s">
        <v>155</v>
      </c>
      <c r="AO27" s="34">
        <v>2</v>
      </c>
      <c r="AP27" s="37">
        <v>0.76789351851851861</v>
      </c>
      <c r="AQ27" s="34">
        <v>47.158580000000001</v>
      </c>
      <c r="AR27" s="34">
        <v>-88.489701999999994</v>
      </c>
      <c r="AS27" s="34">
        <v>320.10000000000002</v>
      </c>
      <c r="AT27" s="34">
        <v>0</v>
      </c>
      <c r="AU27" s="34">
        <v>12</v>
      </c>
      <c r="AV27" s="34">
        <v>8</v>
      </c>
      <c r="AW27" s="34" t="s">
        <v>201</v>
      </c>
      <c r="AX27" s="34">
        <v>0.9</v>
      </c>
      <c r="AY27" s="34">
        <v>1.2</v>
      </c>
      <c r="AZ27" s="34">
        <v>1.5</v>
      </c>
      <c r="BA27" s="34">
        <v>13.404</v>
      </c>
      <c r="BB27" s="34">
        <v>22.22</v>
      </c>
      <c r="BC27" s="34">
        <v>1.66</v>
      </c>
      <c r="BD27" s="34">
        <v>9.0020000000000007</v>
      </c>
      <c r="BE27" s="34">
        <v>891.10299999999995</v>
      </c>
      <c r="BF27" s="34">
        <v>1008.2</v>
      </c>
      <c r="BG27" s="34">
        <v>0</v>
      </c>
      <c r="BH27" s="34">
        <v>4.0000000000000001E-3</v>
      </c>
      <c r="BI27" s="34">
        <v>4.0000000000000001E-3</v>
      </c>
      <c r="BJ27" s="34">
        <v>0</v>
      </c>
      <c r="BK27" s="34">
        <v>3.0000000000000001E-3</v>
      </c>
      <c r="BL27" s="34">
        <v>3.0000000000000001E-3</v>
      </c>
      <c r="BM27" s="34">
        <v>150.7808</v>
      </c>
      <c r="BN27" s="34"/>
      <c r="BO27" s="34"/>
      <c r="BP27" s="34"/>
      <c r="BQ27" s="34">
        <v>2986.5610000000001</v>
      </c>
      <c r="BR27" s="34">
        <v>3.2738000000000003E-2</v>
      </c>
      <c r="BS27" s="34">
        <v>-5</v>
      </c>
      <c r="BT27" s="34">
        <v>8.9999999999999993E-3</v>
      </c>
      <c r="BU27" s="34">
        <v>0.80003500000000005</v>
      </c>
      <c r="BV27" s="34">
        <v>0</v>
      </c>
      <c r="BW27" s="34" t="s">
        <v>155</v>
      </c>
      <c r="BX27" s="34">
        <v>0.82799999999999996</v>
      </c>
    </row>
    <row r="28" spans="1:76" x14ac:dyDescent="0.25">
      <c r="A28" s="35">
        <v>43167</v>
      </c>
      <c r="B28" s="36">
        <v>1.7093749999999998E-2</v>
      </c>
      <c r="C28" s="34">
        <v>3.5230000000000001</v>
      </c>
      <c r="D28" s="34">
        <v>6.1223999999999998</v>
      </c>
      <c r="E28" s="34">
        <v>61223.512150000002</v>
      </c>
      <c r="F28" s="34">
        <v>-22</v>
      </c>
      <c r="G28" s="34">
        <v>0.2</v>
      </c>
      <c r="H28" s="34">
        <v>11517.8</v>
      </c>
      <c r="I28" s="34"/>
      <c r="J28" s="34">
        <v>12.74</v>
      </c>
      <c r="K28" s="34">
        <v>0.89229999999999998</v>
      </c>
      <c r="L28" s="34">
        <v>3.1434000000000002</v>
      </c>
      <c r="M28" s="34">
        <v>5.4626999999999999</v>
      </c>
      <c r="N28" s="34">
        <v>0</v>
      </c>
      <c r="O28" s="34">
        <v>0.20430000000000001</v>
      </c>
      <c r="P28" s="34">
        <v>0.2</v>
      </c>
      <c r="Q28" s="34">
        <v>0</v>
      </c>
      <c r="R28" s="34">
        <v>0.16919999999999999</v>
      </c>
      <c r="S28" s="34">
        <v>0.2</v>
      </c>
      <c r="T28" s="34">
        <v>11517.8</v>
      </c>
      <c r="U28" s="34"/>
      <c r="V28" s="34"/>
      <c r="W28" s="34">
        <v>0</v>
      </c>
      <c r="X28" s="34">
        <v>11.370900000000001</v>
      </c>
      <c r="Y28" s="34">
        <v>13.2</v>
      </c>
      <c r="Z28" s="34">
        <v>853</v>
      </c>
      <c r="AA28" s="34">
        <v>859</v>
      </c>
      <c r="AB28" s="34">
        <v>870</v>
      </c>
      <c r="AC28" s="34">
        <v>98</v>
      </c>
      <c r="AD28" s="34">
        <v>30.94</v>
      </c>
      <c r="AE28" s="34">
        <v>0.71</v>
      </c>
      <c r="AF28" s="34">
        <v>979</v>
      </c>
      <c r="AG28" s="34">
        <v>2</v>
      </c>
      <c r="AH28" s="34">
        <v>92</v>
      </c>
      <c r="AI28" s="34">
        <v>37</v>
      </c>
      <c r="AJ28" s="34">
        <v>190</v>
      </c>
      <c r="AK28" s="34">
        <v>168.9</v>
      </c>
      <c r="AL28" s="34">
        <v>4.4000000000000004</v>
      </c>
      <c r="AM28" s="34">
        <v>175.8</v>
      </c>
      <c r="AN28" s="34" t="s">
        <v>155</v>
      </c>
      <c r="AO28" s="34">
        <v>2</v>
      </c>
      <c r="AP28" s="37">
        <v>0.76790509259259254</v>
      </c>
      <c r="AQ28" s="34">
        <v>47.158580000000001</v>
      </c>
      <c r="AR28" s="34">
        <v>-88.489701999999994</v>
      </c>
      <c r="AS28" s="34">
        <v>320.10000000000002</v>
      </c>
      <c r="AT28" s="34">
        <v>0</v>
      </c>
      <c r="AU28" s="34">
        <v>12</v>
      </c>
      <c r="AV28" s="34">
        <v>8</v>
      </c>
      <c r="AW28" s="34" t="s">
        <v>201</v>
      </c>
      <c r="AX28" s="34">
        <v>0.97189999999999999</v>
      </c>
      <c r="AY28" s="34">
        <v>1.3438000000000001</v>
      </c>
      <c r="AZ28" s="34">
        <v>1.7157</v>
      </c>
      <c r="BA28" s="34">
        <v>13.404</v>
      </c>
      <c r="BB28" s="34">
        <v>16.86</v>
      </c>
      <c r="BC28" s="34">
        <v>1.26</v>
      </c>
      <c r="BD28" s="34">
        <v>12.074999999999999</v>
      </c>
      <c r="BE28" s="34">
        <v>937.05600000000004</v>
      </c>
      <c r="BF28" s="34">
        <v>1036.461</v>
      </c>
      <c r="BG28" s="34">
        <v>0</v>
      </c>
      <c r="BH28" s="34">
        <v>6.0000000000000001E-3</v>
      </c>
      <c r="BI28" s="34">
        <v>6.0000000000000001E-3</v>
      </c>
      <c r="BJ28" s="34">
        <v>0</v>
      </c>
      <c r="BK28" s="34">
        <v>5.0000000000000001E-3</v>
      </c>
      <c r="BL28" s="34">
        <v>5.0000000000000001E-3</v>
      </c>
      <c r="BM28" s="34">
        <v>118.48399999999999</v>
      </c>
      <c r="BN28" s="34"/>
      <c r="BO28" s="34"/>
      <c r="BP28" s="34"/>
      <c r="BQ28" s="34">
        <v>2464.6790000000001</v>
      </c>
      <c r="BR28" s="34">
        <v>3.8138999999999999E-2</v>
      </c>
      <c r="BS28" s="34">
        <v>-5</v>
      </c>
      <c r="BT28" s="34">
        <v>8.123E-3</v>
      </c>
      <c r="BU28" s="34">
        <v>0.93202200000000002</v>
      </c>
      <c r="BV28" s="34">
        <v>0</v>
      </c>
      <c r="BW28" s="34" t="s">
        <v>155</v>
      </c>
      <c r="BX28" s="34">
        <v>0.82799999999999996</v>
      </c>
    </row>
    <row r="29" spans="1:76" x14ac:dyDescent="0.25">
      <c r="A29" s="35">
        <v>43167</v>
      </c>
      <c r="B29" s="36">
        <v>1.7105324074074075E-2</v>
      </c>
      <c r="C29" s="34">
        <v>3.9009999999999998</v>
      </c>
      <c r="D29" s="34">
        <v>7.0746000000000002</v>
      </c>
      <c r="E29" s="34">
        <v>70745.570250000004</v>
      </c>
      <c r="F29" s="34">
        <v>-21.5</v>
      </c>
      <c r="G29" s="34">
        <v>0.3</v>
      </c>
      <c r="H29" s="34">
        <v>11517.8</v>
      </c>
      <c r="I29" s="34"/>
      <c r="J29" s="34">
        <v>13</v>
      </c>
      <c r="K29" s="34">
        <v>0.87880000000000003</v>
      </c>
      <c r="L29" s="34">
        <v>3.4285000000000001</v>
      </c>
      <c r="M29" s="34">
        <v>6.2172999999999998</v>
      </c>
      <c r="N29" s="34">
        <v>0</v>
      </c>
      <c r="O29" s="34">
        <v>0.2636</v>
      </c>
      <c r="P29" s="34">
        <v>0.3</v>
      </c>
      <c r="Q29" s="34">
        <v>0</v>
      </c>
      <c r="R29" s="34">
        <v>0.21840000000000001</v>
      </c>
      <c r="S29" s="34">
        <v>0.2</v>
      </c>
      <c r="T29" s="34">
        <v>11517.8</v>
      </c>
      <c r="U29" s="34"/>
      <c r="V29" s="34"/>
      <c r="W29" s="34">
        <v>0</v>
      </c>
      <c r="X29" s="34">
        <v>11.424799999999999</v>
      </c>
      <c r="Y29" s="34">
        <v>13</v>
      </c>
      <c r="Z29" s="34">
        <v>853</v>
      </c>
      <c r="AA29" s="34">
        <v>859</v>
      </c>
      <c r="AB29" s="34">
        <v>869</v>
      </c>
      <c r="AC29" s="34">
        <v>98</v>
      </c>
      <c r="AD29" s="34">
        <v>30.94</v>
      </c>
      <c r="AE29" s="34">
        <v>0.71</v>
      </c>
      <c r="AF29" s="34">
        <v>979</v>
      </c>
      <c r="AG29" s="34">
        <v>2</v>
      </c>
      <c r="AH29" s="34">
        <v>92</v>
      </c>
      <c r="AI29" s="34">
        <v>37</v>
      </c>
      <c r="AJ29" s="34">
        <v>190</v>
      </c>
      <c r="AK29" s="34">
        <v>168.1</v>
      </c>
      <c r="AL29" s="34">
        <v>4.4000000000000004</v>
      </c>
      <c r="AM29" s="34">
        <v>176</v>
      </c>
      <c r="AN29" s="34" t="s">
        <v>155</v>
      </c>
      <c r="AO29" s="34">
        <v>2</v>
      </c>
      <c r="AP29" s="37">
        <v>0.76791666666666669</v>
      </c>
      <c r="AQ29" s="34">
        <v>47.158580000000001</v>
      </c>
      <c r="AR29" s="34">
        <v>-88.489701999999994</v>
      </c>
      <c r="AS29" s="34">
        <v>320.2</v>
      </c>
      <c r="AT29" s="34">
        <v>0</v>
      </c>
      <c r="AU29" s="34">
        <v>12</v>
      </c>
      <c r="AV29" s="34">
        <v>8</v>
      </c>
      <c r="AW29" s="34" t="s">
        <v>201</v>
      </c>
      <c r="AX29" s="34">
        <v>1.1437999999999999</v>
      </c>
      <c r="AY29" s="34">
        <v>1.5438000000000001</v>
      </c>
      <c r="AZ29" s="34">
        <v>1.8718999999999999</v>
      </c>
      <c r="BA29" s="34">
        <v>13.404</v>
      </c>
      <c r="BB29" s="34">
        <v>14.91</v>
      </c>
      <c r="BC29" s="34">
        <v>1.1100000000000001</v>
      </c>
      <c r="BD29" s="34">
        <v>13.787000000000001</v>
      </c>
      <c r="BE29" s="34">
        <v>923.27</v>
      </c>
      <c r="BF29" s="34">
        <v>1065.624</v>
      </c>
      <c r="BG29" s="34">
        <v>0</v>
      </c>
      <c r="BH29" s="34">
        <v>7.0000000000000001E-3</v>
      </c>
      <c r="BI29" s="34">
        <v>7.0000000000000001E-3</v>
      </c>
      <c r="BJ29" s="34">
        <v>0</v>
      </c>
      <c r="BK29" s="34">
        <v>6.0000000000000001E-3</v>
      </c>
      <c r="BL29" s="34">
        <v>6.0000000000000001E-3</v>
      </c>
      <c r="BM29" s="34">
        <v>107.03189999999999</v>
      </c>
      <c r="BN29" s="34"/>
      <c r="BO29" s="34"/>
      <c r="BP29" s="34"/>
      <c r="BQ29" s="34">
        <v>2237.0169999999998</v>
      </c>
      <c r="BR29" s="34">
        <v>9.7758999999999999E-2</v>
      </c>
      <c r="BS29" s="34">
        <v>-5</v>
      </c>
      <c r="BT29" s="34">
        <v>8.8769999999999995E-3</v>
      </c>
      <c r="BU29" s="34">
        <v>2.3889860000000001</v>
      </c>
      <c r="BV29" s="34">
        <v>0</v>
      </c>
      <c r="BW29" s="34" t="s">
        <v>155</v>
      </c>
      <c r="BX29" s="34">
        <v>0.82799999999999996</v>
      </c>
    </row>
    <row r="30" spans="1:76" x14ac:dyDescent="0.25">
      <c r="A30" s="35">
        <v>43167</v>
      </c>
      <c r="B30" s="36">
        <v>1.7116898148148148E-2</v>
      </c>
      <c r="C30" s="34">
        <v>4.3049999999999997</v>
      </c>
      <c r="D30" s="34">
        <v>7.7809999999999997</v>
      </c>
      <c r="E30" s="34">
        <v>77809.731929999994</v>
      </c>
      <c r="F30" s="34">
        <v>-21.2</v>
      </c>
      <c r="G30" s="34">
        <v>0.3</v>
      </c>
      <c r="H30" s="34">
        <v>11517.8</v>
      </c>
      <c r="I30" s="34"/>
      <c r="J30" s="34">
        <v>12.58</v>
      </c>
      <c r="K30" s="34">
        <v>0.8679</v>
      </c>
      <c r="L30" s="34">
        <v>3.7361</v>
      </c>
      <c r="M30" s="34">
        <v>6.7530999999999999</v>
      </c>
      <c r="N30" s="34">
        <v>0</v>
      </c>
      <c r="O30" s="34">
        <v>0.26040000000000002</v>
      </c>
      <c r="P30" s="34">
        <v>0.3</v>
      </c>
      <c r="Q30" s="34">
        <v>0</v>
      </c>
      <c r="R30" s="34">
        <v>0.2157</v>
      </c>
      <c r="S30" s="34">
        <v>0.2</v>
      </c>
      <c r="T30" s="34">
        <v>11517.8</v>
      </c>
      <c r="U30" s="34"/>
      <c r="V30" s="34"/>
      <c r="W30" s="34">
        <v>0</v>
      </c>
      <c r="X30" s="34">
        <v>10.917299999999999</v>
      </c>
      <c r="Y30" s="34">
        <v>13.1</v>
      </c>
      <c r="Z30" s="34">
        <v>852</v>
      </c>
      <c r="AA30" s="34">
        <v>858</v>
      </c>
      <c r="AB30" s="34">
        <v>868</v>
      </c>
      <c r="AC30" s="34">
        <v>98</v>
      </c>
      <c r="AD30" s="34">
        <v>30.94</v>
      </c>
      <c r="AE30" s="34">
        <v>0.71</v>
      </c>
      <c r="AF30" s="34">
        <v>979</v>
      </c>
      <c r="AG30" s="34">
        <v>2</v>
      </c>
      <c r="AH30" s="34">
        <v>92</v>
      </c>
      <c r="AI30" s="34">
        <v>37</v>
      </c>
      <c r="AJ30" s="34">
        <v>190</v>
      </c>
      <c r="AK30" s="34">
        <v>168.9</v>
      </c>
      <c r="AL30" s="34">
        <v>4.5</v>
      </c>
      <c r="AM30" s="34">
        <v>176</v>
      </c>
      <c r="AN30" s="34" t="s">
        <v>155</v>
      </c>
      <c r="AO30" s="34">
        <v>2</v>
      </c>
      <c r="AP30" s="37">
        <v>0.76792824074074073</v>
      </c>
      <c r="AQ30" s="34">
        <v>47.158580000000001</v>
      </c>
      <c r="AR30" s="34">
        <v>-88.489701999999994</v>
      </c>
      <c r="AS30" s="34">
        <v>320.3</v>
      </c>
      <c r="AT30" s="34">
        <v>0</v>
      </c>
      <c r="AU30" s="34">
        <v>12</v>
      </c>
      <c r="AV30" s="34">
        <v>8</v>
      </c>
      <c r="AW30" s="34" t="s">
        <v>201</v>
      </c>
      <c r="AX30" s="34">
        <v>1.2</v>
      </c>
      <c r="AY30" s="34">
        <v>1.4561999999999999</v>
      </c>
      <c r="AZ30" s="34">
        <v>1.9</v>
      </c>
      <c r="BA30" s="34">
        <v>13.404</v>
      </c>
      <c r="BB30" s="34">
        <v>13.6</v>
      </c>
      <c r="BC30" s="34">
        <v>1.01</v>
      </c>
      <c r="BD30" s="34">
        <v>15.221</v>
      </c>
      <c r="BE30" s="34">
        <v>932.96</v>
      </c>
      <c r="BF30" s="34">
        <v>1073.309</v>
      </c>
      <c r="BG30" s="34">
        <v>0</v>
      </c>
      <c r="BH30" s="34">
        <v>7.0000000000000001E-3</v>
      </c>
      <c r="BI30" s="34">
        <v>7.0000000000000001E-3</v>
      </c>
      <c r="BJ30" s="34">
        <v>0</v>
      </c>
      <c r="BK30" s="34">
        <v>6.0000000000000001E-3</v>
      </c>
      <c r="BL30" s="34">
        <v>6.0000000000000001E-3</v>
      </c>
      <c r="BM30" s="34">
        <v>99.251800000000003</v>
      </c>
      <c r="BN30" s="34"/>
      <c r="BO30" s="34"/>
      <c r="BP30" s="34"/>
      <c r="BQ30" s="34">
        <v>1982.268</v>
      </c>
      <c r="BR30" s="34">
        <v>9.5476000000000005E-2</v>
      </c>
      <c r="BS30" s="34">
        <v>-5</v>
      </c>
      <c r="BT30" s="34">
        <v>8.9999999999999993E-3</v>
      </c>
      <c r="BU30" s="34">
        <v>2.3331949999999999</v>
      </c>
      <c r="BV30" s="34">
        <v>0</v>
      </c>
      <c r="BW30" s="34" t="s">
        <v>155</v>
      </c>
      <c r="BX30" s="34">
        <v>0.82799999999999996</v>
      </c>
    </row>
    <row r="31" spans="1:76" x14ac:dyDescent="0.25">
      <c r="A31" s="35">
        <v>43167</v>
      </c>
      <c r="B31" s="36">
        <v>1.7128472222222222E-2</v>
      </c>
      <c r="C31" s="34">
        <v>4.7679999999999998</v>
      </c>
      <c r="D31" s="34">
        <v>8.1242999999999999</v>
      </c>
      <c r="E31" s="34">
        <v>81243.485480000003</v>
      </c>
      <c r="F31" s="34">
        <v>-20.7</v>
      </c>
      <c r="G31" s="34">
        <v>0.3</v>
      </c>
      <c r="H31" s="34">
        <v>11517.8</v>
      </c>
      <c r="I31" s="34"/>
      <c r="J31" s="34">
        <v>12.22</v>
      </c>
      <c r="K31" s="34">
        <v>0.86040000000000005</v>
      </c>
      <c r="L31" s="34">
        <v>4.1026999999999996</v>
      </c>
      <c r="M31" s="34">
        <v>6.9903000000000004</v>
      </c>
      <c r="N31" s="34">
        <v>0</v>
      </c>
      <c r="O31" s="34">
        <v>0.2581</v>
      </c>
      <c r="P31" s="34">
        <v>0.3</v>
      </c>
      <c r="Q31" s="34">
        <v>0</v>
      </c>
      <c r="R31" s="34">
        <v>0.21379999999999999</v>
      </c>
      <c r="S31" s="34">
        <v>0.2</v>
      </c>
      <c r="T31" s="34">
        <v>11517.8</v>
      </c>
      <c r="U31" s="34"/>
      <c r="V31" s="34"/>
      <c r="W31" s="34">
        <v>0</v>
      </c>
      <c r="X31" s="34">
        <v>10.5183</v>
      </c>
      <c r="Y31" s="34">
        <v>13.1</v>
      </c>
      <c r="Z31" s="34">
        <v>852</v>
      </c>
      <c r="AA31" s="34">
        <v>857</v>
      </c>
      <c r="AB31" s="34">
        <v>868</v>
      </c>
      <c r="AC31" s="34">
        <v>98</v>
      </c>
      <c r="AD31" s="34">
        <v>30.94</v>
      </c>
      <c r="AE31" s="34">
        <v>0.71</v>
      </c>
      <c r="AF31" s="34">
        <v>979</v>
      </c>
      <c r="AG31" s="34">
        <v>2</v>
      </c>
      <c r="AH31" s="34">
        <v>92</v>
      </c>
      <c r="AI31" s="34">
        <v>37</v>
      </c>
      <c r="AJ31" s="34">
        <v>190</v>
      </c>
      <c r="AK31" s="34">
        <v>168.1</v>
      </c>
      <c r="AL31" s="34">
        <v>4.5</v>
      </c>
      <c r="AM31" s="34">
        <v>176</v>
      </c>
      <c r="AN31" s="34" t="s">
        <v>155</v>
      </c>
      <c r="AO31" s="34">
        <v>2</v>
      </c>
      <c r="AP31" s="37">
        <v>0.76793981481481488</v>
      </c>
      <c r="AQ31" s="34">
        <v>47.158580000000001</v>
      </c>
      <c r="AR31" s="34">
        <v>-88.489701999999994</v>
      </c>
      <c r="AS31" s="34">
        <v>320.39999999999998</v>
      </c>
      <c r="AT31" s="34">
        <v>0</v>
      </c>
      <c r="AU31" s="34">
        <v>12</v>
      </c>
      <c r="AV31" s="34">
        <v>8</v>
      </c>
      <c r="AW31" s="34" t="s">
        <v>201</v>
      </c>
      <c r="AX31" s="34">
        <v>1.2</v>
      </c>
      <c r="AY31" s="34">
        <v>1.3281000000000001</v>
      </c>
      <c r="AZ31" s="34">
        <v>1.8281000000000001</v>
      </c>
      <c r="BA31" s="34">
        <v>13.404</v>
      </c>
      <c r="BB31" s="34">
        <v>12.83</v>
      </c>
      <c r="BC31" s="34">
        <v>0.96</v>
      </c>
      <c r="BD31" s="34">
        <v>16.222999999999999</v>
      </c>
      <c r="BE31" s="34">
        <v>973.82399999999996</v>
      </c>
      <c r="BF31" s="34">
        <v>1056.049</v>
      </c>
      <c r="BG31" s="34">
        <v>0</v>
      </c>
      <c r="BH31" s="34">
        <v>6.0000000000000001E-3</v>
      </c>
      <c r="BI31" s="34">
        <v>6.0000000000000001E-3</v>
      </c>
      <c r="BJ31" s="34">
        <v>0</v>
      </c>
      <c r="BK31" s="34">
        <v>5.0000000000000001E-3</v>
      </c>
      <c r="BL31" s="34">
        <v>5.0000000000000001E-3</v>
      </c>
      <c r="BM31" s="34">
        <v>94.341399999999993</v>
      </c>
      <c r="BN31" s="34"/>
      <c r="BO31" s="34"/>
      <c r="BP31" s="34"/>
      <c r="BQ31" s="34">
        <v>1815.3219999999999</v>
      </c>
      <c r="BR31" s="34">
        <v>0.116802</v>
      </c>
      <c r="BS31" s="34">
        <v>-5</v>
      </c>
      <c r="BT31" s="34">
        <v>9.8770000000000004E-3</v>
      </c>
      <c r="BU31" s="34">
        <v>2.854349</v>
      </c>
      <c r="BV31" s="34">
        <v>0</v>
      </c>
      <c r="BW31" s="34" t="s">
        <v>155</v>
      </c>
      <c r="BX31" s="34">
        <v>0.82799999999999996</v>
      </c>
    </row>
    <row r="32" spans="1:76" x14ac:dyDescent="0.25">
      <c r="A32" s="35">
        <v>43167</v>
      </c>
      <c r="B32" s="36">
        <v>1.7140046296296296E-2</v>
      </c>
      <c r="C32" s="34">
        <v>5.3659999999999997</v>
      </c>
      <c r="D32" s="34">
        <v>7.7431999999999999</v>
      </c>
      <c r="E32" s="34">
        <v>77431.709400000007</v>
      </c>
      <c r="F32" s="34">
        <v>-21</v>
      </c>
      <c r="G32" s="34">
        <v>0.3</v>
      </c>
      <c r="H32" s="34">
        <v>11517.3</v>
      </c>
      <c r="I32" s="34"/>
      <c r="J32" s="34">
        <v>11.98</v>
      </c>
      <c r="K32" s="34">
        <v>0.85960000000000003</v>
      </c>
      <c r="L32" s="34">
        <v>4.6132</v>
      </c>
      <c r="M32" s="34">
        <v>6.6563999999999997</v>
      </c>
      <c r="N32" s="34">
        <v>0</v>
      </c>
      <c r="O32" s="34">
        <v>0.25790000000000002</v>
      </c>
      <c r="P32" s="34">
        <v>0.3</v>
      </c>
      <c r="Q32" s="34">
        <v>0</v>
      </c>
      <c r="R32" s="34">
        <v>0.2137</v>
      </c>
      <c r="S32" s="34">
        <v>0.2</v>
      </c>
      <c r="T32" s="34">
        <v>11517.3</v>
      </c>
      <c r="U32" s="34"/>
      <c r="V32" s="34"/>
      <c r="W32" s="34">
        <v>0</v>
      </c>
      <c r="X32" s="34">
        <v>10.2987</v>
      </c>
      <c r="Y32" s="34">
        <v>13.1</v>
      </c>
      <c r="Z32" s="34">
        <v>853</v>
      </c>
      <c r="AA32" s="34">
        <v>859</v>
      </c>
      <c r="AB32" s="34">
        <v>868</v>
      </c>
      <c r="AC32" s="34">
        <v>98</v>
      </c>
      <c r="AD32" s="34">
        <v>30.94</v>
      </c>
      <c r="AE32" s="34">
        <v>0.71</v>
      </c>
      <c r="AF32" s="34">
        <v>979</v>
      </c>
      <c r="AG32" s="34">
        <v>2</v>
      </c>
      <c r="AH32" s="34">
        <v>92</v>
      </c>
      <c r="AI32" s="34">
        <v>37</v>
      </c>
      <c r="AJ32" s="34">
        <v>190</v>
      </c>
      <c r="AK32" s="34">
        <v>168.9</v>
      </c>
      <c r="AL32" s="34">
        <v>4.5</v>
      </c>
      <c r="AM32" s="34">
        <v>176</v>
      </c>
      <c r="AN32" s="34" t="s">
        <v>155</v>
      </c>
      <c r="AO32" s="34">
        <v>2</v>
      </c>
      <c r="AP32" s="37">
        <v>0.76795138888888881</v>
      </c>
      <c r="AQ32" s="34">
        <v>47.158580000000001</v>
      </c>
      <c r="AR32" s="34">
        <v>-88.489701999999994</v>
      </c>
      <c r="AS32" s="34">
        <v>320.5</v>
      </c>
      <c r="AT32" s="34">
        <v>0</v>
      </c>
      <c r="AU32" s="34">
        <v>12</v>
      </c>
      <c r="AV32" s="34">
        <v>8</v>
      </c>
      <c r="AW32" s="34" t="s">
        <v>201</v>
      </c>
      <c r="AX32" s="34">
        <v>1.0562</v>
      </c>
      <c r="AY32" s="34">
        <v>1.2281</v>
      </c>
      <c r="AZ32" s="34">
        <v>1.6561999999999999</v>
      </c>
      <c r="BA32" s="34">
        <v>13.404</v>
      </c>
      <c r="BB32" s="34">
        <v>12.75</v>
      </c>
      <c r="BC32" s="34">
        <v>0.95</v>
      </c>
      <c r="BD32" s="34">
        <v>16.327000000000002</v>
      </c>
      <c r="BE32" s="34">
        <v>1079.3889999999999</v>
      </c>
      <c r="BF32" s="34">
        <v>991.274</v>
      </c>
      <c r="BG32" s="34">
        <v>0</v>
      </c>
      <c r="BH32" s="34">
        <v>6.0000000000000001E-3</v>
      </c>
      <c r="BI32" s="34">
        <v>6.0000000000000001E-3</v>
      </c>
      <c r="BJ32" s="34">
        <v>0</v>
      </c>
      <c r="BK32" s="34">
        <v>5.0000000000000001E-3</v>
      </c>
      <c r="BL32" s="34">
        <v>5.0000000000000001E-3</v>
      </c>
      <c r="BM32" s="34">
        <v>92.993300000000005</v>
      </c>
      <c r="BN32" s="34"/>
      <c r="BO32" s="34"/>
      <c r="BP32" s="34"/>
      <c r="BQ32" s="34">
        <v>1752.1089999999999</v>
      </c>
      <c r="BR32" s="34">
        <v>0.13403200000000001</v>
      </c>
      <c r="BS32" s="34">
        <v>-5</v>
      </c>
      <c r="BT32" s="34">
        <v>0.01</v>
      </c>
      <c r="BU32" s="34">
        <v>3.275407</v>
      </c>
      <c r="BV32" s="34">
        <v>0</v>
      </c>
      <c r="BW32" s="34" t="s">
        <v>155</v>
      </c>
      <c r="BX32" s="34">
        <v>0.82799999999999996</v>
      </c>
    </row>
    <row r="33" spans="1:76" x14ac:dyDescent="0.25">
      <c r="A33" s="35">
        <v>43167</v>
      </c>
      <c r="B33" s="36">
        <v>1.7151620370370369E-2</v>
      </c>
      <c r="C33" s="34">
        <v>6.3739999999999997</v>
      </c>
      <c r="D33" s="34">
        <v>7.7885</v>
      </c>
      <c r="E33" s="34">
        <v>77884.700859999997</v>
      </c>
      <c r="F33" s="34">
        <v>-22.4</v>
      </c>
      <c r="G33" s="34">
        <v>0.3</v>
      </c>
      <c r="H33" s="34">
        <v>11517.6</v>
      </c>
      <c r="I33" s="34"/>
      <c r="J33" s="34">
        <v>11.55</v>
      </c>
      <c r="K33" s="34">
        <v>0.85099999999999998</v>
      </c>
      <c r="L33" s="34">
        <v>5.4248000000000003</v>
      </c>
      <c r="M33" s="34">
        <v>6.6283000000000003</v>
      </c>
      <c r="N33" s="34">
        <v>0</v>
      </c>
      <c r="O33" s="34">
        <v>0.25530000000000003</v>
      </c>
      <c r="P33" s="34">
        <v>0.3</v>
      </c>
      <c r="Q33" s="34">
        <v>0</v>
      </c>
      <c r="R33" s="34">
        <v>0.21149999999999999</v>
      </c>
      <c r="S33" s="34">
        <v>0.2</v>
      </c>
      <c r="T33" s="34">
        <v>11517.6</v>
      </c>
      <c r="U33" s="34"/>
      <c r="V33" s="34"/>
      <c r="W33" s="34">
        <v>0</v>
      </c>
      <c r="X33" s="34">
        <v>9.8272999999999993</v>
      </c>
      <c r="Y33" s="34">
        <v>13.2</v>
      </c>
      <c r="Z33" s="34">
        <v>853</v>
      </c>
      <c r="AA33" s="34">
        <v>858</v>
      </c>
      <c r="AB33" s="34">
        <v>869</v>
      </c>
      <c r="AC33" s="34">
        <v>98</v>
      </c>
      <c r="AD33" s="34">
        <v>30.94</v>
      </c>
      <c r="AE33" s="34">
        <v>0.71</v>
      </c>
      <c r="AF33" s="34">
        <v>979</v>
      </c>
      <c r="AG33" s="34">
        <v>2</v>
      </c>
      <c r="AH33" s="34">
        <v>92</v>
      </c>
      <c r="AI33" s="34">
        <v>37</v>
      </c>
      <c r="AJ33" s="34">
        <v>190</v>
      </c>
      <c r="AK33" s="34">
        <v>168.1</v>
      </c>
      <c r="AL33" s="34">
        <v>4.5</v>
      </c>
      <c r="AM33" s="34">
        <v>176</v>
      </c>
      <c r="AN33" s="34" t="s">
        <v>155</v>
      </c>
      <c r="AO33" s="34">
        <v>2</v>
      </c>
      <c r="AP33" s="37">
        <v>0.76796296296296296</v>
      </c>
      <c r="AQ33" s="34">
        <v>47.158580000000001</v>
      </c>
      <c r="AR33" s="34">
        <v>-88.489701999999994</v>
      </c>
      <c r="AS33" s="34">
        <v>320.5</v>
      </c>
      <c r="AT33" s="34">
        <v>0</v>
      </c>
      <c r="AU33" s="34">
        <v>12</v>
      </c>
      <c r="AV33" s="34">
        <v>8</v>
      </c>
      <c r="AW33" s="34" t="s">
        <v>201</v>
      </c>
      <c r="AX33" s="34">
        <v>1</v>
      </c>
      <c r="AY33" s="34">
        <v>1.2</v>
      </c>
      <c r="AZ33" s="34">
        <v>1.6</v>
      </c>
      <c r="BA33" s="34">
        <v>13.404</v>
      </c>
      <c r="BB33" s="34">
        <v>11.96</v>
      </c>
      <c r="BC33" s="34">
        <v>0.89</v>
      </c>
      <c r="BD33" s="34">
        <v>17.504000000000001</v>
      </c>
      <c r="BE33" s="34">
        <v>1193.7570000000001</v>
      </c>
      <c r="BF33" s="34">
        <v>928.34500000000003</v>
      </c>
      <c r="BG33" s="34">
        <v>0</v>
      </c>
      <c r="BH33" s="34">
        <v>6.0000000000000001E-3</v>
      </c>
      <c r="BI33" s="34">
        <v>6.0000000000000001E-3</v>
      </c>
      <c r="BJ33" s="34">
        <v>0</v>
      </c>
      <c r="BK33" s="34">
        <v>5.0000000000000001E-3</v>
      </c>
      <c r="BL33" s="34">
        <v>5.0000000000000001E-3</v>
      </c>
      <c r="BM33" s="34">
        <v>87.461600000000004</v>
      </c>
      <c r="BN33" s="34"/>
      <c r="BO33" s="34"/>
      <c r="BP33" s="34"/>
      <c r="BQ33" s="34">
        <v>1572.414</v>
      </c>
      <c r="BR33" s="34">
        <v>0.15090899999999999</v>
      </c>
      <c r="BS33" s="34">
        <v>-5</v>
      </c>
      <c r="BT33" s="34">
        <v>8.2459999999999999E-3</v>
      </c>
      <c r="BU33" s="34">
        <v>3.6878389999999999</v>
      </c>
      <c r="BV33" s="34">
        <v>0</v>
      </c>
      <c r="BW33" s="34" t="s">
        <v>155</v>
      </c>
      <c r="BX33" s="34">
        <v>0.82799999999999996</v>
      </c>
    </row>
    <row r="34" spans="1:76" x14ac:dyDescent="0.25">
      <c r="A34" s="35">
        <v>43167</v>
      </c>
      <c r="B34" s="36">
        <v>1.7163194444444443E-2</v>
      </c>
      <c r="C34" s="34">
        <v>7.2149999999999999</v>
      </c>
      <c r="D34" s="34">
        <v>7.2286999999999999</v>
      </c>
      <c r="E34" s="34">
        <v>72286.962029999995</v>
      </c>
      <c r="F34" s="34">
        <v>-23</v>
      </c>
      <c r="G34" s="34">
        <v>0.3</v>
      </c>
      <c r="H34" s="34">
        <v>11517</v>
      </c>
      <c r="I34" s="34"/>
      <c r="J34" s="34">
        <v>11.06</v>
      </c>
      <c r="K34" s="34">
        <v>0.85009999999999997</v>
      </c>
      <c r="L34" s="34">
        <v>6.133</v>
      </c>
      <c r="M34" s="34">
        <v>6.1448</v>
      </c>
      <c r="N34" s="34">
        <v>0</v>
      </c>
      <c r="O34" s="34">
        <v>0.255</v>
      </c>
      <c r="P34" s="34">
        <v>0.3</v>
      </c>
      <c r="Q34" s="34">
        <v>0</v>
      </c>
      <c r="R34" s="34">
        <v>0.21129999999999999</v>
      </c>
      <c r="S34" s="34">
        <v>0.2</v>
      </c>
      <c r="T34" s="34">
        <v>11517</v>
      </c>
      <c r="U34" s="34"/>
      <c r="V34" s="34"/>
      <c r="W34" s="34">
        <v>0</v>
      </c>
      <c r="X34" s="34">
        <v>9.3987999999999996</v>
      </c>
      <c r="Y34" s="34">
        <v>13.1</v>
      </c>
      <c r="Z34" s="34">
        <v>854</v>
      </c>
      <c r="AA34" s="34">
        <v>860</v>
      </c>
      <c r="AB34" s="34">
        <v>870</v>
      </c>
      <c r="AC34" s="34">
        <v>98</v>
      </c>
      <c r="AD34" s="34">
        <v>30.94</v>
      </c>
      <c r="AE34" s="34">
        <v>0.71</v>
      </c>
      <c r="AF34" s="34">
        <v>979</v>
      </c>
      <c r="AG34" s="34">
        <v>2</v>
      </c>
      <c r="AH34" s="34">
        <v>92</v>
      </c>
      <c r="AI34" s="34">
        <v>37</v>
      </c>
      <c r="AJ34" s="34">
        <v>190</v>
      </c>
      <c r="AK34" s="34">
        <v>168.9</v>
      </c>
      <c r="AL34" s="34">
        <v>4.4000000000000004</v>
      </c>
      <c r="AM34" s="34">
        <v>176</v>
      </c>
      <c r="AN34" s="34" t="s">
        <v>155</v>
      </c>
      <c r="AO34" s="34">
        <v>2</v>
      </c>
      <c r="AP34" s="37">
        <v>0.76797453703703711</v>
      </c>
      <c r="AQ34" s="34">
        <v>47.158580000000001</v>
      </c>
      <c r="AR34" s="34">
        <v>-88.489701999999994</v>
      </c>
      <c r="AS34" s="34">
        <v>320.60000000000002</v>
      </c>
      <c r="AT34" s="34">
        <v>0</v>
      </c>
      <c r="AU34" s="34">
        <v>12</v>
      </c>
      <c r="AV34" s="34">
        <v>8</v>
      </c>
      <c r="AW34" s="34" t="s">
        <v>201</v>
      </c>
      <c r="AX34" s="34">
        <v>1</v>
      </c>
      <c r="AY34" s="34">
        <v>1.2</v>
      </c>
      <c r="AZ34" s="34">
        <v>1.6</v>
      </c>
      <c r="BA34" s="34">
        <v>13.404</v>
      </c>
      <c r="BB34" s="34">
        <v>11.88</v>
      </c>
      <c r="BC34" s="34">
        <v>0.89</v>
      </c>
      <c r="BD34" s="34">
        <v>17.638999999999999</v>
      </c>
      <c r="BE34" s="34">
        <v>1326.9649999999999</v>
      </c>
      <c r="BF34" s="34">
        <v>846.2</v>
      </c>
      <c r="BG34" s="34">
        <v>0</v>
      </c>
      <c r="BH34" s="34">
        <v>6.0000000000000001E-3</v>
      </c>
      <c r="BI34" s="34">
        <v>6.0000000000000001E-3</v>
      </c>
      <c r="BJ34" s="34">
        <v>0</v>
      </c>
      <c r="BK34" s="34">
        <v>5.0000000000000001E-3</v>
      </c>
      <c r="BL34" s="34">
        <v>5.0000000000000001E-3</v>
      </c>
      <c r="BM34" s="34">
        <v>85.989800000000002</v>
      </c>
      <c r="BN34" s="34"/>
      <c r="BO34" s="34"/>
      <c r="BP34" s="34"/>
      <c r="BQ34" s="34">
        <v>1478.617</v>
      </c>
      <c r="BR34" s="34">
        <v>0.141599</v>
      </c>
      <c r="BS34" s="34">
        <v>-5</v>
      </c>
      <c r="BT34" s="34">
        <v>8.0000000000000002E-3</v>
      </c>
      <c r="BU34" s="34">
        <v>3.4603259999999998</v>
      </c>
      <c r="BV34" s="34">
        <v>0</v>
      </c>
      <c r="BW34" s="34" t="s">
        <v>155</v>
      </c>
      <c r="BX34" s="34">
        <v>0.82799999999999996</v>
      </c>
    </row>
    <row r="35" spans="1:76" x14ac:dyDescent="0.25">
      <c r="A35" s="35">
        <v>43167</v>
      </c>
      <c r="B35" s="36">
        <v>1.7174768518518516E-2</v>
      </c>
      <c r="C35" s="34">
        <v>7.7160000000000002</v>
      </c>
      <c r="D35" s="34">
        <v>6.6040999999999999</v>
      </c>
      <c r="E35" s="34">
        <v>66040.860220000002</v>
      </c>
      <c r="F35" s="34">
        <v>-20.7</v>
      </c>
      <c r="G35" s="34">
        <v>0.3</v>
      </c>
      <c r="H35" s="34">
        <v>11517.5</v>
      </c>
      <c r="I35" s="34"/>
      <c r="J35" s="34">
        <v>10.45</v>
      </c>
      <c r="K35" s="34">
        <v>0.85240000000000005</v>
      </c>
      <c r="L35" s="34">
        <v>6.5773000000000001</v>
      </c>
      <c r="M35" s="34">
        <v>5.6295000000000002</v>
      </c>
      <c r="N35" s="34">
        <v>0</v>
      </c>
      <c r="O35" s="34">
        <v>0.25569999999999998</v>
      </c>
      <c r="P35" s="34">
        <v>0.3</v>
      </c>
      <c r="Q35" s="34">
        <v>0</v>
      </c>
      <c r="R35" s="34">
        <v>0.21190000000000001</v>
      </c>
      <c r="S35" s="34">
        <v>0.2</v>
      </c>
      <c r="T35" s="34">
        <v>11517.5</v>
      </c>
      <c r="U35" s="34"/>
      <c r="V35" s="34"/>
      <c r="W35" s="34">
        <v>0</v>
      </c>
      <c r="X35" s="34">
        <v>8.9067000000000007</v>
      </c>
      <c r="Y35" s="34">
        <v>13.1</v>
      </c>
      <c r="Z35" s="34">
        <v>854</v>
      </c>
      <c r="AA35" s="34">
        <v>860</v>
      </c>
      <c r="AB35" s="34">
        <v>870</v>
      </c>
      <c r="AC35" s="34">
        <v>98</v>
      </c>
      <c r="AD35" s="34">
        <v>30.94</v>
      </c>
      <c r="AE35" s="34">
        <v>0.71</v>
      </c>
      <c r="AF35" s="34">
        <v>979</v>
      </c>
      <c r="AG35" s="34">
        <v>2</v>
      </c>
      <c r="AH35" s="34">
        <v>92</v>
      </c>
      <c r="AI35" s="34">
        <v>37</v>
      </c>
      <c r="AJ35" s="34">
        <v>190</v>
      </c>
      <c r="AK35" s="34">
        <v>169</v>
      </c>
      <c r="AL35" s="34">
        <v>4.5</v>
      </c>
      <c r="AM35" s="34">
        <v>176</v>
      </c>
      <c r="AN35" s="34" t="s">
        <v>155</v>
      </c>
      <c r="AO35" s="34">
        <v>2</v>
      </c>
      <c r="AP35" s="37">
        <v>0.76798611111111104</v>
      </c>
      <c r="AQ35" s="34">
        <v>47.158580000000001</v>
      </c>
      <c r="AR35" s="34">
        <v>-88.489701999999994</v>
      </c>
      <c r="AS35" s="34">
        <v>320.60000000000002</v>
      </c>
      <c r="AT35" s="34">
        <v>0</v>
      </c>
      <c r="AU35" s="34">
        <v>12</v>
      </c>
      <c r="AV35" s="34">
        <v>9</v>
      </c>
      <c r="AW35" s="34" t="s">
        <v>200</v>
      </c>
      <c r="AX35" s="34">
        <v>1</v>
      </c>
      <c r="AY35" s="34">
        <v>1.2</v>
      </c>
      <c r="AZ35" s="34">
        <v>1.6</v>
      </c>
      <c r="BA35" s="34">
        <v>13.404</v>
      </c>
      <c r="BB35" s="34">
        <v>12.09</v>
      </c>
      <c r="BC35" s="34">
        <v>0.9</v>
      </c>
      <c r="BD35" s="34">
        <v>17.312999999999999</v>
      </c>
      <c r="BE35" s="34">
        <v>1430.69</v>
      </c>
      <c r="BF35" s="34">
        <v>779.37099999999998</v>
      </c>
      <c r="BG35" s="34">
        <v>0</v>
      </c>
      <c r="BH35" s="34">
        <v>6.0000000000000001E-3</v>
      </c>
      <c r="BI35" s="34">
        <v>6.0000000000000001E-3</v>
      </c>
      <c r="BJ35" s="34">
        <v>0</v>
      </c>
      <c r="BK35" s="34">
        <v>5.0000000000000001E-3</v>
      </c>
      <c r="BL35" s="34">
        <v>5.0000000000000001E-3</v>
      </c>
      <c r="BM35" s="34">
        <v>86.452799999999996</v>
      </c>
      <c r="BN35" s="34"/>
      <c r="BO35" s="34"/>
      <c r="BP35" s="34"/>
      <c r="BQ35" s="34">
        <v>1408.684</v>
      </c>
      <c r="BR35" s="34">
        <v>0.134738</v>
      </c>
      <c r="BS35" s="34">
        <v>-5</v>
      </c>
      <c r="BT35" s="34">
        <v>8.0000000000000002E-3</v>
      </c>
      <c r="BU35" s="34">
        <v>3.2926600000000001</v>
      </c>
      <c r="BV35" s="34">
        <v>0</v>
      </c>
      <c r="BW35" s="34" t="s">
        <v>155</v>
      </c>
      <c r="BX35" s="34">
        <v>0.82799999999999996</v>
      </c>
    </row>
    <row r="36" spans="1:76" x14ac:dyDescent="0.25">
      <c r="A36" s="35">
        <v>43167</v>
      </c>
      <c r="B36" s="36">
        <v>1.7186342592592593E-2</v>
      </c>
      <c r="C36" s="34">
        <v>8.173</v>
      </c>
      <c r="D36" s="34">
        <v>5.8846999999999996</v>
      </c>
      <c r="E36" s="34">
        <v>58847.43993</v>
      </c>
      <c r="F36" s="34">
        <v>-14.6</v>
      </c>
      <c r="G36" s="34">
        <v>0.3</v>
      </c>
      <c r="H36" s="34">
        <v>11517.3</v>
      </c>
      <c r="I36" s="34"/>
      <c r="J36" s="34">
        <v>9.64</v>
      </c>
      <c r="K36" s="34">
        <v>0.85599999999999998</v>
      </c>
      <c r="L36" s="34">
        <v>6.9954999999999998</v>
      </c>
      <c r="M36" s="34">
        <v>5.0370999999999997</v>
      </c>
      <c r="N36" s="34">
        <v>0</v>
      </c>
      <c r="O36" s="34">
        <v>0.25679999999999997</v>
      </c>
      <c r="P36" s="34">
        <v>0.3</v>
      </c>
      <c r="Q36" s="34">
        <v>0</v>
      </c>
      <c r="R36" s="34">
        <v>0.2127</v>
      </c>
      <c r="S36" s="34">
        <v>0.2</v>
      </c>
      <c r="T36" s="34">
        <v>11517.3</v>
      </c>
      <c r="U36" s="34"/>
      <c r="V36" s="34"/>
      <c r="W36" s="34">
        <v>0</v>
      </c>
      <c r="X36" s="34">
        <v>8.2521000000000004</v>
      </c>
      <c r="Y36" s="34">
        <v>13.2</v>
      </c>
      <c r="Z36" s="34">
        <v>853</v>
      </c>
      <c r="AA36" s="34">
        <v>859</v>
      </c>
      <c r="AB36" s="34">
        <v>870</v>
      </c>
      <c r="AC36" s="34">
        <v>98</v>
      </c>
      <c r="AD36" s="34">
        <v>30.94</v>
      </c>
      <c r="AE36" s="34">
        <v>0.71</v>
      </c>
      <c r="AF36" s="34">
        <v>979</v>
      </c>
      <c r="AG36" s="34">
        <v>2</v>
      </c>
      <c r="AH36" s="34">
        <v>92.876999999999995</v>
      </c>
      <c r="AI36" s="34">
        <v>37</v>
      </c>
      <c r="AJ36" s="34">
        <v>190</v>
      </c>
      <c r="AK36" s="34">
        <v>169</v>
      </c>
      <c r="AL36" s="34">
        <v>4.5</v>
      </c>
      <c r="AM36" s="34">
        <v>176</v>
      </c>
      <c r="AN36" s="34" t="s">
        <v>155</v>
      </c>
      <c r="AO36" s="34">
        <v>2</v>
      </c>
      <c r="AP36" s="37">
        <v>0.76799768518518519</v>
      </c>
      <c r="AQ36" s="34">
        <v>47.158580000000001</v>
      </c>
      <c r="AR36" s="34">
        <v>-88.489701999999994</v>
      </c>
      <c r="AS36" s="34">
        <v>320.60000000000002</v>
      </c>
      <c r="AT36" s="34">
        <v>0</v>
      </c>
      <c r="AU36" s="34">
        <v>12</v>
      </c>
      <c r="AV36" s="34">
        <v>9</v>
      </c>
      <c r="AW36" s="34" t="s">
        <v>200</v>
      </c>
      <c r="AX36" s="34">
        <v>1</v>
      </c>
      <c r="AY36" s="34">
        <v>1.2</v>
      </c>
      <c r="AZ36" s="34">
        <v>1.6</v>
      </c>
      <c r="BA36" s="34">
        <v>13.404</v>
      </c>
      <c r="BB36" s="34">
        <v>12.4</v>
      </c>
      <c r="BC36" s="34">
        <v>0.93</v>
      </c>
      <c r="BD36" s="34">
        <v>16.827000000000002</v>
      </c>
      <c r="BE36" s="34">
        <v>1541.827</v>
      </c>
      <c r="BF36" s="34">
        <v>706.61199999999997</v>
      </c>
      <c r="BG36" s="34">
        <v>0</v>
      </c>
      <c r="BH36" s="34">
        <v>6.0000000000000001E-3</v>
      </c>
      <c r="BI36" s="34">
        <v>6.0000000000000001E-3</v>
      </c>
      <c r="BJ36" s="34">
        <v>0</v>
      </c>
      <c r="BK36" s="34">
        <v>5.0000000000000001E-3</v>
      </c>
      <c r="BL36" s="34">
        <v>5.0000000000000001E-3</v>
      </c>
      <c r="BM36" s="34">
        <v>87.5976</v>
      </c>
      <c r="BN36" s="34"/>
      <c r="BO36" s="34"/>
      <c r="BP36" s="34"/>
      <c r="BQ36" s="34">
        <v>1322.4590000000001</v>
      </c>
      <c r="BR36" s="34">
        <v>0.12698400000000001</v>
      </c>
      <c r="BS36" s="34">
        <v>-5</v>
      </c>
      <c r="BT36" s="34">
        <v>8.0000000000000002E-3</v>
      </c>
      <c r="BU36" s="34">
        <v>3.1031719999999998</v>
      </c>
      <c r="BV36" s="34">
        <v>0</v>
      </c>
      <c r="BW36" s="34" t="s">
        <v>155</v>
      </c>
      <c r="BX36" s="34">
        <v>0.82799999999999996</v>
      </c>
    </row>
    <row r="37" spans="1:76" x14ac:dyDescent="0.25">
      <c r="A37" s="35">
        <v>43167</v>
      </c>
      <c r="B37" s="36">
        <v>1.7197916666666667E-2</v>
      </c>
      <c r="C37" s="34">
        <v>8.7810000000000006</v>
      </c>
      <c r="D37" s="34">
        <v>5.0345000000000004</v>
      </c>
      <c r="E37" s="34">
        <v>50344.898289999997</v>
      </c>
      <c r="F37" s="34">
        <v>-9.1</v>
      </c>
      <c r="G37" s="34">
        <v>0.3</v>
      </c>
      <c r="H37" s="34">
        <v>11517.6</v>
      </c>
      <c r="I37" s="34"/>
      <c r="J37" s="34">
        <v>8.8699999999999992</v>
      </c>
      <c r="K37" s="34">
        <v>0.85940000000000005</v>
      </c>
      <c r="L37" s="34">
        <v>7.5465</v>
      </c>
      <c r="M37" s="34">
        <v>4.3266999999999998</v>
      </c>
      <c r="N37" s="34">
        <v>0</v>
      </c>
      <c r="O37" s="34">
        <v>0.25779999999999997</v>
      </c>
      <c r="P37" s="34">
        <v>0.3</v>
      </c>
      <c r="Q37" s="34">
        <v>0</v>
      </c>
      <c r="R37" s="34">
        <v>0.21360000000000001</v>
      </c>
      <c r="S37" s="34">
        <v>0.2</v>
      </c>
      <c r="T37" s="34">
        <v>11517.6162</v>
      </c>
      <c r="U37" s="34"/>
      <c r="V37" s="34"/>
      <c r="W37" s="34">
        <v>0</v>
      </c>
      <c r="X37" s="34">
        <v>7.6260000000000003</v>
      </c>
      <c r="Y37" s="34">
        <v>13.1</v>
      </c>
      <c r="Z37" s="34">
        <v>854</v>
      </c>
      <c r="AA37" s="34">
        <v>861</v>
      </c>
      <c r="AB37" s="34">
        <v>870</v>
      </c>
      <c r="AC37" s="34">
        <v>98</v>
      </c>
      <c r="AD37" s="34">
        <v>30.94</v>
      </c>
      <c r="AE37" s="34">
        <v>0.71</v>
      </c>
      <c r="AF37" s="34">
        <v>979</v>
      </c>
      <c r="AG37" s="34">
        <v>2</v>
      </c>
      <c r="AH37" s="34">
        <v>92.123000000000005</v>
      </c>
      <c r="AI37" s="34">
        <v>37</v>
      </c>
      <c r="AJ37" s="34">
        <v>190</v>
      </c>
      <c r="AK37" s="34">
        <v>168.1</v>
      </c>
      <c r="AL37" s="34">
        <v>4.4000000000000004</v>
      </c>
      <c r="AM37" s="34">
        <v>176</v>
      </c>
      <c r="AN37" s="34" t="s">
        <v>155</v>
      </c>
      <c r="AO37" s="34">
        <v>2</v>
      </c>
      <c r="AP37" s="37">
        <v>0.76800925925925922</v>
      </c>
      <c r="AQ37" s="34">
        <v>47.158580000000001</v>
      </c>
      <c r="AR37" s="34">
        <v>-88.489701999999994</v>
      </c>
      <c r="AS37" s="34">
        <v>320.7</v>
      </c>
      <c r="AT37" s="34">
        <v>0</v>
      </c>
      <c r="AU37" s="34">
        <v>12</v>
      </c>
      <c r="AV37" s="34">
        <v>9</v>
      </c>
      <c r="AW37" s="34" t="s">
        <v>200</v>
      </c>
      <c r="AX37" s="34">
        <v>1</v>
      </c>
      <c r="AY37" s="34">
        <v>1.2</v>
      </c>
      <c r="AZ37" s="34">
        <v>1.6</v>
      </c>
      <c r="BA37" s="34">
        <v>13.404</v>
      </c>
      <c r="BB37" s="34">
        <v>12.73</v>
      </c>
      <c r="BC37" s="34">
        <v>0.95</v>
      </c>
      <c r="BD37" s="34">
        <v>16.358000000000001</v>
      </c>
      <c r="BE37" s="34">
        <v>1683.7080000000001</v>
      </c>
      <c r="BF37" s="34">
        <v>614.40700000000004</v>
      </c>
      <c r="BG37" s="34">
        <v>0</v>
      </c>
      <c r="BH37" s="34">
        <v>6.0000000000000001E-3</v>
      </c>
      <c r="BI37" s="34">
        <v>6.0000000000000001E-3</v>
      </c>
      <c r="BJ37" s="34">
        <v>0</v>
      </c>
      <c r="BK37" s="34">
        <v>5.0000000000000001E-3</v>
      </c>
      <c r="BL37" s="34">
        <v>5.0000000000000001E-3</v>
      </c>
      <c r="BM37" s="34">
        <v>88.675799999999995</v>
      </c>
      <c r="BN37" s="34"/>
      <c r="BO37" s="34"/>
      <c r="BP37" s="34"/>
      <c r="BQ37" s="34">
        <v>1237.133</v>
      </c>
      <c r="BR37" s="34">
        <v>0.11723</v>
      </c>
      <c r="BS37" s="34">
        <v>-5</v>
      </c>
      <c r="BT37" s="34">
        <v>8.8769999999999995E-3</v>
      </c>
      <c r="BU37" s="34">
        <v>2.864808</v>
      </c>
      <c r="BV37" s="34">
        <v>0</v>
      </c>
      <c r="BW37" s="34" t="s">
        <v>155</v>
      </c>
      <c r="BX37" s="34">
        <v>0.82799999999999996</v>
      </c>
    </row>
    <row r="38" spans="1:76" x14ac:dyDescent="0.25">
      <c r="A38" s="35">
        <v>43167</v>
      </c>
      <c r="B38" s="36">
        <v>1.720949074074074E-2</v>
      </c>
      <c r="C38" s="34">
        <v>9.2959999999999994</v>
      </c>
      <c r="D38" s="34">
        <v>4.0961999999999996</v>
      </c>
      <c r="E38" s="34">
        <v>40961.602070000001</v>
      </c>
      <c r="F38" s="34">
        <v>-3.5</v>
      </c>
      <c r="G38" s="34">
        <v>0.3</v>
      </c>
      <c r="H38" s="34">
        <v>11517.7</v>
      </c>
      <c r="I38" s="34"/>
      <c r="J38" s="34">
        <v>8.16</v>
      </c>
      <c r="K38" s="34">
        <v>0.86439999999999995</v>
      </c>
      <c r="L38" s="34">
        <v>8.0357000000000003</v>
      </c>
      <c r="M38" s="34">
        <v>3.5407000000000002</v>
      </c>
      <c r="N38" s="34">
        <v>0</v>
      </c>
      <c r="O38" s="34">
        <v>0.25929999999999997</v>
      </c>
      <c r="P38" s="34">
        <v>0.3</v>
      </c>
      <c r="Q38" s="34">
        <v>0</v>
      </c>
      <c r="R38" s="34">
        <v>0.21479999999999999</v>
      </c>
      <c r="S38" s="34">
        <v>0.2</v>
      </c>
      <c r="T38" s="34">
        <v>11517.7</v>
      </c>
      <c r="U38" s="34"/>
      <c r="V38" s="34"/>
      <c r="W38" s="34">
        <v>0</v>
      </c>
      <c r="X38" s="34">
        <v>7.0537999999999998</v>
      </c>
      <c r="Y38" s="34">
        <v>13.1</v>
      </c>
      <c r="Z38" s="34">
        <v>854</v>
      </c>
      <c r="AA38" s="34">
        <v>861</v>
      </c>
      <c r="AB38" s="34">
        <v>870</v>
      </c>
      <c r="AC38" s="34">
        <v>98</v>
      </c>
      <c r="AD38" s="34">
        <v>30.94</v>
      </c>
      <c r="AE38" s="34">
        <v>0.71</v>
      </c>
      <c r="AF38" s="34">
        <v>979</v>
      </c>
      <c r="AG38" s="34">
        <v>2</v>
      </c>
      <c r="AH38" s="34">
        <v>92.876999999999995</v>
      </c>
      <c r="AI38" s="34">
        <v>37</v>
      </c>
      <c r="AJ38" s="34">
        <v>190</v>
      </c>
      <c r="AK38" s="34">
        <v>168.9</v>
      </c>
      <c r="AL38" s="34">
        <v>4.5</v>
      </c>
      <c r="AM38" s="34">
        <v>176</v>
      </c>
      <c r="AN38" s="34" t="s">
        <v>155</v>
      </c>
      <c r="AO38" s="34">
        <v>2</v>
      </c>
      <c r="AP38" s="37">
        <v>0.76802083333333337</v>
      </c>
      <c r="AQ38" s="34">
        <v>47.158580000000001</v>
      </c>
      <c r="AR38" s="34">
        <v>-88.489701999999994</v>
      </c>
      <c r="AS38" s="34">
        <v>320.89999999999998</v>
      </c>
      <c r="AT38" s="34">
        <v>0</v>
      </c>
      <c r="AU38" s="34">
        <v>12</v>
      </c>
      <c r="AV38" s="34">
        <v>10</v>
      </c>
      <c r="AW38" s="34" t="s">
        <v>199</v>
      </c>
      <c r="AX38" s="34">
        <v>0.928172</v>
      </c>
      <c r="AY38" s="34">
        <v>1.2</v>
      </c>
      <c r="AZ38" s="34">
        <v>1.5281720000000001</v>
      </c>
      <c r="BA38" s="34">
        <v>13.404</v>
      </c>
      <c r="BB38" s="34">
        <v>13.23</v>
      </c>
      <c r="BC38" s="34">
        <v>0.99</v>
      </c>
      <c r="BD38" s="34">
        <v>15.689</v>
      </c>
      <c r="BE38" s="34">
        <v>1834.818</v>
      </c>
      <c r="BF38" s="34">
        <v>514.553</v>
      </c>
      <c r="BG38" s="34">
        <v>0</v>
      </c>
      <c r="BH38" s="34">
        <v>6.0000000000000001E-3</v>
      </c>
      <c r="BI38" s="34">
        <v>6.0000000000000001E-3</v>
      </c>
      <c r="BJ38" s="34">
        <v>0</v>
      </c>
      <c r="BK38" s="34">
        <v>5.0000000000000001E-3</v>
      </c>
      <c r="BL38" s="34">
        <v>5.0000000000000001E-3</v>
      </c>
      <c r="BM38" s="34">
        <v>90.751800000000003</v>
      </c>
      <c r="BN38" s="34"/>
      <c r="BO38" s="34"/>
      <c r="BP38" s="34"/>
      <c r="BQ38" s="34">
        <v>1171.086</v>
      </c>
      <c r="BR38" s="34">
        <v>0.105476</v>
      </c>
      <c r="BS38" s="34">
        <v>-5</v>
      </c>
      <c r="BT38" s="34">
        <v>8.123E-3</v>
      </c>
      <c r="BU38" s="34">
        <v>2.5775700000000001</v>
      </c>
      <c r="BV38" s="34">
        <v>0</v>
      </c>
      <c r="BW38" s="34" t="s">
        <v>155</v>
      </c>
      <c r="BX38" s="34">
        <v>0.82799999999999996</v>
      </c>
    </row>
    <row r="39" spans="1:76" x14ac:dyDescent="0.25">
      <c r="A39" s="35">
        <v>43167</v>
      </c>
      <c r="B39" s="36">
        <v>1.7221064814814814E-2</v>
      </c>
      <c r="C39" s="34">
        <v>8.15</v>
      </c>
      <c r="D39" s="34">
        <v>3.1556000000000002</v>
      </c>
      <c r="E39" s="34">
        <v>31555.917310000001</v>
      </c>
      <c r="F39" s="34">
        <v>2.6</v>
      </c>
      <c r="G39" s="34">
        <v>0.3</v>
      </c>
      <c r="H39" s="34">
        <v>11517.8</v>
      </c>
      <c r="I39" s="34"/>
      <c r="J39" s="34">
        <v>7.55</v>
      </c>
      <c r="K39" s="34">
        <v>0.88290000000000002</v>
      </c>
      <c r="L39" s="34">
        <v>7.1958000000000002</v>
      </c>
      <c r="M39" s="34">
        <v>2.7860999999999998</v>
      </c>
      <c r="N39" s="34">
        <v>2.3281000000000001</v>
      </c>
      <c r="O39" s="34">
        <v>0.26490000000000002</v>
      </c>
      <c r="P39" s="34">
        <v>2.6</v>
      </c>
      <c r="Q39" s="34">
        <v>1.9287000000000001</v>
      </c>
      <c r="R39" s="34">
        <v>0.21940000000000001</v>
      </c>
      <c r="S39" s="34">
        <v>2.1</v>
      </c>
      <c r="T39" s="34">
        <v>11517.8</v>
      </c>
      <c r="U39" s="34"/>
      <c r="V39" s="34"/>
      <c r="W39" s="34">
        <v>0</v>
      </c>
      <c r="X39" s="34">
        <v>6.6658999999999997</v>
      </c>
      <c r="Y39" s="34">
        <v>13</v>
      </c>
      <c r="Z39" s="34">
        <v>854</v>
      </c>
      <c r="AA39" s="34">
        <v>860</v>
      </c>
      <c r="AB39" s="34">
        <v>870</v>
      </c>
      <c r="AC39" s="34">
        <v>98</v>
      </c>
      <c r="AD39" s="34">
        <v>30.94</v>
      </c>
      <c r="AE39" s="34">
        <v>0.71</v>
      </c>
      <c r="AF39" s="34">
        <v>979</v>
      </c>
      <c r="AG39" s="34">
        <v>2</v>
      </c>
      <c r="AH39" s="34">
        <v>92.123000000000005</v>
      </c>
      <c r="AI39" s="34">
        <v>37</v>
      </c>
      <c r="AJ39" s="34">
        <v>190</v>
      </c>
      <c r="AK39" s="34">
        <v>169</v>
      </c>
      <c r="AL39" s="34">
        <v>4.5</v>
      </c>
      <c r="AM39" s="34">
        <v>176</v>
      </c>
      <c r="AN39" s="34" t="s">
        <v>155</v>
      </c>
      <c r="AO39" s="34">
        <v>2</v>
      </c>
      <c r="AP39" s="37">
        <v>0.7680324074074073</v>
      </c>
      <c r="AQ39" s="34">
        <v>47.158580000000001</v>
      </c>
      <c r="AR39" s="34">
        <v>-88.489701999999994</v>
      </c>
      <c r="AS39" s="34">
        <v>321</v>
      </c>
      <c r="AT39" s="34">
        <v>0</v>
      </c>
      <c r="AU39" s="34">
        <v>12</v>
      </c>
      <c r="AV39" s="34">
        <v>10</v>
      </c>
      <c r="AW39" s="34" t="s">
        <v>199</v>
      </c>
      <c r="AX39" s="34">
        <v>0.9</v>
      </c>
      <c r="AY39" s="34">
        <v>1.2</v>
      </c>
      <c r="AZ39" s="34">
        <v>1.5</v>
      </c>
      <c r="BA39" s="34">
        <v>13.404</v>
      </c>
      <c r="BB39" s="34">
        <v>15.45</v>
      </c>
      <c r="BC39" s="34">
        <v>1.1499999999999999</v>
      </c>
      <c r="BD39" s="34">
        <v>13.260999999999999</v>
      </c>
      <c r="BE39" s="34">
        <v>1879.1859999999999</v>
      </c>
      <c r="BF39" s="34">
        <v>463.09399999999999</v>
      </c>
      <c r="BG39" s="34">
        <v>6.4000000000000001E-2</v>
      </c>
      <c r="BH39" s="34">
        <v>7.0000000000000001E-3</v>
      </c>
      <c r="BI39" s="34">
        <v>7.0999999999999994E-2</v>
      </c>
      <c r="BJ39" s="34">
        <v>5.2999999999999999E-2</v>
      </c>
      <c r="BK39" s="34">
        <v>6.0000000000000001E-3</v>
      </c>
      <c r="BL39" s="34">
        <v>5.8999999999999997E-2</v>
      </c>
      <c r="BM39" s="34">
        <v>103.79640000000001</v>
      </c>
      <c r="BN39" s="34"/>
      <c r="BO39" s="34"/>
      <c r="BP39" s="34"/>
      <c r="BQ39" s="34">
        <v>1265.7529999999999</v>
      </c>
      <c r="BR39" s="34">
        <v>8.9091000000000004E-2</v>
      </c>
      <c r="BS39" s="34">
        <v>-5</v>
      </c>
      <c r="BT39" s="34">
        <v>8.8769999999999995E-3</v>
      </c>
      <c r="BU39" s="34">
        <v>2.1771609999999999</v>
      </c>
      <c r="BV39" s="34">
        <v>0</v>
      </c>
      <c r="BW39" s="34" t="s">
        <v>155</v>
      </c>
      <c r="BX39" s="34">
        <v>0.82799999999999996</v>
      </c>
    </row>
    <row r="40" spans="1:76" x14ac:dyDescent="0.25">
      <c r="A40" s="35">
        <v>43167</v>
      </c>
      <c r="B40" s="36">
        <v>1.7232638888888891E-2</v>
      </c>
      <c r="C40" s="34">
        <v>6.3070000000000004</v>
      </c>
      <c r="D40" s="34">
        <v>3.9348000000000001</v>
      </c>
      <c r="E40" s="34">
        <v>39348.072090000001</v>
      </c>
      <c r="F40" s="34">
        <v>8</v>
      </c>
      <c r="G40" s="34">
        <v>0.3</v>
      </c>
      <c r="H40" s="34">
        <v>11517.8</v>
      </c>
      <c r="I40" s="34"/>
      <c r="J40" s="34">
        <v>7.06</v>
      </c>
      <c r="K40" s="34">
        <v>0.89090000000000003</v>
      </c>
      <c r="L40" s="34">
        <v>5.6191000000000004</v>
      </c>
      <c r="M40" s="34">
        <v>3.5053999999999998</v>
      </c>
      <c r="N40" s="34">
        <v>7.1199000000000003</v>
      </c>
      <c r="O40" s="34">
        <v>0.26729999999999998</v>
      </c>
      <c r="P40" s="34">
        <v>7.4</v>
      </c>
      <c r="Q40" s="34">
        <v>5.8985000000000003</v>
      </c>
      <c r="R40" s="34">
        <v>0.22140000000000001</v>
      </c>
      <c r="S40" s="34">
        <v>6.1</v>
      </c>
      <c r="T40" s="34">
        <v>11517.8</v>
      </c>
      <c r="U40" s="34"/>
      <c r="V40" s="34"/>
      <c r="W40" s="34">
        <v>0</v>
      </c>
      <c r="X40" s="34">
        <v>6.2868000000000004</v>
      </c>
      <c r="Y40" s="34">
        <v>13</v>
      </c>
      <c r="Z40" s="34">
        <v>853</v>
      </c>
      <c r="AA40" s="34">
        <v>860</v>
      </c>
      <c r="AB40" s="34">
        <v>870</v>
      </c>
      <c r="AC40" s="34">
        <v>98</v>
      </c>
      <c r="AD40" s="34">
        <v>30.94</v>
      </c>
      <c r="AE40" s="34">
        <v>0.71</v>
      </c>
      <c r="AF40" s="34">
        <v>979</v>
      </c>
      <c r="AG40" s="34">
        <v>2</v>
      </c>
      <c r="AH40" s="34">
        <v>92</v>
      </c>
      <c r="AI40" s="34">
        <v>37</v>
      </c>
      <c r="AJ40" s="34">
        <v>190</v>
      </c>
      <c r="AK40" s="34">
        <v>169</v>
      </c>
      <c r="AL40" s="34">
        <v>4.5</v>
      </c>
      <c r="AM40" s="34">
        <v>176</v>
      </c>
      <c r="AN40" s="34" t="s">
        <v>155</v>
      </c>
      <c r="AO40" s="34">
        <v>2</v>
      </c>
      <c r="AP40" s="37">
        <v>0.76804398148148145</v>
      </c>
      <c r="AQ40" s="34">
        <v>47.158580000000001</v>
      </c>
      <c r="AR40" s="34">
        <v>-88.489701999999994</v>
      </c>
      <c r="AS40" s="34">
        <v>321</v>
      </c>
      <c r="AT40" s="34">
        <v>0</v>
      </c>
      <c r="AU40" s="34">
        <v>12</v>
      </c>
      <c r="AV40" s="34">
        <v>10</v>
      </c>
      <c r="AW40" s="34" t="s">
        <v>199</v>
      </c>
      <c r="AX40" s="34">
        <v>0.97189999999999999</v>
      </c>
      <c r="AY40" s="34">
        <v>1.3438000000000001</v>
      </c>
      <c r="AZ40" s="34">
        <v>1.6437999999999999</v>
      </c>
      <c r="BA40" s="34">
        <v>13.404</v>
      </c>
      <c r="BB40" s="34">
        <v>16.63</v>
      </c>
      <c r="BC40" s="34">
        <v>1.24</v>
      </c>
      <c r="BD40" s="34">
        <v>12.249000000000001</v>
      </c>
      <c r="BE40" s="34">
        <v>1590.3109999999999</v>
      </c>
      <c r="BF40" s="34">
        <v>631.44200000000001</v>
      </c>
      <c r="BG40" s="34">
        <v>0.21099999999999999</v>
      </c>
      <c r="BH40" s="34">
        <v>8.0000000000000002E-3</v>
      </c>
      <c r="BI40" s="34">
        <v>0.219</v>
      </c>
      <c r="BJ40" s="34">
        <v>0.17499999999999999</v>
      </c>
      <c r="BK40" s="34">
        <v>7.0000000000000001E-3</v>
      </c>
      <c r="BL40" s="34">
        <v>0.18099999999999999</v>
      </c>
      <c r="BM40" s="34">
        <v>112.48860000000001</v>
      </c>
      <c r="BN40" s="34"/>
      <c r="BO40" s="34"/>
      <c r="BP40" s="34"/>
      <c r="BQ40" s="34">
        <v>1293.7360000000001</v>
      </c>
      <c r="BR40" s="34">
        <v>0.120326</v>
      </c>
      <c r="BS40" s="34">
        <v>-5</v>
      </c>
      <c r="BT40" s="34">
        <v>8.9999999999999993E-3</v>
      </c>
      <c r="BU40" s="34">
        <v>2.9404669999999999</v>
      </c>
      <c r="BV40" s="34">
        <v>0</v>
      </c>
      <c r="BW40" s="34" t="s">
        <v>155</v>
      </c>
      <c r="BX40" s="34">
        <v>0.82799999999999996</v>
      </c>
    </row>
    <row r="41" spans="1:76" x14ac:dyDescent="0.25">
      <c r="A41" s="35">
        <v>43167</v>
      </c>
      <c r="B41" s="36">
        <v>1.7244212962962965E-2</v>
      </c>
      <c r="C41" s="34">
        <v>4.5119999999999996</v>
      </c>
      <c r="D41" s="34">
        <v>4.0217999999999998</v>
      </c>
      <c r="E41" s="34">
        <v>40218.238129999998</v>
      </c>
      <c r="F41" s="34">
        <v>9.3000000000000007</v>
      </c>
      <c r="G41" s="34">
        <v>0.4</v>
      </c>
      <c r="H41" s="34">
        <v>11517.8</v>
      </c>
      <c r="I41" s="34"/>
      <c r="J41" s="34">
        <v>6.62</v>
      </c>
      <c r="K41" s="34">
        <v>0.90559999999999996</v>
      </c>
      <c r="L41" s="34">
        <v>4.0861999999999998</v>
      </c>
      <c r="M41" s="34">
        <v>3.6423000000000001</v>
      </c>
      <c r="N41" s="34">
        <v>8.4196000000000009</v>
      </c>
      <c r="O41" s="34">
        <v>0.36230000000000001</v>
      </c>
      <c r="P41" s="34">
        <v>8.8000000000000007</v>
      </c>
      <c r="Q41" s="34">
        <v>6.9752000000000001</v>
      </c>
      <c r="R41" s="34">
        <v>0.30009999999999998</v>
      </c>
      <c r="S41" s="34">
        <v>7.3</v>
      </c>
      <c r="T41" s="34">
        <v>11517.8</v>
      </c>
      <c r="U41" s="34"/>
      <c r="V41" s="34"/>
      <c r="W41" s="34">
        <v>0</v>
      </c>
      <c r="X41" s="34">
        <v>5.9978999999999996</v>
      </c>
      <c r="Y41" s="34">
        <v>13.1</v>
      </c>
      <c r="Z41" s="34">
        <v>853</v>
      </c>
      <c r="AA41" s="34">
        <v>860</v>
      </c>
      <c r="AB41" s="34">
        <v>870</v>
      </c>
      <c r="AC41" s="34">
        <v>98</v>
      </c>
      <c r="AD41" s="34">
        <v>30.94</v>
      </c>
      <c r="AE41" s="34">
        <v>0.71</v>
      </c>
      <c r="AF41" s="34">
        <v>979</v>
      </c>
      <c r="AG41" s="34">
        <v>2</v>
      </c>
      <c r="AH41" s="34">
        <v>92.876999999999995</v>
      </c>
      <c r="AI41" s="34">
        <v>37</v>
      </c>
      <c r="AJ41" s="34">
        <v>190</v>
      </c>
      <c r="AK41" s="34">
        <v>169</v>
      </c>
      <c r="AL41" s="34">
        <v>4.5999999999999996</v>
      </c>
      <c r="AM41" s="34">
        <v>176</v>
      </c>
      <c r="AN41" s="34" t="s">
        <v>155</v>
      </c>
      <c r="AO41" s="34">
        <v>2</v>
      </c>
      <c r="AP41" s="37">
        <v>0.7680555555555556</v>
      </c>
      <c r="AQ41" s="34">
        <v>47.158580000000001</v>
      </c>
      <c r="AR41" s="34">
        <v>-88.489701999999994</v>
      </c>
      <c r="AS41" s="34">
        <v>320.89999999999998</v>
      </c>
      <c r="AT41" s="34">
        <v>0</v>
      </c>
      <c r="AU41" s="34">
        <v>12</v>
      </c>
      <c r="AV41" s="34">
        <v>10</v>
      </c>
      <c r="AW41" s="34" t="s">
        <v>199</v>
      </c>
      <c r="AX41" s="34">
        <v>1</v>
      </c>
      <c r="AY41" s="34">
        <v>1.4</v>
      </c>
      <c r="AZ41" s="34">
        <v>1.7</v>
      </c>
      <c r="BA41" s="34">
        <v>13.404</v>
      </c>
      <c r="BB41" s="34">
        <v>19.34</v>
      </c>
      <c r="BC41" s="34">
        <v>1.44</v>
      </c>
      <c r="BD41" s="34">
        <v>10.42</v>
      </c>
      <c r="BE41" s="34">
        <v>1339.0820000000001</v>
      </c>
      <c r="BF41" s="34">
        <v>759.68700000000001</v>
      </c>
      <c r="BG41" s="34">
        <v>0.28899999999999998</v>
      </c>
      <c r="BH41" s="34">
        <v>1.2E-2</v>
      </c>
      <c r="BI41" s="34">
        <v>0.30099999999999999</v>
      </c>
      <c r="BJ41" s="34">
        <v>0.23899999999999999</v>
      </c>
      <c r="BK41" s="34">
        <v>0.01</v>
      </c>
      <c r="BL41" s="34">
        <v>0.25</v>
      </c>
      <c r="BM41" s="34">
        <v>130.24940000000001</v>
      </c>
      <c r="BN41" s="34"/>
      <c r="BO41" s="34"/>
      <c r="BP41" s="34"/>
      <c r="BQ41" s="34">
        <v>1429.1679999999999</v>
      </c>
      <c r="BR41" s="34">
        <v>0.17411199999999999</v>
      </c>
      <c r="BS41" s="34">
        <v>-5</v>
      </c>
      <c r="BT41" s="34">
        <v>8.9999999999999993E-3</v>
      </c>
      <c r="BU41" s="34">
        <v>4.2548620000000001</v>
      </c>
      <c r="BV41" s="34">
        <v>0</v>
      </c>
      <c r="BW41" s="34" t="s">
        <v>155</v>
      </c>
      <c r="BX41" s="34">
        <v>0.82799999999999996</v>
      </c>
    </row>
    <row r="42" spans="1:76" x14ac:dyDescent="0.25">
      <c r="A42" s="35">
        <v>43167</v>
      </c>
      <c r="B42" s="36">
        <v>1.7255787037037038E-2</v>
      </c>
      <c r="C42" s="34">
        <v>2.9689999999999999</v>
      </c>
      <c r="D42" s="34">
        <v>3.2206000000000001</v>
      </c>
      <c r="E42" s="34">
        <v>32206.253120000001</v>
      </c>
      <c r="F42" s="34">
        <v>4</v>
      </c>
      <c r="G42" s="34">
        <v>0.4</v>
      </c>
      <c r="H42" s="34">
        <v>11517.8</v>
      </c>
      <c r="I42" s="34"/>
      <c r="J42" s="34">
        <v>6.52</v>
      </c>
      <c r="K42" s="34">
        <v>0.92769999999999997</v>
      </c>
      <c r="L42" s="34">
        <v>2.7542</v>
      </c>
      <c r="M42" s="34">
        <v>2.9876999999999998</v>
      </c>
      <c r="N42" s="34">
        <v>3.7425000000000002</v>
      </c>
      <c r="O42" s="34">
        <v>0.37109999999999999</v>
      </c>
      <c r="P42" s="34">
        <v>4.0999999999999996</v>
      </c>
      <c r="Q42" s="34">
        <v>3.1004999999999998</v>
      </c>
      <c r="R42" s="34">
        <v>0.30740000000000001</v>
      </c>
      <c r="S42" s="34">
        <v>3.4</v>
      </c>
      <c r="T42" s="34">
        <v>11517.8</v>
      </c>
      <c r="U42" s="34"/>
      <c r="V42" s="34"/>
      <c r="W42" s="34">
        <v>0</v>
      </c>
      <c r="X42" s="34">
        <v>6.0492999999999997</v>
      </c>
      <c r="Y42" s="34">
        <v>13</v>
      </c>
      <c r="Z42" s="34">
        <v>855</v>
      </c>
      <c r="AA42" s="34">
        <v>863</v>
      </c>
      <c r="AB42" s="34">
        <v>872</v>
      </c>
      <c r="AC42" s="34">
        <v>98</v>
      </c>
      <c r="AD42" s="34">
        <v>30.94</v>
      </c>
      <c r="AE42" s="34">
        <v>0.71</v>
      </c>
      <c r="AF42" s="34">
        <v>979</v>
      </c>
      <c r="AG42" s="34">
        <v>2</v>
      </c>
      <c r="AH42" s="34">
        <v>92.123000000000005</v>
      </c>
      <c r="AI42" s="34">
        <v>37</v>
      </c>
      <c r="AJ42" s="34">
        <v>190</v>
      </c>
      <c r="AK42" s="34">
        <v>169</v>
      </c>
      <c r="AL42" s="34">
        <v>4.5</v>
      </c>
      <c r="AM42" s="34">
        <v>176</v>
      </c>
      <c r="AN42" s="34" t="s">
        <v>155</v>
      </c>
      <c r="AO42" s="34">
        <v>2</v>
      </c>
      <c r="AP42" s="37">
        <v>0.76806712962962964</v>
      </c>
      <c r="AQ42" s="34">
        <v>47.158580000000001</v>
      </c>
      <c r="AR42" s="34">
        <v>-88.489701999999994</v>
      </c>
      <c r="AS42" s="34">
        <v>321</v>
      </c>
      <c r="AT42" s="34">
        <v>0</v>
      </c>
      <c r="AU42" s="34">
        <v>12</v>
      </c>
      <c r="AV42" s="34">
        <v>10</v>
      </c>
      <c r="AW42" s="34" t="s">
        <v>199</v>
      </c>
      <c r="AX42" s="34">
        <v>1</v>
      </c>
      <c r="AY42" s="34">
        <v>1.3281000000000001</v>
      </c>
      <c r="AZ42" s="34">
        <v>1.7</v>
      </c>
      <c r="BA42" s="34">
        <v>13.404</v>
      </c>
      <c r="BB42" s="34">
        <v>25.44</v>
      </c>
      <c r="BC42" s="34">
        <v>1.9</v>
      </c>
      <c r="BD42" s="34">
        <v>7.7960000000000003</v>
      </c>
      <c r="BE42" s="34">
        <v>1164.1679999999999</v>
      </c>
      <c r="BF42" s="34">
        <v>803.77700000000004</v>
      </c>
      <c r="BG42" s="34">
        <v>0.16600000000000001</v>
      </c>
      <c r="BH42" s="34">
        <v>1.6E-2</v>
      </c>
      <c r="BI42" s="34">
        <v>0.182</v>
      </c>
      <c r="BJ42" s="34">
        <v>0.13700000000000001</v>
      </c>
      <c r="BK42" s="34">
        <v>1.4E-2</v>
      </c>
      <c r="BL42" s="34">
        <v>0.151</v>
      </c>
      <c r="BM42" s="34">
        <v>168.0018</v>
      </c>
      <c r="BN42" s="34"/>
      <c r="BO42" s="34"/>
      <c r="BP42" s="34"/>
      <c r="BQ42" s="34">
        <v>1859.1890000000001</v>
      </c>
      <c r="BR42" s="34">
        <v>0.10996300000000001</v>
      </c>
      <c r="BS42" s="34">
        <v>-5</v>
      </c>
      <c r="BT42" s="34">
        <v>8.9999999999999993E-3</v>
      </c>
      <c r="BU42" s="34">
        <v>2.6872210000000001</v>
      </c>
      <c r="BV42" s="34">
        <v>0</v>
      </c>
      <c r="BW42" s="34" t="s">
        <v>155</v>
      </c>
      <c r="BX42" s="34">
        <v>0.82799999999999996</v>
      </c>
    </row>
    <row r="43" spans="1:76" x14ac:dyDescent="0.25">
      <c r="A43" s="35">
        <v>43167</v>
      </c>
      <c r="B43" s="36">
        <v>1.7267361111111112E-2</v>
      </c>
      <c r="C43" s="34">
        <v>1.754</v>
      </c>
      <c r="D43" s="34">
        <v>2.0133999999999999</v>
      </c>
      <c r="E43" s="34">
        <v>20134.32386</v>
      </c>
      <c r="F43" s="34">
        <v>-2.2000000000000002</v>
      </c>
      <c r="G43" s="34">
        <v>0.4</v>
      </c>
      <c r="H43" s="34">
        <v>11517.8</v>
      </c>
      <c r="I43" s="34"/>
      <c r="J43" s="34">
        <v>6.78</v>
      </c>
      <c r="K43" s="34">
        <v>0.95150000000000001</v>
      </c>
      <c r="L43" s="34">
        <v>1.6693</v>
      </c>
      <c r="M43" s="34">
        <v>1.9157999999999999</v>
      </c>
      <c r="N43" s="34">
        <v>0</v>
      </c>
      <c r="O43" s="34">
        <v>0.40810000000000002</v>
      </c>
      <c r="P43" s="34">
        <v>0.4</v>
      </c>
      <c r="Q43" s="34">
        <v>0</v>
      </c>
      <c r="R43" s="34">
        <v>0.33810000000000001</v>
      </c>
      <c r="S43" s="34">
        <v>0.3</v>
      </c>
      <c r="T43" s="34">
        <v>11517.8</v>
      </c>
      <c r="U43" s="34"/>
      <c r="V43" s="34"/>
      <c r="W43" s="34">
        <v>0</v>
      </c>
      <c r="X43" s="34">
        <v>6.4473000000000003</v>
      </c>
      <c r="Y43" s="34">
        <v>13.1</v>
      </c>
      <c r="Z43" s="34">
        <v>856</v>
      </c>
      <c r="AA43" s="34">
        <v>862</v>
      </c>
      <c r="AB43" s="34">
        <v>872</v>
      </c>
      <c r="AC43" s="34">
        <v>98</v>
      </c>
      <c r="AD43" s="34">
        <v>30.94</v>
      </c>
      <c r="AE43" s="34">
        <v>0.71</v>
      </c>
      <c r="AF43" s="34">
        <v>979</v>
      </c>
      <c r="AG43" s="34">
        <v>2</v>
      </c>
      <c r="AH43" s="34">
        <v>92</v>
      </c>
      <c r="AI43" s="34">
        <v>37</v>
      </c>
      <c r="AJ43" s="34">
        <v>190</v>
      </c>
      <c r="AK43" s="34">
        <v>169</v>
      </c>
      <c r="AL43" s="34">
        <v>4.5999999999999996</v>
      </c>
      <c r="AM43" s="34">
        <v>176</v>
      </c>
      <c r="AN43" s="34" t="s">
        <v>155</v>
      </c>
      <c r="AO43" s="34">
        <v>2</v>
      </c>
      <c r="AP43" s="37">
        <v>0.76807870370370368</v>
      </c>
      <c r="AQ43" s="34">
        <v>47.158580000000001</v>
      </c>
      <c r="AR43" s="34">
        <v>-88.489701999999994</v>
      </c>
      <c r="AS43" s="34">
        <v>321.10000000000002</v>
      </c>
      <c r="AT43" s="34">
        <v>0</v>
      </c>
      <c r="AU43" s="34">
        <v>12</v>
      </c>
      <c r="AV43" s="34">
        <v>10</v>
      </c>
      <c r="AW43" s="34" t="s">
        <v>199</v>
      </c>
      <c r="AX43" s="34">
        <v>0.92810000000000004</v>
      </c>
      <c r="AY43" s="34">
        <v>1.2281</v>
      </c>
      <c r="AZ43" s="34">
        <v>1.5562</v>
      </c>
      <c r="BA43" s="34">
        <v>13.404</v>
      </c>
      <c r="BB43" s="34">
        <v>38.07</v>
      </c>
      <c r="BC43" s="34">
        <v>2.84</v>
      </c>
      <c r="BD43" s="34">
        <v>5.0979999999999999</v>
      </c>
      <c r="BE43" s="34">
        <v>1029.6120000000001</v>
      </c>
      <c r="BF43" s="34">
        <v>752.053</v>
      </c>
      <c r="BG43" s="34">
        <v>0</v>
      </c>
      <c r="BH43" s="34">
        <v>2.5999999999999999E-2</v>
      </c>
      <c r="BI43" s="34">
        <v>2.5999999999999999E-2</v>
      </c>
      <c r="BJ43" s="34">
        <v>0</v>
      </c>
      <c r="BK43" s="34">
        <v>2.1999999999999999E-2</v>
      </c>
      <c r="BL43" s="34">
        <v>2.1999999999999999E-2</v>
      </c>
      <c r="BM43" s="34">
        <v>245.14400000000001</v>
      </c>
      <c r="BN43" s="34"/>
      <c r="BO43" s="34"/>
      <c r="BP43" s="34"/>
      <c r="BQ43" s="34">
        <v>2891.3760000000002</v>
      </c>
      <c r="BR43" s="34">
        <v>6.4920000000000005E-2</v>
      </c>
      <c r="BS43" s="34">
        <v>-5</v>
      </c>
      <c r="BT43" s="34">
        <v>8.9999999999999993E-3</v>
      </c>
      <c r="BU43" s="34">
        <v>1.5864830000000001</v>
      </c>
      <c r="BV43" s="34">
        <v>0</v>
      </c>
      <c r="BW43" s="34" t="s">
        <v>155</v>
      </c>
      <c r="BX43" s="34">
        <v>0.82799999999999996</v>
      </c>
    </row>
    <row r="44" spans="1:76" x14ac:dyDescent="0.25">
      <c r="A44" s="35">
        <v>43167</v>
      </c>
      <c r="B44" s="36">
        <v>1.7278935185185185E-2</v>
      </c>
      <c r="C44" s="34">
        <v>1.284</v>
      </c>
      <c r="D44" s="34">
        <v>1.3842000000000001</v>
      </c>
      <c r="E44" s="34">
        <v>13841.61836</v>
      </c>
      <c r="F44" s="34">
        <v>-5.7</v>
      </c>
      <c r="G44" s="34">
        <v>0.5</v>
      </c>
      <c r="H44" s="34">
        <v>11517.8</v>
      </c>
      <c r="I44" s="34"/>
      <c r="J44" s="34">
        <v>7.38</v>
      </c>
      <c r="K44" s="34">
        <v>0.96250000000000002</v>
      </c>
      <c r="L44" s="34">
        <v>1.2356</v>
      </c>
      <c r="M44" s="34">
        <v>1.3322000000000001</v>
      </c>
      <c r="N44" s="34">
        <v>0</v>
      </c>
      <c r="O44" s="34">
        <v>0.48120000000000002</v>
      </c>
      <c r="P44" s="34">
        <v>0.5</v>
      </c>
      <c r="Q44" s="34">
        <v>0</v>
      </c>
      <c r="R44" s="34">
        <v>0.3987</v>
      </c>
      <c r="S44" s="34">
        <v>0.4</v>
      </c>
      <c r="T44" s="34">
        <v>11517.8</v>
      </c>
      <c r="U44" s="34"/>
      <c r="V44" s="34"/>
      <c r="W44" s="34">
        <v>0</v>
      </c>
      <c r="X44" s="34">
        <v>7.1071</v>
      </c>
      <c r="Y44" s="34">
        <v>13</v>
      </c>
      <c r="Z44" s="34">
        <v>856</v>
      </c>
      <c r="AA44" s="34">
        <v>863</v>
      </c>
      <c r="AB44" s="34">
        <v>872</v>
      </c>
      <c r="AC44" s="34">
        <v>98</v>
      </c>
      <c r="AD44" s="34">
        <v>30.94</v>
      </c>
      <c r="AE44" s="34">
        <v>0.71</v>
      </c>
      <c r="AF44" s="34">
        <v>979</v>
      </c>
      <c r="AG44" s="34">
        <v>2</v>
      </c>
      <c r="AH44" s="34">
        <v>92</v>
      </c>
      <c r="AI44" s="34">
        <v>37</v>
      </c>
      <c r="AJ44" s="34">
        <v>190</v>
      </c>
      <c r="AK44" s="34">
        <v>169</v>
      </c>
      <c r="AL44" s="34">
        <v>4.5</v>
      </c>
      <c r="AM44" s="34">
        <v>176</v>
      </c>
      <c r="AN44" s="34" t="s">
        <v>155</v>
      </c>
      <c r="AO44" s="34">
        <v>2</v>
      </c>
      <c r="AP44" s="37">
        <v>0.76809027777777772</v>
      </c>
      <c r="AQ44" s="34">
        <v>47.158580000000001</v>
      </c>
      <c r="AR44" s="34">
        <v>-88.489701999999994</v>
      </c>
      <c r="AS44" s="34">
        <v>321.10000000000002</v>
      </c>
      <c r="AT44" s="34">
        <v>0</v>
      </c>
      <c r="AU44" s="34">
        <v>12</v>
      </c>
      <c r="AV44" s="34">
        <v>10</v>
      </c>
      <c r="AW44" s="34" t="s">
        <v>199</v>
      </c>
      <c r="AX44" s="34">
        <v>0.9</v>
      </c>
      <c r="AY44" s="34">
        <v>1.2</v>
      </c>
      <c r="AZ44" s="34">
        <v>1.5</v>
      </c>
      <c r="BA44" s="34">
        <v>13.404</v>
      </c>
      <c r="BB44" s="34">
        <v>49.16</v>
      </c>
      <c r="BC44" s="34">
        <v>3.67</v>
      </c>
      <c r="BD44" s="34">
        <v>3.9</v>
      </c>
      <c r="BE44" s="34">
        <v>972.78</v>
      </c>
      <c r="BF44" s="34">
        <v>667.55200000000002</v>
      </c>
      <c r="BG44" s="34">
        <v>0</v>
      </c>
      <c r="BH44" s="34">
        <v>0.04</v>
      </c>
      <c r="BI44" s="34">
        <v>0.04</v>
      </c>
      <c r="BJ44" s="34">
        <v>0</v>
      </c>
      <c r="BK44" s="34">
        <v>3.3000000000000002E-2</v>
      </c>
      <c r="BL44" s="34">
        <v>3.3000000000000002E-2</v>
      </c>
      <c r="BM44" s="34">
        <v>312.91669999999999</v>
      </c>
      <c r="BN44" s="34"/>
      <c r="BO44" s="34"/>
      <c r="BP44" s="34"/>
      <c r="BQ44" s="34">
        <v>4068.45</v>
      </c>
      <c r="BR44" s="34">
        <v>4.0724999999999997E-2</v>
      </c>
      <c r="BS44" s="34">
        <v>-5</v>
      </c>
      <c r="BT44" s="34">
        <v>8.9999999999999993E-3</v>
      </c>
      <c r="BU44" s="34">
        <v>0.995224</v>
      </c>
      <c r="BV44" s="34">
        <v>0</v>
      </c>
      <c r="BW44" s="34" t="s">
        <v>155</v>
      </c>
      <c r="BX44" s="34">
        <v>0.82799999999999996</v>
      </c>
    </row>
    <row r="45" spans="1:76" x14ac:dyDescent="0.25">
      <c r="A45" s="35">
        <v>43167</v>
      </c>
      <c r="B45" s="36">
        <v>1.7290509259259259E-2</v>
      </c>
      <c r="C45" s="34">
        <v>1.01</v>
      </c>
      <c r="D45" s="34">
        <v>1.0612999999999999</v>
      </c>
      <c r="E45" s="34">
        <v>10612.95491</v>
      </c>
      <c r="F45" s="34">
        <v>-8</v>
      </c>
      <c r="G45" s="34">
        <v>0.5</v>
      </c>
      <c r="H45" s="34">
        <v>11517.8</v>
      </c>
      <c r="I45" s="34"/>
      <c r="J45" s="34">
        <v>8.27</v>
      </c>
      <c r="K45" s="34">
        <v>0.96840000000000004</v>
      </c>
      <c r="L45" s="34">
        <v>0.97829999999999995</v>
      </c>
      <c r="M45" s="34">
        <v>1.0277000000000001</v>
      </c>
      <c r="N45" s="34">
        <v>0</v>
      </c>
      <c r="O45" s="34">
        <v>0.48420000000000002</v>
      </c>
      <c r="P45" s="34">
        <v>0.5</v>
      </c>
      <c r="Q45" s="34">
        <v>0</v>
      </c>
      <c r="R45" s="34">
        <v>0.40110000000000001</v>
      </c>
      <c r="S45" s="34">
        <v>0.4</v>
      </c>
      <c r="T45" s="34">
        <v>11517.8</v>
      </c>
      <c r="U45" s="34"/>
      <c r="V45" s="34"/>
      <c r="W45" s="34">
        <v>0</v>
      </c>
      <c r="X45" s="34">
        <v>8.0120000000000005</v>
      </c>
      <c r="Y45" s="34">
        <v>13</v>
      </c>
      <c r="Z45" s="34">
        <v>857</v>
      </c>
      <c r="AA45" s="34">
        <v>863</v>
      </c>
      <c r="AB45" s="34">
        <v>872</v>
      </c>
      <c r="AC45" s="34">
        <v>98</v>
      </c>
      <c r="AD45" s="34">
        <v>30.94</v>
      </c>
      <c r="AE45" s="34">
        <v>0.71</v>
      </c>
      <c r="AF45" s="34">
        <v>979</v>
      </c>
      <c r="AG45" s="34">
        <v>2</v>
      </c>
      <c r="AH45" s="34">
        <v>92</v>
      </c>
      <c r="AI45" s="34">
        <v>37</v>
      </c>
      <c r="AJ45" s="34">
        <v>190</v>
      </c>
      <c r="AK45" s="34">
        <v>169</v>
      </c>
      <c r="AL45" s="34">
        <v>4.3</v>
      </c>
      <c r="AM45" s="34">
        <v>176</v>
      </c>
      <c r="AN45" s="34" t="s">
        <v>155</v>
      </c>
      <c r="AO45" s="34">
        <v>2</v>
      </c>
      <c r="AP45" s="37">
        <v>0.76810185185185187</v>
      </c>
      <c r="AQ45" s="34">
        <v>47.158580000000001</v>
      </c>
      <c r="AR45" s="34">
        <v>-88.489701999999994</v>
      </c>
      <c r="AS45" s="34">
        <v>321.10000000000002</v>
      </c>
      <c r="AT45" s="34">
        <v>0</v>
      </c>
      <c r="AU45" s="34">
        <v>12</v>
      </c>
      <c r="AV45" s="34">
        <v>10</v>
      </c>
      <c r="AW45" s="34" t="s">
        <v>199</v>
      </c>
      <c r="AX45" s="34">
        <v>0.9</v>
      </c>
      <c r="AY45" s="34">
        <v>1.2</v>
      </c>
      <c r="AZ45" s="34">
        <v>1.5</v>
      </c>
      <c r="BA45" s="34">
        <v>13.404</v>
      </c>
      <c r="BB45" s="34">
        <v>58.32</v>
      </c>
      <c r="BC45" s="34">
        <v>4.3499999999999996</v>
      </c>
      <c r="BD45" s="34">
        <v>3.2669999999999999</v>
      </c>
      <c r="BE45" s="34">
        <v>908.96699999999998</v>
      </c>
      <c r="BF45" s="34">
        <v>607.77200000000005</v>
      </c>
      <c r="BG45" s="34">
        <v>0</v>
      </c>
      <c r="BH45" s="34">
        <v>4.7E-2</v>
      </c>
      <c r="BI45" s="34">
        <v>4.7E-2</v>
      </c>
      <c r="BJ45" s="34">
        <v>0</v>
      </c>
      <c r="BK45" s="34">
        <v>3.9E-2</v>
      </c>
      <c r="BL45" s="34">
        <v>3.9E-2</v>
      </c>
      <c r="BM45" s="34">
        <v>369.2996</v>
      </c>
      <c r="BN45" s="34"/>
      <c r="BO45" s="34"/>
      <c r="BP45" s="34"/>
      <c r="BQ45" s="34">
        <v>5412.8680000000004</v>
      </c>
      <c r="BR45" s="34">
        <v>2.6601E-2</v>
      </c>
      <c r="BS45" s="34">
        <v>-5</v>
      </c>
      <c r="BT45" s="34">
        <v>8.9999999999999993E-3</v>
      </c>
      <c r="BU45" s="34">
        <v>0.65005299999999999</v>
      </c>
      <c r="BV45" s="34">
        <v>0</v>
      </c>
      <c r="BW45" s="34" t="s">
        <v>155</v>
      </c>
      <c r="BX45" s="34">
        <v>0.82799999999999996</v>
      </c>
    </row>
    <row r="46" spans="1:76" x14ac:dyDescent="0.25">
      <c r="A46" s="35">
        <v>43167</v>
      </c>
      <c r="B46" s="36">
        <v>1.7302083333333333E-2</v>
      </c>
      <c r="C46" s="34">
        <v>0.8</v>
      </c>
      <c r="D46" s="34">
        <v>0.86150000000000004</v>
      </c>
      <c r="E46" s="34">
        <v>8614.7961840000007</v>
      </c>
      <c r="F46" s="34">
        <v>-9.8000000000000007</v>
      </c>
      <c r="G46" s="34">
        <v>0.5</v>
      </c>
      <c r="H46" s="34">
        <v>11292.8</v>
      </c>
      <c r="I46" s="34"/>
      <c r="J46" s="34">
        <v>9.31</v>
      </c>
      <c r="K46" s="34">
        <v>0.97270000000000001</v>
      </c>
      <c r="L46" s="34">
        <v>0.77800000000000002</v>
      </c>
      <c r="M46" s="34">
        <v>0.83789999999999998</v>
      </c>
      <c r="N46" s="34">
        <v>0</v>
      </c>
      <c r="O46" s="34">
        <v>0.48630000000000001</v>
      </c>
      <c r="P46" s="34">
        <v>0.5</v>
      </c>
      <c r="Q46" s="34">
        <v>0</v>
      </c>
      <c r="R46" s="34">
        <v>0.40289999999999998</v>
      </c>
      <c r="S46" s="34">
        <v>0.4</v>
      </c>
      <c r="T46" s="34">
        <v>11292.7965</v>
      </c>
      <c r="U46" s="34"/>
      <c r="V46" s="34"/>
      <c r="W46" s="34">
        <v>0</v>
      </c>
      <c r="X46" s="34">
        <v>9.0523000000000007</v>
      </c>
      <c r="Y46" s="34">
        <v>12.8</v>
      </c>
      <c r="Z46" s="34">
        <v>857</v>
      </c>
      <c r="AA46" s="34">
        <v>864</v>
      </c>
      <c r="AB46" s="34">
        <v>872</v>
      </c>
      <c r="AC46" s="34">
        <v>98</v>
      </c>
      <c r="AD46" s="34">
        <v>30.94</v>
      </c>
      <c r="AE46" s="34">
        <v>0.71</v>
      </c>
      <c r="AF46" s="34">
        <v>979</v>
      </c>
      <c r="AG46" s="34">
        <v>2</v>
      </c>
      <c r="AH46" s="34">
        <v>92</v>
      </c>
      <c r="AI46" s="34">
        <v>37</v>
      </c>
      <c r="AJ46" s="34">
        <v>190</v>
      </c>
      <c r="AK46" s="34">
        <v>169</v>
      </c>
      <c r="AL46" s="34">
        <v>4.2</v>
      </c>
      <c r="AM46" s="34">
        <v>176</v>
      </c>
      <c r="AN46" s="34" t="s">
        <v>155</v>
      </c>
      <c r="AO46" s="34">
        <v>2</v>
      </c>
      <c r="AP46" s="37">
        <v>0.76811342592592602</v>
      </c>
      <c r="AQ46" s="34">
        <v>47.158580000000001</v>
      </c>
      <c r="AR46" s="34">
        <v>-88.489701999999994</v>
      </c>
      <c r="AS46" s="34">
        <v>321</v>
      </c>
      <c r="AT46" s="34">
        <v>0</v>
      </c>
      <c r="AU46" s="34">
        <v>12</v>
      </c>
      <c r="AV46" s="34">
        <v>10</v>
      </c>
      <c r="AW46" s="34" t="s">
        <v>199</v>
      </c>
      <c r="AX46" s="34">
        <v>0.9</v>
      </c>
      <c r="AY46" s="34">
        <v>1.2</v>
      </c>
      <c r="AZ46" s="34">
        <v>1.5</v>
      </c>
      <c r="BA46" s="34">
        <v>13.404</v>
      </c>
      <c r="BB46" s="34">
        <v>67.41</v>
      </c>
      <c r="BC46" s="34">
        <v>5.03</v>
      </c>
      <c r="BD46" s="34">
        <v>2.81</v>
      </c>
      <c r="BE46" s="34">
        <v>833.13499999999999</v>
      </c>
      <c r="BF46" s="34">
        <v>571.09799999999996</v>
      </c>
      <c r="BG46" s="34">
        <v>0</v>
      </c>
      <c r="BH46" s="34">
        <v>5.5E-2</v>
      </c>
      <c r="BI46" s="34">
        <v>5.5E-2</v>
      </c>
      <c r="BJ46" s="34">
        <v>0</v>
      </c>
      <c r="BK46" s="34">
        <v>4.4999999999999998E-2</v>
      </c>
      <c r="BL46" s="34">
        <v>4.4999999999999998E-2</v>
      </c>
      <c r="BM46" s="34">
        <v>417.29790000000003</v>
      </c>
      <c r="BN46" s="34"/>
      <c r="BO46" s="34"/>
      <c r="BP46" s="34"/>
      <c r="BQ46" s="34">
        <v>7048.23</v>
      </c>
      <c r="BR46" s="34">
        <v>1.8860999999999999E-2</v>
      </c>
      <c r="BS46" s="34">
        <v>-5</v>
      </c>
      <c r="BT46" s="34">
        <v>8.9999999999999993E-3</v>
      </c>
      <c r="BU46" s="34">
        <v>0.46091599999999999</v>
      </c>
      <c r="BV46" s="34">
        <v>0</v>
      </c>
      <c r="BW46" s="34" t="s">
        <v>155</v>
      </c>
      <c r="BX46" s="34">
        <v>0.82799999999999996</v>
      </c>
    </row>
    <row r="47" spans="1:76" x14ac:dyDescent="0.25">
      <c r="A47" s="35">
        <v>43167</v>
      </c>
      <c r="B47" s="36">
        <v>1.7313657407407406E-2</v>
      </c>
      <c r="C47" s="34">
        <v>0.60499999999999998</v>
      </c>
      <c r="D47" s="34">
        <v>0.64549999999999996</v>
      </c>
      <c r="E47" s="34">
        <v>6454.9752070000004</v>
      </c>
      <c r="F47" s="34">
        <v>-11</v>
      </c>
      <c r="G47" s="34">
        <v>0.5</v>
      </c>
      <c r="H47" s="34">
        <v>10425.4</v>
      </c>
      <c r="I47" s="34"/>
      <c r="J47" s="34">
        <v>10.4</v>
      </c>
      <c r="K47" s="34">
        <v>0.97760000000000002</v>
      </c>
      <c r="L47" s="34">
        <v>0.59130000000000005</v>
      </c>
      <c r="M47" s="34">
        <v>0.63100000000000001</v>
      </c>
      <c r="N47" s="34">
        <v>0</v>
      </c>
      <c r="O47" s="34">
        <v>0.48880000000000001</v>
      </c>
      <c r="P47" s="34">
        <v>0.5</v>
      </c>
      <c r="Q47" s="34">
        <v>0</v>
      </c>
      <c r="R47" s="34">
        <v>0.40489999999999998</v>
      </c>
      <c r="S47" s="34">
        <v>0.4</v>
      </c>
      <c r="T47" s="34">
        <v>10425.3946</v>
      </c>
      <c r="U47" s="34"/>
      <c r="V47" s="34"/>
      <c r="W47" s="34">
        <v>0</v>
      </c>
      <c r="X47" s="34">
        <v>10.1652</v>
      </c>
      <c r="Y47" s="34">
        <v>12.4</v>
      </c>
      <c r="Z47" s="34">
        <v>861</v>
      </c>
      <c r="AA47" s="34">
        <v>868</v>
      </c>
      <c r="AB47" s="34">
        <v>874</v>
      </c>
      <c r="AC47" s="34">
        <v>98</v>
      </c>
      <c r="AD47" s="34">
        <v>30.94</v>
      </c>
      <c r="AE47" s="34">
        <v>0.71</v>
      </c>
      <c r="AF47" s="34">
        <v>979</v>
      </c>
      <c r="AG47" s="34">
        <v>2</v>
      </c>
      <c r="AH47" s="34">
        <v>92</v>
      </c>
      <c r="AI47" s="34">
        <v>37</v>
      </c>
      <c r="AJ47" s="34">
        <v>190</v>
      </c>
      <c r="AK47" s="34">
        <v>168.1</v>
      </c>
      <c r="AL47" s="34">
        <v>3.9</v>
      </c>
      <c r="AM47" s="34">
        <v>176</v>
      </c>
      <c r="AN47" s="34" t="s">
        <v>155</v>
      </c>
      <c r="AO47" s="34">
        <v>2</v>
      </c>
      <c r="AP47" s="37">
        <v>0.76812499999999995</v>
      </c>
      <c r="AQ47" s="34">
        <v>47.158580000000001</v>
      </c>
      <c r="AR47" s="34">
        <v>-88.489701999999994</v>
      </c>
      <c r="AS47" s="34">
        <v>320.89999999999998</v>
      </c>
      <c r="AT47" s="34">
        <v>0</v>
      </c>
      <c r="AU47" s="34">
        <v>12</v>
      </c>
      <c r="AV47" s="34">
        <v>10</v>
      </c>
      <c r="AW47" s="34" t="s">
        <v>199</v>
      </c>
      <c r="AX47" s="34">
        <v>0.97189999999999999</v>
      </c>
      <c r="AY47" s="34">
        <v>1.2719</v>
      </c>
      <c r="AZ47" s="34">
        <v>1.5719000000000001</v>
      </c>
      <c r="BA47" s="34">
        <v>13.404</v>
      </c>
      <c r="BB47" s="34">
        <v>82.17</v>
      </c>
      <c r="BC47" s="34">
        <v>6.13</v>
      </c>
      <c r="BD47" s="34">
        <v>2.2919999999999998</v>
      </c>
      <c r="BE47" s="34">
        <v>769.88099999999997</v>
      </c>
      <c r="BF47" s="34">
        <v>522.93299999999999</v>
      </c>
      <c r="BG47" s="34">
        <v>0</v>
      </c>
      <c r="BH47" s="34">
        <v>6.7000000000000004E-2</v>
      </c>
      <c r="BI47" s="34">
        <v>6.7000000000000004E-2</v>
      </c>
      <c r="BJ47" s="34">
        <v>0</v>
      </c>
      <c r="BK47" s="34">
        <v>5.5E-2</v>
      </c>
      <c r="BL47" s="34">
        <v>5.5E-2</v>
      </c>
      <c r="BM47" s="34">
        <v>468.41359999999997</v>
      </c>
      <c r="BN47" s="34"/>
      <c r="BO47" s="34"/>
      <c r="BP47" s="34"/>
      <c r="BQ47" s="34">
        <v>9623.4660000000003</v>
      </c>
      <c r="BR47" s="34">
        <v>1.3370000000000001E-3</v>
      </c>
      <c r="BS47" s="34">
        <v>-5</v>
      </c>
      <c r="BT47" s="34">
        <v>8.9999999999999993E-3</v>
      </c>
      <c r="BU47" s="34">
        <v>3.2672E-2</v>
      </c>
      <c r="BV47" s="34">
        <v>0</v>
      </c>
      <c r="BW47" s="34" t="s">
        <v>155</v>
      </c>
      <c r="BX47" s="34">
        <v>0.82799999999999996</v>
      </c>
    </row>
    <row r="48" spans="1:76" x14ac:dyDescent="0.25">
      <c r="A48" s="35">
        <v>43167</v>
      </c>
      <c r="B48" s="36">
        <v>1.7325231481481483E-2</v>
      </c>
      <c r="C48" s="34">
        <v>0.42399999999999999</v>
      </c>
      <c r="D48" s="34">
        <v>0.46360000000000001</v>
      </c>
      <c r="E48" s="34">
        <v>4636.3268609999996</v>
      </c>
      <c r="F48" s="34">
        <v>-12.3</v>
      </c>
      <c r="G48" s="34">
        <v>0.5</v>
      </c>
      <c r="H48" s="34">
        <v>9587.7999999999993</v>
      </c>
      <c r="I48" s="34"/>
      <c r="J48" s="34">
        <v>11.38</v>
      </c>
      <c r="K48" s="34">
        <v>0.98199999999999998</v>
      </c>
      <c r="L48" s="34">
        <v>0.4163</v>
      </c>
      <c r="M48" s="34">
        <v>0.45529999999999998</v>
      </c>
      <c r="N48" s="34">
        <v>0</v>
      </c>
      <c r="O48" s="34">
        <v>0.49099999999999999</v>
      </c>
      <c r="P48" s="34">
        <v>0.5</v>
      </c>
      <c r="Q48" s="34">
        <v>0</v>
      </c>
      <c r="R48" s="34">
        <v>0.40679999999999999</v>
      </c>
      <c r="S48" s="34">
        <v>0.4</v>
      </c>
      <c r="T48" s="34">
        <v>9587.8425000000007</v>
      </c>
      <c r="U48" s="34"/>
      <c r="V48" s="34"/>
      <c r="W48" s="34">
        <v>0</v>
      </c>
      <c r="X48" s="34">
        <v>11.175599999999999</v>
      </c>
      <c r="Y48" s="34">
        <v>12.2</v>
      </c>
      <c r="Z48" s="34">
        <v>862</v>
      </c>
      <c r="AA48" s="34">
        <v>870</v>
      </c>
      <c r="AB48" s="34">
        <v>875</v>
      </c>
      <c r="AC48" s="34">
        <v>98</v>
      </c>
      <c r="AD48" s="34">
        <v>30.94</v>
      </c>
      <c r="AE48" s="34">
        <v>0.71</v>
      </c>
      <c r="AF48" s="34">
        <v>979</v>
      </c>
      <c r="AG48" s="34">
        <v>2</v>
      </c>
      <c r="AH48" s="34">
        <v>91.123000000000005</v>
      </c>
      <c r="AI48" s="34">
        <v>37</v>
      </c>
      <c r="AJ48" s="34">
        <v>189.1</v>
      </c>
      <c r="AK48" s="34">
        <v>168</v>
      </c>
      <c r="AL48" s="34">
        <v>3.7</v>
      </c>
      <c r="AM48" s="34">
        <v>176</v>
      </c>
      <c r="AN48" s="34" t="s">
        <v>155</v>
      </c>
      <c r="AO48" s="34">
        <v>2</v>
      </c>
      <c r="AP48" s="37">
        <v>0.7681365740740741</v>
      </c>
      <c r="AQ48" s="34">
        <v>47.158580000000001</v>
      </c>
      <c r="AR48" s="34">
        <v>-88.489701999999994</v>
      </c>
      <c r="AS48" s="34">
        <v>320.8</v>
      </c>
      <c r="AT48" s="34">
        <v>0</v>
      </c>
      <c r="AU48" s="34">
        <v>12</v>
      </c>
      <c r="AV48" s="34">
        <v>10</v>
      </c>
      <c r="AW48" s="34" t="s">
        <v>199</v>
      </c>
      <c r="AX48" s="34">
        <v>1.0719000000000001</v>
      </c>
      <c r="AY48" s="34">
        <v>1.4438</v>
      </c>
      <c r="AZ48" s="34">
        <v>1.7438</v>
      </c>
      <c r="BA48" s="34">
        <v>13.404</v>
      </c>
      <c r="BB48" s="34">
        <v>450</v>
      </c>
      <c r="BC48" s="34">
        <v>33.57</v>
      </c>
      <c r="BD48" s="34">
        <v>0.71099999999999997</v>
      </c>
      <c r="BE48" s="34">
        <v>673.55600000000004</v>
      </c>
      <c r="BF48" s="34">
        <v>468.85599999999999</v>
      </c>
      <c r="BG48" s="34">
        <v>0</v>
      </c>
      <c r="BH48" s="34">
        <v>8.3000000000000004E-2</v>
      </c>
      <c r="BI48" s="34">
        <v>8.3000000000000004E-2</v>
      </c>
      <c r="BJ48" s="34">
        <v>0</v>
      </c>
      <c r="BK48" s="34">
        <v>6.9000000000000006E-2</v>
      </c>
      <c r="BL48" s="34">
        <v>6.9000000000000006E-2</v>
      </c>
      <c r="BM48" s="34">
        <v>535.30880000000002</v>
      </c>
      <c r="BN48" s="34"/>
      <c r="BO48" s="34"/>
      <c r="BP48" s="34"/>
      <c r="BQ48" s="34">
        <v>13147.079</v>
      </c>
      <c r="BR48" s="34">
        <v>-2.7539999999999999E-3</v>
      </c>
      <c r="BS48" s="34">
        <v>-5</v>
      </c>
      <c r="BT48" s="34">
        <v>9.8770000000000004E-3</v>
      </c>
      <c r="BU48" s="34">
        <v>-6.7301E-2</v>
      </c>
      <c r="BV48" s="34">
        <v>0</v>
      </c>
      <c r="BW48" s="34" t="s">
        <v>155</v>
      </c>
      <c r="BX48" s="34">
        <v>0.82799999999999996</v>
      </c>
    </row>
    <row r="49" spans="1:76" x14ac:dyDescent="0.25">
      <c r="A49" s="35">
        <v>43167</v>
      </c>
      <c r="B49" s="36">
        <v>1.7336805555555553E-2</v>
      </c>
      <c r="C49" s="34">
        <v>0.33800000000000002</v>
      </c>
      <c r="D49" s="34">
        <v>0.3448</v>
      </c>
      <c r="E49" s="34">
        <v>3447.5</v>
      </c>
      <c r="F49" s="34">
        <v>-13.6</v>
      </c>
      <c r="G49" s="34">
        <v>0.5</v>
      </c>
      <c r="H49" s="34">
        <v>8598.4</v>
      </c>
      <c r="I49" s="34"/>
      <c r="J49" s="34">
        <v>12.47</v>
      </c>
      <c r="K49" s="34">
        <v>0.98509999999999998</v>
      </c>
      <c r="L49" s="34">
        <v>0.33329999999999999</v>
      </c>
      <c r="M49" s="34">
        <v>0.33960000000000001</v>
      </c>
      <c r="N49" s="34">
        <v>0</v>
      </c>
      <c r="O49" s="34">
        <v>0.49259999999999998</v>
      </c>
      <c r="P49" s="34">
        <v>0.5</v>
      </c>
      <c r="Q49" s="34">
        <v>0</v>
      </c>
      <c r="R49" s="34">
        <v>0.40810000000000002</v>
      </c>
      <c r="S49" s="34">
        <v>0.4</v>
      </c>
      <c r="T49" s="34">
        <v>8598.4151999999995</v>
      </c>
      <c r="U49" s="34"/>
      <c r="V49" s="34"/>
      <c r="W49" s="34">
        <v>0</v>
      </c>
      <c r="X49" s="34">
        <v>12.282299999999999</v>
      </c>
      <c r="Y49" s="34">
        <v>12.2</v>
      </c>
      <c r="Z49" s="34">
        <v>863</v>
      </c>
      <c r="AA49" s="34">
        <v>870</v>
      </c>
      <c r="AB49" s="34">
        <v>875</v>
      </c>
      <c r="AC49" s="34">
        <v>98</v>
      </c>
      <c r="AD49" s="34">
        <v>30.94</v>
      </c>
      <c r="AE49" s="34">
        <v>0.71</v>
      </c>
      <c r="AF49" s="34">
        <v>979</v>
      </c>
      <c r="AG49" s="34">
        <v>2</v>
      </c>
      <c r="AH49" s="34">
        <v>91</v>
      </c>
      <c r="AI49" s="34">
        <v>37</v>
      </c>
      <c r="AJ49" s="34">
        <v>189</v>
      </c>
      <c r="AK49" s="34">
        <v>168</v>
      </c>
      <c r="AL49" s="34">
        <v>3.7</v>
      </c>
      <c r="AM49" s="34">
        <v>176</v>
      </c>
      <c r="AN49" s="34" t="s">
        <v>155</v>
      </c>
      <c r="AO49" s="34">
        <v>2</v>
      </c>
      <c r="AP49" s="37">
        <v>0.76814814814814814</v>
      </c>
      <c r="AQ49" s="34">
        <v>47.158580000000001</v>
      </c>
      <c r="AR49" s="34">
        <v>-88.489701999999994</v>
      </c>
      <c r="AS49" s="34">
        <v>320.7</v>
      </c>
      <c r="AT49" s="34">
        <v>0</v>
      </c>
      <c r="AU49" s="34">
        <v>12</v>
      </c>
      <c r="AV49" s="34">
        <v>10</v>
      </c>
      <c r="AW49" s="34" t="s">
        <v>199</v>
      </c>
      <c r="AX49" s="34">
        <v>1.1000000000000001</v>
      </c>
      <c r="AY49" s="34">
        <v>1.4280999999999999</v>
      </c>
      <c r="AZ49" s="34">
        <v>1.8</v>
      </c>
      <c r="BA49" s="34">
        <v>13.404</v>
      </c>
      <c r="BB49" s="34">
        <v>450</v>
      </c>
      <c r="BC49" s="34">
        <v>33.57</v>
      </c>
      <c r="BD49" s="34">
        <v>0.71099999999999997</v>
      </c>
      <c r="BE49" s="34">
        <v>646.71500000000003</v>
      </c>
      <c r="BF49" s="34">
        <v>419.45600000000002</v>
      </c>
      <c r="BG49" s="34">
        <v>0</v>
      </c>
      <c r="BH49" s="34">
        <v>0.1</v>
      </c>
      <c r="BI49" s="34">
        <v>0.1</v>
      </c>
      <c r="BJ49" s="34">
        <v>0</v>
      </c>
      <c r="BK49" s="34">
        <v>8.3000000000000004E-2</v>
      </c>
      <c r="BL49" s="34">
        <v>8.3000000000000004E-2</v>
      </c>
      <c r="BM49" s="34">
        <v>575.78139999999996</v>
      </c>
      <c r="BN49" s="34"/>
      <c r="BO49" s="34"/>
      <c r="BP49" s="34"/>
      <c r="BQ49" s="34">
        <v>17329.859</v>
      </c>
      <c r="BR49" s="34">
        <v>-5.6309999999999997E-3</v>
      </c>
      <c r="BS49" s="34">
        <v>-5</v>
      </c>
      <c r="BT49" s="34">
        <v>9.1229999999999992E-3</v>
      </c>
      <c r="BU49" s="34">
        <v>-0.13760800000000001</v>
      </c>
      <c r="BV49" s="34">
        <v>0</v>
      </c>
      <c r="BW49" s="34" t="s">
        <v>155</v>
      </c>
      <c r="BX49" s="34">
        <v>0.82799999999999996</v>
      </c>
    </row>
    <row r="50" spans="1:76" x14ac:dyDescent="0.25">
      <c r="A50" s="35">
        <v>43167</v>
      </c>
      <c r="B50" s="36">
        <v>1.7348379629629627E-2</v>
      </c>
      <c r="C50" s="34">
        <v>0.28399999999999997</v>
      </c>
      <c r="D50" s="34">
        <v>0.27179999999999999</v>
      </c>
      <c r="E50" s="34">
        <v>2718.457539</v>
      </c>
      <c r="F50" s="34">
        <v>-14.7</v>
      </c>
      <c r="G50" s="34">
        <v>0.5</v>
      </c>
      <c r="H50" s="34">
        <v>7767.9</v>
      </c>
      <c r="I50" s="34"/>
      <c r="J50" s="34">
        <v>13.48</v>
      </c>
      <c r="K50" s="34">
        <v>0.98719999999999997</v>
      </c>
      <c r="L50" s="34">
        <v>0.28070000000000001</v>
      </c>
      <c r="M50" s="34">
        <v>0.26840000000000003</v>
      </c>
      <c r="N50" s="34">
        <v>0</v>
      </c>
      <c r="O50" s="34">
        <v>0.49359999999999998</v>
      </c>
      <c r="P50" s="34">
        <v>0.5</v>
      </c>
      <c r="Q50" s="34">
        <v>0</v>
      </c>
      <c r="R50" s="34">
        <v>0.40889999999999999</v>
      </c>
      <c r="S50" s="34">
        <v>0.4</v>
      </c>
      <c r="T50" s="34">
        <v>7767.9</v>
      </c>
      <c r="U50" s="34"/>
      <c r="V50" s="34"/>
      <c r="W50" s="34">
        <v>0</v>
      </c>
      <c r="X50" s="34">
        <v>13.306100000000001</v>
      </c>
      <c r="Y50" s="34">
        <v>12.1</v>
      </c>
      <c r="Z50" s="34">
        <v>864</v>
      </c>
      <c r="AA50" s="34">
        <v>871</v>
      </c>
      <c r="AB50" s="34">
        <v>875</v>
      </c>
      <c r="AC50" s="34">
        <v>98</v>
      </c>
      <c r="AD50" s="34">
        <v>30.94</v>
      </c>
      <c r="AE50" s="34">
        <v>0.71</v>
      </c>
      <c r="AF50" s="34">
        <v>979</v>
      </c>
      <c r="AG50" s="34">
        <v>2</v>
      </c>
      <c r="AH50" s="34">
        <v>91</v>
      </c>
      <c r="AI50" s="34">
        <v>37</v>
      </c>
      <c r="AJ50" s="34">
        <v>189</v>
      </c>
      <c r="AK50" s="34">
        <v>168</v>
      </c>
      <c r="AL50" s="34">
        <v>3.5</v>
      </c>
      <c r="AM50" s="34">
        <v>176</v>
      </c>
      <c r="AN50" s="34" t="s">
        <v>155</v>
      </c>
      <c r="AO50" s="34">
        <v>2</v>
      </c>
      <c r="AP50" s="37">
        <v>0.76815972222222229</v>
      </c>
      <c r="AQ50" s="34">
        <v>47.158580000000001</v>
      </c>
      <c r="AR50" s="34">
        <v>-88.489701999999994</v>
      </c>
      <c r="AS50" s="34">
        <v>320.7</v>
      </c>
      <c r="AT50" s="34">
        <v>0</v>
      </c>
      <c r="AU50" s="34">
        <v>12</v>
      </c>
      <c r="AV50" s="34">
        <v>10</v>
      </c>
      <c r="AW50" s="34" t="s">
        <v>199</v>
      </c>
      <c r="AX50" s="34">
        <v>0.88429999999999997</v>
      </c>
      <c r="AY50" s="34">
        <v>1.2562</v>
      </c>
      <c r="AZ50" s="34">
        <v>1.5843</v>
      </c>
      <c r="BA50" s="34">
        <v>13.404</v>
      </c>
      <c r="BB50" s="34">
        <v>450</v>
      </c>
      <c r="BC50" s="34">
        <v>33.57</v>
      </c>
      <c r="BD50" s="34">
        <v>0.71099999999999997</v>
      </c>
      <c r="BE50" s="34">
        <v>632.40899999999999</v>
      </c>
      <c r="BF50" s="34">
        <v>384.74900000000002</v>
      </c>
      <c r="BG50" s="34">
        <v>0</v>
      </c>
      <c r="BH50" s="34">
        <v>0.11600000000000001</v>
      </c>
      <c r="BI50" s="34">
        <v>0.11600000000000001</v>
      </c>
      <c r="BJ50" s="34">
        <v>0</v>
      </c>
      <c r="BK50" s="34">
        <v>9.6000000000000002E-2</v>
      </c>
      <c r="BL50" s="34">
        <v>9.6000000000000002E-2</v>
      </c>
      <c r="BM50" s="34">
        <v>603.81669999999997</v>
      </c>
      <c r="BN50" s="34"/>
      <c r="BO50" s="34"/>
      <c r="BP50" s="34"/>
      <c r="BQ50" s="34">
        <v>21793.64</v>
      </c>
      <c r="BR50" s="34">
        <v>-8.6309999999999998E-3</v>
      </c>
      <c r="BS50" s="34">
        <v>-5</v>
      </c>
      <c r="BT50" s="34">
        <v>8.9999999999999993E-3</v>
      </c>
      <c r="BU50" s="34">
        <v>-0.21092</v>
      </c>
      <c r="BV50" s="34">
        <v>0</v>
      </c>
      <c r="BW50" s="34" t="s">
        <v>155</v>
      </c>
      <c r="BX50" s="34">
        <v>0.82799999999999996</v>
      </c>
    </row>
    <row r="51" spans="1:76" x14ac:dyDescent="0.25">
      <c r="A51" s="35">
        <v>43167</v>
      </c>
      <c r="B51" s="36">
        <v>1.7359953703703704E-2</v>
      </c>
      <c r="C51" s="34">
        <v>0.22900000000000001</v>
      </c>
      <c r="D51" s="34">
        <v>0.2268</v>
      </c>
      <c r="E51" s="34">
        <v>2267.8509530000001</v>
      </c>
      <c r="F51" s="34">
        <v>-15.4</v>
      </c>
      <c r="G51" s="34">
        <v>0.5</v>
      </c>
      <c r="H51" s="34">
        <v>7116.5</v>
      </c>
      <c r="I51" s="34"/>
      <c r="J51" s="34">
        <v>14.51</v>
      </c>
      <c r="K51" s="34">
        <v>0.9889</v>
      </c>
      <c r="L51" s="34">
        <v>0.2261</v>
      </c>
      <c r="M51" s="34">
        <v>0.2243</v>
      </c>
      <c r="N51" s="34">
        <v>0</v>
      </c>
      <c r="O51" s="34">
        <v>0.52300000000000002</v>
      </c>
      <c r="P51" s="34">
        <v>0.5</v>
      </c>
      <c r="Q51" s="34">
        <v>0</v>
      </c>
      <c r="R51" s="34">
        <v>0.43330000000000002</v>
      </c>
      <c r="S51" s="34">
        <v>0.4</v>
      </c>
      <c r="T51" s="34">
        <v>7116.5</v>
      </c>
      <c r="U51" s="34"/>
      <c r="V51" s="34"/>
      <c r="W51" s="34">
        <v>0</v>
      </c>
      <c r="X51" s="34">
        <v>14.3451</v>
      </c>
      <c r="Y51" s="34">
        <v>12.2</v>
      </c>
      <c r="Z51" s="34">
        <v>863</v>
      </c>
      <c r="AA51" s="34">
        <v>870</v>
      </c>
      <c r="AB51" s="34">
        <v>875</v>
      </c>
      <c r="AC51" s="34">
        <v>98</v>
      </c>
      <c r="AD51" s="34">
        <v>30.94</v>
      </c>
      <c r="AE51" s="34">
        <v>0.71</v>
      </c>
      <c r="AF51" s="34">
        <v>979</v>
      </c>
      <c r="AG51" s="34">
        <v>2</v>
      </c>
      <c r="AH51" s="34">
        <v>91</v>
      </c>
      <c r="AI51" s="34">
        <v>37</v>
      </c>
      <c r="AJ51" s="34">
        <v>189</v>
      </c>
      <c r="AK51" s="34">
        <v>168</v>
      </c>
      <c r="AL51" s="34">
        <v>3.6</v>
      </c>
      <c r="AM51" s="34">
        <v>176</v>
      </c>
      <c r="AN51" s="34" t="s">
        <v>155</v>
      </c>
      <c r="AO51" s="34">
        <v>2</v>
      </c>
      <c r="AP51" s="37">
        <v>0.76817129629629621</v>
      </c>
      <c r="AQ51" s="34">
        <v>47.158580000000001</v>
      </c>
      <c r="AR51" s="34">
        <v>-88.489701999999994</v>
      </c>
      <c r="AS51" s="34">
        <v>320.60000000000002</v>
      </c>
      <c r="AT51" s="34">
        <v>0</v>
      </c>
      <c r="AU51" s="34">
        <v>12</v>
      </c>
      <c r="AV51" s="34">
        <v>10</v>
      </c>
      <c r="AW51" s="34" t="s">
        <v>199</v>
      </c>
      <c r="AX51" s="34">
        <v>0.8</v>
      </c>
      <c r="AY51" s="34">
        <v>1.2</v>
      </c>
      <c r="AZ51" s="34">
        <v>1.5</v>
      </c>
      <c r="BA51" s="34">
        <v>13.404</v>
      </c>
      <c r="BB51" s="34">
        <v>450</v>
      </c>
      <c r="BC51" s="34">
        <v>33.57</v>
      </c>
      <c r="BD51" s="34">
        <v>0.71099999999999997</v>
      </c>
      <c r="BE51" s="34">
        <v>583.60699999999997</v>
      </c>
      <c r="BF51" s="34">
        <v>368.495</v>
      </c>
      <c r="BG51" s="34">
        <v>0</v>
      </c>
      <c r="BH51" s="34">
        <v>0.14099999999999999</v>
      </c>
      <c r="BI51" s="34">
        <v>0.14099999999999999</v>
      </c>
      <c r="BJ51" s="34">
        <v>0</v>
      </c>
      <c r="BK51" s="34">
        <v>0.11700000000000001</v>
      </c>
      <c r="BL51" s="34">
        <v>0.11700000000000001</v>
      </c>
      <c r="BM51" s="34">
        <v>633.98099999999999</v>
      </c>
      <c r="BN51" s="34"/>
      <c r="BO51" s="34"/>
      <c r="BP51" s="34"/>
      <c r="BQ51" s="34">
        <v>26927.173999999999</v>
      </c>
      <c r="BR51" s="34">
        <v>-8.123E-3</v>
      </c>
      <c r="BS51" s="34">
        <v>-5</v>
      </c>
      <c r="BT51" s="34">
        <v>8.9999999999999993E-3</v>
      </c>
      <c r="BU51" s="34">
        <v>-0.19850599999999999</v>
      </c>
      <c r="BV51" s="34">
        <v>0</v>
      </c>
      <c r="BW51" s="34" t="s">
        <v>155</v>
      </c>
      <c r="BX51" s="34">
        <v>0.82799999999999996</v>
      </c>
    </row>
    <row r="52" spans="1:76" x14ac:dyDescent="0.25">
      <c r="A52" s="35">
        <v>43167</v>
      </c>
      <c r="B52" s="36">
        <v>1.7371527777777777E-2</v>
      </c>
      <c r="C52" s="34">
        <v>0.17100000000000001</v>
      </c>
      <c r="D52" s="34">
        <v>0.16500000000000001</v>
      </c>
      <c r="E52" s="34">
        <v>1649.866667</v>
      </c>
      <c r="F52" s="34">
        <v>-16.100000000000001</v>
      </c>
      <c r="G52" s="34">
        <v>0.6</v>
      </c>
      <c r="H52" s="34">
        <v>6536.8</v>
      </c>
      <c r="I52" s="34"/>
      <c r="J52" s="34">
        <v>15.38</v>
      </c>
      <c r="K52" s="34">
        <v>0.99070000000000003</v>
      </c>
      <c r="L52" s="34">
        <v>0.16980000000000001</v>
      </c>
      <c r="M52" s="34">
        <v>0.16339999999999999</v>
      </c>
      <c r="N52" s="34">
        <v>0</v>
      </c>
      <c r="O52" s="34">
        <v>0.59440000000000004</v>
      </c>
      <c r="P52" s="34">
        <v>0.6</v>
      </c>
      <c r="Q52" s="34">
        <v>0</v>
      </c>
      <c r="R52" s="34">
        <v>0.4924</v>
      </c>
      <c r="S52" s="34">
        <v>0.5</v>
      </c>
      <c r="T52" s="34">
        <v>6536.8446000000004</v>
      </c>
      <c r="U52" s="34"/>
      <c r="V52" s="34"/>
      <c r="W52" s="34">
        <v>0</v>
      </c>
      <c r="X52" s="34">
        <v>15.2409</v>
      </c>
      <c r="Y52" s="34">
        <v>12.1</v>
      </c>
      <c r="Z52" s="34">
        <v>863</v>
      </c>
      <c r="AA52" s="34">
        <v>871</v>
      </c>
      <c r="AB52" s="34">
        <v>875</v>
      </c>
      <c r="AC52" s="34">
        <v>98</v>
      </c>
      <c r="AD52" s="34">
        <v>30.94</v>
      </c>
      <c r="AE52" s="34">
        <v>0.71</v>
      </c>
      <c r="AF52" s="34">
        <v>979</v>
      </c>
      <c r="AG52" s="34">
        <v>2</v>
      </c>
      <c r="AH52" s="34">
        <v>91</v>
      </c>
      <c r="AI52" s="34">
        <v>37</v>
      </c>
      <c r="AJ52" s="34">
        <v>189</v>
      </c>
      <c r="AK52" s="34">
        <v>168</v>
      </c>
      <c r="AL52" s="34">
        <v>3.5</v>
      </c>
      <c r="AM52" s="34">
        <v>176</v>
      </c>
      <c r="AN52" s="34" t="s">
        <v>155</v>
      </c>
      <c r="AO52" s="34">
        <v>2</v>
      </c>
      <c r="AP52" s="37">
        <v>0.76818287037037036</v>
      </c>
      <c r="AQ52" s="34">
        <v>47.158580000000001</v>
      </c>
      <c r="AR52" s="34">
        <v>-88.489701999999994</v>
      </c>
      <c r="AS52" s="34">
        <v>320.5</v>
      </c>
      <c r="AT52" s="34">
        <v>0</v>
      </c>
      <c r="AU52" s="34">
        <v>12</v>
      </c>
      <c r="AV52" s="34">
        <v>10</v>
      </c>
      <c r="AW52" s="34" t="s">
        <v>199</v>
      </c>
      <c r="AX52" s="34">
        <v>0.8</v>
      </c>
      <c r="AY52" s="34">
        <v>1.2</v>
      </c>
      <c r="AZ52" s="34">
        <v>1.5</v>
      </c>
      <c r="BA52" s="34">
        <v>13.404</v>
      </c>
      <c r="BB52" s="34">
        <v>450</v>
      </c>
      <c r="BC52" s="34">
        <v>33.57</v>
      </c>
      <c r="BD52" s="34">
        <v>0.71099999999999997</v>
      </c>
      <c r="BE52" s="34">
        <v>519.34400000000005</v>
      </c>
      <c r="BF52" s="34">
        <v>318.19799999999998</v>
      </c>
      <c r="BG52" s="34">
        <v>0</v>
      </c>
      <c r="BH52" s="34">
        <v>0.19</v>
      </c>
      <c r="BI52" s="34">
        <v>0.19</v>
      </c>
      <c r="BJ52" s="34">
        <v>0</v>
      </c>
      <c r="BK52" s="34">
        <v>0.158</v>
      </c>
      <c r="BL52" s="34">
        <v>0.158</v>
      </c>
      <c r="BM52" s="34">
        <v>689.97239999999999</v>
      </c>
      <c r="BN52" s="34"/>
      <c r="BO52" s="34"/>
      <c r="BP52" s="34"/>
      <c r="BQ52" s="34">
        <v>33896.241999999998</v>
      </c>
      <c r="BR52" s="34">
        <v>-8.0000000000000002E-3</v>
      </c>
      <c r="BS52" s="34">
        <v>-5</v>
      </c>
      <c r="BT52" s="34">
        <v>9.8770000000000004E-3</v>
      </c>
      <c r="BU52" s="34">
        <v>-0.19550000000000001</v>
      </c>
      <c r="BV52" s="34">
        <v>0</v>
      </c>
      <c r="BW52" s="34" t="s">
        <v>155</v>
      </c>
      <c r="BX52" s="34">
        <v>0.82799999999999996</v>
      </c>
    </row>
    <row r="53" spans="1:76" x14ac:dyDescent="0.25">
      <c r="A53" s="35">
        <v>43167</v>
      </c>
      <c r="B53" s="36">
        <v>1.7383101851851851E-2</v>
      </c>
      <c r="C53" s="34">
        <v>0.123</v>
      </c>
      <c r="D53" s="34">
        <v>0.11799999999999999</v>
      </c>
      <c r="E53" s="34">
        <v>1180.049587</v>
      </c>
      <c r="F53" s="34">
        <v>-16.399999999999999</v>
      </c>
      <c r="G53" s="34">
        <v>0.6</v>
      </c>
      <c r="H53" s="34">
        <v>5989.8</v>
      </c>
      <c r="I53" s="34"/>
      <c r="J53" s="34">
        <v>16.23</v>
      </c>
      <c r="K53" s="34">
        <v>0.99219999999999997</v>
      </c>
      <c r="L53" s="34">
        <v>0.12230000000000001</v>
      </c>
      <c r="M53" s="34">
        <v>0.1171</v>
      </c>
      <c r="N53" s="34">
        <v>0</v>
      </c>
      <c r="O53" s="34">
        <v>0.59530000000000005</v>
      </c>
      <c r="P53" s="34">
        <v>0.6</v>
      </c>
      <c r="Q53" s="34">
        <v>0</v>
      </c>
      <c r="R53" s="34">
        <v>0.49320000000000003</v>
      </c>
      <c r="S53" s="34">
        <v>0.5</v>
      </c>
      <c r="T53" s="34">
        <v>5989.8451999999997</v>
      </c>
      <c r="U53" s="34"/>
      <c r="V53" s="34"/>
      <c r="W53" s="34">
        <v>0</v>
      </c>
      <c r="X53" s="34">
        <v>16.0992</v>
      </c>
      <c r="Y53" s="34">
        <v>12.1</v>
      </c>
      <c r="Z53" s="34">
        <v>864</v>
      </c>
      <c r="AA53" s="34">
        <v>871</v>
      </c>
      <c r="AB53" s="34">
        <v>875</v>
      </c>
      <c r="AC53" s="34">
        <v>98</v>
      </c>
      <c r="AD53" s="34">
        <v>30.94</v>
      </c>
      <c r="AE53" s="34">
        <v>0.71</v>
      </c>
      <c r="AF53" s="34">
        <v>979</v>
      </c>
      <c r="AG53" s="34">
        <v>2</v>
      </c>
      <c r="AH53" s="34">
        <v>91</v>
      </c>
      <c r="AI53" s="34">
        <v>37</v>
      </c>
      <c r="AJ53" s="34">
        <v>189</v>
      </c>
      <c r="AK53" s="34">
        <v>168</v>
      </c>
      <c r="AL53" s="34">
        <v>3.5</v>
      </c>
      <c r="AM53" s="34">
        <v>176</v>
      </c>
      <c r="AN53" s="34" t="s">
        <v>155</v>
      </c>
      <c r="AO53" s="34">
        <v>2</v>
      </c>
      <c r="AP53" s="37">
        <v>0.76819444444444451</v>
      </c>
      <c r="AQ53" s="34">
        <v>47.158580000000001</v>
      </c>
      <c r="AR53" s="34">
        <v>-88.489701999999994</v>
      </c>
      <c r="AS53" s="34">
        <v>320.39999999999998</v>
      </c>
      <c r="AT53" s="34">
        <v>0</v>
      </c>
      <c r="AU53" s="34">
        <v>12</v>
      </c>
      <c r="AV53" s="34">
        <v>10</v>
      </c>
      <c r="AW53" s="34" t="s">
        <v>199</v>
      </c>
      <c r="AX53" s="34">
        <v>0.8</v>
      </c>
      <c r="AY53" s="34">
        <v>1.2</v>
      </c>
      <c r="AZ53" s="34">
        <v>1.5</v>
      </c>
      <c r="BA53" s="34">
        <v>13.404</v>
      </c>
      <c r="BB53" s="34">
        <v>450</v>
      </c>
      <c r="BC53" s="34">
        <v>33.57</v>
      </c>
      <c r="BD53" s="34">
        <v>0.71099999999999997</v>
      </c>
      <c r="BE53" s="34">
        <v>443.73099999999999</v>
      </c>
      <c r="BF53" s="34">
        <v>270.32900000000001</v>
      </c>
      <c r="BG53" s="34">
        <v>0</v>
      </c>
      <c r="BH53" s="34">
        <v>0.22600000000000001</v>
      </c>
      <c r="BI53" s="34">
        <v>0.22600000000000001</v>
      </c>
      <c r="BJ53" s="34">
        <v>0</v>
      </c>
      <c r="BK53" s="34">
        <v>0.187</v>
      </c>
      <c r="BL53" s="34">
        <v>0.187</v>
      </c>
      <c r="BM53" s="34">
        <v>749.82060000000001</v>
      </c>
      <c r="BN53" s="34"/>
      <c r="BO53" s="34"/>
      <c r="BP53" s="34"/>
      <c r="BQ53" s="34">
        <v>42464.053</v>
      </c>
      <c r="BR53" s="34">
        <v>-8.0000000000000002E-3</v>
      </c>
      <c r="BS53" s="34">
        <v>-5</v>
      </c>
      <c r="BT53" s="34">
        <v>9.1229999999999992E-3</v>
      </c>
      <c r="BU53" s="34">
        <v>-0.19550000000000001</v>
      </c>
      <c r="BV53" s="34">
        <v>0</v>
      </c>
      <c r="BW53" s="34" t="s">
        <v>155</v>
      </c>
      <c r="BX53" s="34">
        <v>0.82799999999999996</v>
      </c>
    </row>
    <row r="54" spans="1:76" x14ac:dyDescent="0.25">
      <c r="A54" s="35">
        <v>43167</v>
      </c>
      <c r="B54" s="36">
        <v>1.7394675925925925E-2</v>
      </c>
      <c r="C54" s="34">
        <v>0.10100000000000001</v>
      </c>
      <c r="D54" s="34">
        <v>9.6299999999999997E-2</v>
      </c>
      <c r="E54" s="34">
        <v>963.42342299999996</v>
      </c>
      <c r="F54" s="34">
        <v>-16.7</v>
      </c>
      <c r="G54" s="34">
        <v>0.6</v>
      </c>
      <c r="H54" s="34">
        <v>5530.9</v>
      </c>
      <c r="I54" s="34"/>
      <c r="J54" s="34">
        <v>16.86</v>
      </c>
      <c r="K54" s="34">
        <v>0.99309999999999998</v>
      </c>
      <c r="L54" s="34">
        <v>0.10050000000000001</v>
      </c>
      <c r="M54" s="34">
        <v>9.5699999999999993E-2</v>
      </c>
      <c r="N54" s="34">
        <v>0</v>
      </c>
      <c r="O54" s="34">
        <v>0.59589999999999999</v>
      </c>
      <c r="P54" s="34">
        <v>0.6</v>
      </c>
      <c r="Q54" s="34">
        <v>0</v>
      </c>
      <c r="R54" s="34">
        <v>0.49370000000000003</v>
      </c>
      <c r="S54" s="34">
        <v>0.5</v>
      </c>
      <c r="T54" s="34">
        <v>5530.8882000000003</v>
      </c>
      <c r="U54" s="34"/>
      <c r="V54" s="34"/>
      <c r="W54" s="34">
        <v>0</v>
      </c>
      <c r="X54" s="34">
        <v>16.744399999999999</v>
      </c>
      <c r="Y54" s="34">
        <v>12.2</v>
      </c>
      <c r="Z54" s="34">
        <v>863</v>
      </c>
      <c r="AA54" s="34">
        <v>870</v>
      </c>
      <c r="AB54" s="34">
        <v>875</v>
      </c>
      <c r="AC54" s="34">
        <v>98</v>
      </c>
      <c r="AD54" s="34">
        <v>30.94</v>
      </c>
      <c r="AE54" s="34">
        <v>0.71</v>
      </c>
      <c r="AF54" s="34">
        <v>979</v>
      </c>
      <c r="AG54" s="34">
        <v>2</v>
      </c>
      <c r="AH54" s="34">
        <v>91</v>
      </c>
      <c r="AI54" s="34">
        <v>37</v>
      </c>
      <c r="AJ54" s="34">
        <v>189</v>
      </c>
      <c r="AK54" s="34">
        <v>168</v>
      </c>
      <c r="AL54" s="34">
        <v>3.6</v>
      </c>
      <c r="AM54" s="34">
        <v>176</v>
      </c>
      <c r="AN54" s="34" t="s">
        <v>155</v>
      </c>
      <c r="AO54" s="34">
        <v>2</v>
      </c>
      <c r="AP54" s="37">
        <v>0.76820601851851855</v>
      </c>
      <c r="AQ54" s="34">
        <v>47.158580000000001</v>
      </c>
      <c r="AR54" s="34">
        <v>-88.489701999999994</v>
      </c>
      <c r="AS54" s="34">
        <v>320.3</v>
      </c>
      <c r="AT54" s="34">
        <v>0</v>
      </c>
      <c r="AU54" s="34">
        <v>12</v>
      </c>
      <c r="AV54" s="34">
        <v>10</v>
      </c>
      <c r="AW54" s="34" t="s">
        <v>199</v>
      </c>
      <c r="AX54" s="34">
        <v>0.8</v>
      </c>
      <c r="AY54" s="34">
        <v>1.2</v>
      </c>
      <c r="AZ54" s="34">
        <v>1.5</v>
      </c>
      <c r="BA54" s="34">
        <v>13.404</v>
      </c>
      <c r="BB54" s="34">
        <v>450</v>
      </c>
      <c r="BC54" s="34">
        <v>33.57</v>
      </c>
      <c r="BD54" s="34">
        <v>0.71099999999999997</v>
      </c>
      <c r="BE54" s="34">
        <v>410.39100000000002</v>
      </c>
      <c r="BF54" s="34">
        <v>248.66</v>
      </c>
      <c r="BG54" s="34">
        <v>0</v>
      </c>
      <c r="BH54" s="34">
        <v>0.255</v>
      </c>
      <c r="BI54" s="34">
        <v>0.255</v>
      </c>
      <c r="BJ54" s="34">
        <v>0</v>
      </c>
      <c r="BK54" s="34">
        <v>0.21099999999999999</v>
      </c>
      <c r="BL54" s="34">
        <v>0.21099999999999999</v>
      </c>
      <c r="BM54" s="34">
        <v>779.32090000000005</v>
      </c>
      <c r="BN54" s="34"/>
      <c r="BO54" s="34"/>
      <c r="BP54" s="34"/>
      <c r="BQ54" s="34">
        <v>49712.711000000003</v>
      </c>
      <c r="BR54" s="34">
        <v>-4.4920000000000003E-3</v>
      </c>
      <c r="BS54" s="34">
        <v>-5</v>
      </c>
      <c r="BT54" s="34">
        <v>8.9999999999999993E-3</v>
      </c>
      <c r="BU54" s="34">
        <v>-0.109773</v>
      </c>
      <c r="BV54" s="34">
        <v>0</v>
      </c>
      <c r="BW54" s="34" t="s">
        <v>155</v>
      </c>
      <c r="BX54" s="34">
        <v>0.82799999999999996</v>
      </c>
    </row>
    <row r="55" spans="1:76" x14ac:dyDescent="0.25">
      <c r="A55" s="35">
        <v>43167</v>
      </c>
      <c r="B55" s="36">
        <v>1.7406250000000002E-2</v>
      </c>
      <c r="C55" s="34">
        <v>0.11799999999999999</v>
      </c>
      <c r="D55" s="34">
        <v>9.7000000000000003E-2</v>
      </c>
      <c r="E55" s="34">
        <v>970.46875</v>
      </c>
      <c r="F55" s="34">
        <v>-16.899999999999999</v>
      </c>
      <c r="G55" s="34">
        <v>0.6</v>
      </c>
      <c r="H55" s="34">
        <v>5121.1000000000004</v>
      </c>
      <c r="I55" s="34"/>
      <c r="J55" s="34">
        <v>17.440000000000001</v>
      </c>
      <c r="K55" s="34">
        <v>0.99339999999999995</v>
      </c>
      <c r="L55" s="34">
        <v>0.1173</v>
      </c>
      <c r="M55" s="34">
        <v>9.64E-2</v>
      </c>
      <c r="N55" s="34">
        <v>0</v>
      </c>
      <c r="O55" s="34">
        <v>0.59599999999999997</v>
      </c>
      <c r="P55" s="34">
        <v>0.6</v>
      </c>
      <c r="Q55" s="34">
        <v>0</v>
      </c>
      <c r="R55" s="34">
        <v>0.49380000000000002</v>
      </c>
      <c r="S55" s="34">
        <v>0.5</v>
      </c>
      <c r="T55" s="34">
        <v>5121.1270000000004</v>
      </c>
      <c r="U55" s="34"/>
      <c r="V55" s="34"/>
      <c r="W55" s="34">
        <v>0</v>
      </c>
      <c r="X55" s="34">
        <v>17.327999999999999</v>
      </c>
      <c r="Y55" s="34">
        <v>12.1</v>
      </c>
      <c r="Z55" s="34">
        <v>864</v>
      </c>
      <c r="AA55" s="34">
        <v>872</v>
      </c>
      <c r="AB55" s="34">
        <v>875</v>
      </c>
      <c r="AC55" s="34">
        <v>98</v>
      </c>
      <c r="AD55" s="34">
        <v>30.94</v>
      </c>
      <c r="AE55" s="34">
        <v>0.71</v>
      </c>
      <c r="AF55" s="34">
        <v>979</v>
      </c>
      <c r="AG55" s="34">
        <v>2</v>
      </c>
      <c r="AH55" s="34">
        <v>91</v>
      </c>
      <c r="AI55" s="34">
        <v>37</v>
      </c>
      <c r="AJ55" s="34">
        <v>189</v>
      </c>
      <c r="AK55" s="34">
        <v>168</v>
      </c>
      <c r="AL55" s="34">
        <v>3.5</v>
      </c>
      <c r="AM55" s="34">
        <v>176</v>
      </c>
      <c r="AN55" s="34" t="s">
        <v>155</v>
      </c>
      <c r="AO55" s="34">
        <v>2</v>
      </c>
      <c r="AP55" s="37">
        <v>0.76821759259259259</v>
      </c>
      <c r="AQ55" s="34">
        <v>47.158580000000001</v>
      </c>
      <c r="AR55" s="34">
        <v>-88.489701999999994</v>
      </c>
      <c r="AS55" s="34">
        <v>320.2</v>
      </c>
      <c r="AT55" s="34">
        <v>0</v>
      </c>
      <c r="AU55" s="34">
        <v>12</v>
      </c>
      <c r="AV55" s="34">
        <v>10</v>
      </c>
      <c r="AW55" s="34" t="s">
        <v>199</v>
      </c>
      <c r="AX55" s="34">
        <v>0.8</v>
      </c>
      <c r="AY55" s="34">
        <v>1.2</v>
      </c>
      <c r="AZ55" s="34">
        <v>1.5</v>
      </c>
      <c r="BA55" s="34">
        <v>13.404</v>
      </c>
      <c r="BB55" s="34">
        <v>450</v>
      </c>
      <c r="BC55" s="34">
        <v>33.57</v>
      </c>
      <c r="BD55" s="34">
        <v>0.71099999999999997</v>
      </c>
      <c r="BE55" s="34">
        <v>495.46499999999997</v>
      </c>
      <c r="BF55" s="34">
        <v>259.08499999999998</v>
      </c>
      <c r="BG55" s="34">
        <v>0</v>
      </c>
      <c r="BH55" s="34">
        <v>0.26400000000000001</v>
      </c>
      <c r="BI55" s="34">
        <v>0.26400000000000001</v>
      </c>
      <c r="BJ55" s="34">
        <v>0</v>
      </c>
      <c r="BK55" s="34">
        <v>0.218</v>
      </c>
      <c r="BL55" s="34">
        <v>0.218</v>
      </c>
      <c r="BM55" s="34">
        <v>746.22059999999999</v>
      </c>
      <c r="BN55" s="34"/>
      <c r="BO55" s="34"/>
      <c r="BP55" s="34"/>
      <c r="BQ55" s="34">
        <v>53201.798999999999</v>
      </c>
      <c r="BR55" s="34">
        <v>-9.2619999999999994E-3</v>
      </c>
      <c r="BS55" s="34">
        <v>-5</v>
      </c>
      <c r="BT55" s="34">
        <v>8.9999999999999993E-3</v>
      </c>
      <c r="BU55" s="34">
        <v>-0.22634000000000001</v>
      </c>
      <c r="BV55" s="34">
        <v>0</v>
      </c>
      <c r="BW55" s="34" t="s">
        <v>155</v>
      </c>
      <c r="BX55" s="34">
        <v>0.82799999999999996</v>
      </c>
    </row>
    <row r="56" spans="1:76" x14ac:dyDescent="0.25">
      <c r="A56" s="35">
        <v>43167</v>
      </c>
      <c r="B56" s="36">
        <v>1.7417824074074075E-2</v>
      </c>
      <c r="C56" s="34">
        <v>0.12</v>
      </c>
      <c r="D56" s="34">
        <v>0.10630000000000001</v>
      </c>
      <c r="E56" s="34">
        <v>1063.417173</v>
      </c>
      <c r="F56" s="34">
        <v>-17</v>
      </c>
      <c r="G56" s="34">
        <v>0.5</v>
      </c>
      <c r="H56" s="34">
        <v>4928.2</v>
      </c>
      <c r="I56" s="34"/>
      <c r="J56" s="34">
        <v>17.940000000000001</v>
      </c>
      <c r="K56" s="34">
        <v>0.99339999999999995</v>
      </c>
      <c r="L56" s="34">
        <v>0.1192</v>
      </c>
      <c r="M56" s="34">
        <v>0.1056</v>
      </c>
      <c r="N56" s="34">
        <v>0</v>
      </c>
      <c r="O56" s="34">
        <v>0.49669999999999997</v>
      </c>
      <c r="P56" s="34">
        <v>0.5</v>
      </c>
      <c r="Q56" s="34">
        <v>0</v>
      </c>
      <c r="R56" s="34">
        <v>0.41149999999999998</v>
      </c>
      <c r="S56" s="34">
        <v>0.4</v>
      </c>
      <c r="T56" s="34">
        <v>4928.2094999999999</v>
      </c>
      <c r="U56" s="34"/>
      <c r="V56" s="34"/>
      <c r="W56" s="34">
        <v>0</v>
      </c>
      <c r="X56" s="34">
        <v>17.821300000000001</v>
      </c>
      <c r="Y56" s="34">
        <v>12.1</v>
      </c>
      <c r="Z56" s="34">
        <v>863</v>
      </c>
      <c r="AA56" s="34">
        <v>871</v>
      </c>
      <c r="AB56" s="34">
        <v>876</v>
      </c>
      <c r="AC56" s="34">
        <v>98</v>
      </c>
      <c r="AD56" s="34">
        <v>30.94</v>
      </c>
      <c r="AE56" s="34">
        <v>0.71</v>
      </c>
      <c r="AF56" s="34">
        <v>979</v>
      </c>
      <c r="AG56" s="34">
        <v>2</v>
      </c>
      <c r="AH56" s="34">
        <v>91</v>
      </c>
      <c r="AI56" s="34">
        <v>37</v>
      </c>
      <c r="AJ56" s="34">
        <v>189</v>
      </c>
      <c r="AK56" s="34">
        <v>168</v>
      </c>
      <c r="AL56" s="34">
        <v>3.5</v>
      </c>
      <c r="AM56" s="34">
        <v>176</v>
      </c>
      <c r="AN56" s="34" t="s">
        <v>155</v>
      </c>
      <c r="AO56" s="34">
        <v>2</v>
      </c>
      <c r="AP56" s="37">
        <v>0.76822916666666663</v>
      </c>
      <c r="AQ56" s="34">
        <v>47.158580000000001</v>
      </c>
      <c r="AR56" s="34">
        <v>-88.489701999999994</v>
      </c>
      <c r="AS56" s="34">
        <v>320.2</v>
      </c>
      <c r="AT56" s="34">
        <v>0</v>
      </c>
      <c r="AU56" s="34">
        <v>12</v>
      </c>
      <c r="AV56" s="34">
        <v>10</v>
      </c>
      <c r="AW56" s="34" t="s">
        <v>199</v>
      </c>
      <c r="AX56" s="34">
        <v>0.8</v>
      </c>
      <c r="AY56" s="34">
        <v>1.2</v>
      </c>
      <c r="AZ56" s="34">
        <v>1.5</v>
      </c>
      <c r="BA56" s="34">
        <v>13.404</v>
      </c>
      <c r="BB56" s="34">
        <v>450</v>
      </c>
      <c r="BC56" s="34">
        <v>33.57</v>
      </c>
      <c r="BD56" s="34">
        <v>0.71099999999999997</v>
      </c>
      <c r="BE56" s="34">
        <v>509.452</v>
      </c>
      <c r="BF56" s="34">
        <v>287.34399999999999</v>
      </c>
      <c r="BG56" s="34">
        <v>0</v>
      </c>
      <c r="BH56" s="34">
        <v>0.222</v>
      </c>
      <c r="BI56" s="34">
        <v>0.222</v>
      </c>
      <c r="BJ56" s="34">
        <v>0</v>
      </c>
      <c r="BK56" s="34">
        <v>0.184</v>
      </c>
      <c r="BL56" s="34">
        <v>0.184</v>
      </c>
      <c r="BM56" s="34">
        <v>726.76700000000005</v>
      </c>
      <c r="BN56" s="34"/>
      <c r="BO56" s="34"/>
      <c r="BP56" s="34"/>
      <c r="BQ56" s="34">
        <v>55375.904000000002</v>
      </c>
      <c r="BR56" s="34">
        <v>-9.1229999999999992E-3</v>
      </c>
      <c r="BS56" s="34">
        <v>-5</v>
      </c>
      <c r="BT56" s="34">
        <v>9.8770000000000004E-3</v>
      </c>
      <c r="BU56" s="34">
        <v>-0.222943</v>
      </c>
      <c r="BV56" s="34">
        <v>0</v>
      </c>
      <c r="BW56" s="34" t="s">
        <v>155</v>
      </c>
      <c r="BX56" s="34">
        <v>0.82799999999999996</v>
      </c>
    </row>
    <row r="57" spans="1:76" x14ac:dyDescent="0.25">
      <c r="A57" s="35">
        <v>43167</v>
      </c>
      <c r="B57" s="36">
        <v>1.7429398148148149E-2</v>
      </c>
      <c r="C57" s="34">
        <v>0.114</v>
      </c>
      <c r="D57" s="34">
        <v>9.6799999999999997E-2</v>
      </c>
      <c r="E57" s="34">
        <v>968.01387699999998</v>
      </c>
      <c r="F57" s="34">
        <v>-17</v>
      </c>
      <c r="G57" s="34">
        <v>0.5</v>
      </c>
      <c r="H57" s="34">
        <v>4761.3</v>
      </c>
      <c r="I57" s="34"/>
      <c r="J57" s="34">
        <v>18.38</v>
      </c>
      <c r="K57" s="34">
        <v>0.99380000000000002</v>
      </c>
      <c r="L57" s="34">
        <v>0.1134</v>
      </c>
      <c r="M57" s="34">
        <v>9.6199999999999994E-2</v>
      </c>
      <c r="N57" s="34">
        <v>0</v>
      </c>
      <c r="O57" s="34">
        <v>0.49690000000000001</v>
      </c>
      <c r="P57" s="34">
        <v>0.5</v>
      </c>
      <c r="Q57" s="34">
        <v>0</v>
      </c>
      <c r="R57" s="34">
        <v>0.41160000000000002</v>
      </c>
      <c r="S57" s="34">
        <v>0.4</v>
      </c>
      <c r="T57" s="34">
        <v>4761.2550000000001</v>
      </c>
      <c r="U57" s="34"/>
      <c r="V57" s="34"/>
      <c r="W57" s="34">
        <v>0</v>
      </c>
      <c r="X57" s="34">
        <v>18.261900000000001</v>
      </c>
      <c r="Y57" s="34">
        <v>12.1</v>
      </c>
      <c r="Z57" s="34">
        <v>864</v>
      </c>
      <c r="AA57" s="34">
        <v>871</v>
      </c>
      <c r="AB57" s="34">
        <v>875</v>
      </c>
      <c r="AC57" s="34">
        <v>98</v>
      </c>
      <c r="AD57" s="34">
        <v>30.94</v>
      </c>
      <c r="AE57" s="34">
        <v>0.71</v>
      </c>
      <c r="AF57" s="34">
        <v>979</v>
      </c>
      <c r="AG57" s="34">
        <v>2</v>
      </c>
      <c r="AH57" s="34">
        <v>91</v>
      </c>
      <c r="AI57" s="34">
        <v>37</v>
      </c>
      <c r="AJ57" s="34">
        <v>189</v>
      </c>
      <c r="AK57" s="34">
        <v>168</v>
      </c>
      <c r="AL57" s="34">
        <v>3.5</v>
      </c>
      <c r="AM57" s="34">
        <v>176</v>
      </c>
      <c r="AN57" s="34" t="s">
        <v>155</v>
      </c>
      <c r="AO57" s="34">
        <v>2</v>
      </c>
      <c r="AP57" s="37">
        <v>0.76824074074074078</v>
      </c>
      <c r="AQ57" s="34">
        <v>47.158580000000001</v>
      </c>
      <c r="AR57" s="34">
        <v>-88.489701999999994</v>
      </c>
      <c r="AS57" s="34">
        <v>320.2</v>
      </c>
      <c r="AT57" s="34">
        <v>0</v>
      </c>
      <c r="AU57" s="34">
        <v>12</v>
      </c>
      <c r="AV57" s="34">
        <v>10</v>
      </c>
      <c r="AW57" s="34" t="s">
        <v>199</v>
      </c>
      <c r="AX57" s="34">
        <v>0.8</v>
      </c>
      <c r="AY57" s="34">
        <v>1.2</v>
      </c>
      <c r="AZ57" s="34">
        <v>1.5</v>
      </c>
      <c r="BA57" s="34">
        <v>13.404</v>
      </c>
      <c r="BB57" s="34">
        <v>450</v>
      </c>
      <c r="BC57" s="34">
        <v>33.57</v>
      </c>
      <c r="BD57" s="34">
        <v>0.71099999999999997</v>
      </c>
      <c r="BE57" s="34">
        <v>508.47800000000001</v>
      </c>
      <c r="BF57" s="34">
        <v>274.60700000000003</v>
      </c>
      <c r="BG57" s="34">
        <v>0</v>
      </c>
      <c r="BH57" s="34">
        <v>0.23300000000000001</v>
      </c>
      <c r="BI57" s="34">
        <v>0.23300000000000001</v>
      </c>
      <c r="BJ57" s="34">
        <v>0</v>
      </c>
      <c r="BK57" s="34">
        <v>0.193</v>
      </c>
      <c r="BL57" s="34">
        <v>0.193</v>
      </c>
      <c r="BM57" s="34">
        <v>736.91049999999996</v>
      </c>
      <c r="BN57" s="34"/>
      <c r="BO57" s="34"/>
      <c r="BP57" s="34"/>
      <c r="BQ57" s="34">
        <v>59554.508999999998</v>
      </c>
      <c r="BR57" s="34">
        <v>-1.0754E-2</v>
      </c>
      <c r="BS57" s="34">
        <v>-5</v>
      </c>
      <c r="BT57" s="34">
        <v>9.1229999999999992E-3</v>
      </c>
      <c r="BU57" s="34">
        <v>-0.26280100000000001</v>
      </c>
      <c r="BV57" s="34">
        <v>0</v>
      </c>
      <c r="BW57" s="34" t="s">
        <v>155</v>
      </c>
      <c r="BX57" s="34">
        <v>0.82799999999999996</v>
      </c>
    </row>
    <row r="58" spans="1:76" x14ac:dyDescent="0.25">
      <c r="A58" s="35">
        <v>43167</v>
      </c>
      <c r="B58" s="36">
        <v>1.7440972222222222E-2</v>
      </c>
      <c r="C58" s="34">
        <v>9.2999999999999999E-2</v>
      </c>
      <c r="D58" s="34">
        <v>8.1500000000000003E-2</v>
      </c>
      <c r="E58" s="34">
        <v>814.96666700000003</v>
      </c>
      <c r="F58" s="34">
        <v>-17</v>
      </c>
      <c r="G58" s="34">
        <v>0.5</v>
      </c>
      <c r="H58" s="34">
        <v>4554.8999999999996</v>
      </c>
      <c r="I58" s="34"/>
      <c r="J58" s="34">
        <v>18.73</v>
      </c>
      <c r="K58" s="34">
        <v>0.99429999999999996</v>
      </c>
      <c r="L58" s="34">
        <v>9.2499999999999999E-2</v>
      </c>
      <c r="M58" s="34">
        <v>8.1000000000000003E-2</v>
      </c>
      <c r="N58" s="34">
        <v>0</v>
      </c>
      <c r="O58" s="34">
        <v>0.49719999999999998</v>
      </c>
      <c r="P58" s="34">
        <v>0.5</v>
      </c>
      <c r="Q58" s="34">
        <v>0</v>
      </c>
      <c r="R58" s="34">
        <v>0.41189999999999999</v>
      </c>
      <c r="S58" s="34">
        <v>0.4</v>
      </c>
      <c r="T58" s="34">
        <v>4554.8720999999996</v>
      </c>
      <c r="U58" s="34"/>
      <c r="V58" s="34"/>
      <c r="W58" s="34">
        <v>0</v>
      </c>
      <c r="X58" s="34">
        <v>18.623200000000001</v>
      </c>
      <c r="Y58" s="34">
        <v>12.1</v>
      </c>
      <c r="Z58" s="34">
        <v>865</v>
      </c>
      <c r="AA58" s="34">
        <v>872</v>
      </c>
      <c r="AB58" s="34">
        <v>876</v>
      </c>
      <c r="AC58" s="34">
        <v>98</v>
      </c>
      <c r="AD58" s="34">
        <v>30.94</v>
      </c>
      <c r="AE58" s="34">
        <v>0.71</v>
      </c>
      <c r="AF58" s="34">
        <v>979</v>
      </c>
      <c r="AG58" s="34">
        <v>2</v>
      </c>
      <c r="AH58" s="34">
        <v>91</v>
      </c>
      <c r="AI58" s="34">
        <v>37</v>
      </c>
      <c r="AJ58" s="34">
        <v>189</v>
      </c>
      <c r="AK58" s="34">
        <v>168</v>
      </c>
      <c r="AL58" s="34">
        <v>3.5</v>
      </c>
      <c r="AM58" s="34">
        <v>176</v>
      </c>
      <c r="AN58" s="34" t="s">
        <v>155</v>
      </c>
      <c r="AO58" s="34">
        <v>2</v>
      </c>
      <c r="AP58" s="37">
        <v>0.76825231481481471</v>
      </c>
      <c r="AQ58" s="34">
        <v>47.158580000000001</v>
      </c>
      <c r="AR58" s="34">
        <v>-88.489701999999994</v>
      </c>
      <c r="AS58" s="34">
        <v>320.2</v>
      </c>
      <c r="AT58" s="34">
        <v>0</v>
      </c>
      <c r="AU58" s="34">
        <v>12</v>
      </c>
      <c r="AV58" s="34">
        <v>10</v>
      </c>
      <c r="AW58" s="34" t="s">
        <v>199</v>
      </c>
      <c r="AX58" s="34">
        <v>0.8</v>
      </c>
      <c r="AY58" s="34">
        <v>1.2</v>
      </c>
      <c r="AZ58" s="34">
        <v>1.5</v>
      </c>
      <c r="BA58" s="34">
        <v>13.404</v>
      </c>
      <c r="BB58" s="34">
        <v>450</v>
      </c>
      <c r="BC58" s="34">
        <v>33.57</v>
      </c>
      <c r="BD58" s="34">
        <v>0.71099999999999997</v>
      </c>
      <c r="BE58" s="34">
        <v>454.74200000000002</v>
      </c>
      <c r="BF58" s="34">
        <v>253.57400000000001</v>
      </c>
      <c r="BG58" s="34">
        <v>0</v>
      </c>
      <c r="BH58" s="34">
        <v>0.25600000000000001</v>
      </c>
      <c r="BI58" s="34">
        <v>0.25600000000000001</v>
      </c>
      <c r="BJ58" s="34">
        <v>0</v>
      </c>
      <c r="BK58" s="34">
        <v>0.21199999999999999</v>
      </c>
      <c r="BL58" s="34">
        <v>0.21199999999999999</v>
      </c>
      <c r="BM58" s="34">
        <v>772.77200000000005</v>
      </c>
      <c r="BN58" s="34"/>
      <c r="BO58" s="34"/>
      <c r="BP58" s="34"/>
      <c r="BQ58" s="34">
        <v>66574.073000000004</v>
      </c>
      <c r="BR58" s="34">
        <v>-8.3689999999999997E-3</v>
      </c>
      <c r="BS58" s="34">
        <v>-5</v>
      </c>
      <c r="BT58" s="34">
        <v>8.9999999999999993E-3</v>
      </c>
      <c r="BU58" s="34">
        <v>-0.204517</v>
      </c>
      <c r="BV58" s="34">
        <v>0</v>
      </c>
      <c r="BW58" s="34" t="s">
        <v>155</v>
      </c>
      <c r="BX58" s="34">
        <v>0.82799999999999996</v>
      </c>
    </row>
    <row r="59" spans="1:76" x14ac:dyDescent="0.25">
      <c r="A59" s="35">
        <v>43167</v>
      </c>
      <c r="B59" s="36">
        <v>1.7452546296296296E-2</v>
      </c>
      <c r="C59" s="34">
        <v>6.7000000000000004E-2</v>
      </c>
      <c r="D59" s="34">
        <v>6.2700000000000006E-2</v>
      </c>
      <c r="E59" s="34">
        <v>626.68534799999998</v>
      </c>
      <c r="F59" s="34">
        <v>-17</v>
      </c>
      <c r="G59" s="34">
        <v>0.5</v>
      </c>
      <c r="H59" s="34">
        <v>4364.1000000000004</v>
      </c>
      <c r="I59" s="34"/>
      <c r="J59" s="34">
        <v>18.98</v>
      </c>
      <c r="K59" s="34">
        <v>0.995</v>
      </c>
      <c r="L59" s="34">
        <v>6.7100000000000007E-2</v>
      </c>
      <c r="M59" s="34">
        <v>6.2399999999999997E-2</v>
      </c>
      <c r="N59" s="34">
        <v>0</v>
      </c>
      <c r="O59" s="34">
        <v>0.4975</v>
      </c>
      <c r="P59" s="34">
        <v>0.5</v>
      </c>
      <c r="Q59" s="34">
        <v>0</v>
      </c>
      <c r="R59" s="34">
        <v>0.41210000000000002</v>
      </c>
      <c r="S59" s="34">
        <v>0.4</v>
      </c>
      <c r="T59" s="34">
        <v>4364.1437999999998</v>
      </c>
      <c r="U59" s="34"/>
      <c r="V59" s="34"/>
      <c r="W59" s="34">
        <v>0</v>
      </c>
      <c r="X59" s="34">
        <v>18.883500000000002</v>
      </c>
      <c r="Y59" s="34">
        <v>12.1</v>
      </c>
      <c r="Z59" s="34">
        <v>865</v>
      </c>
      <c r="AA59" s="34">
        <v>871</v>
      </c>
      <c r="AB59" s="34">
        <v>876</v>
      </c>
      <c r="AC59" s="34">
        <v>98</v>
      </c>
      <c r="AD59" s="34">
        <v>30.94</v>
      </c>
      <c r="AE59" s="34">
        <v>0.71</v>
      </c>
      <c r="AF59" s="34">
        <v>979</v>
      </c>
      <c r="AG59" s="34">
        <v>2</v>
      </c>
      <c r="AH59" s="34">
        <v>91</v>
      </c>
      <c r="AI59" s="34">
        <v>37</v>
      </c>
      <c r="AJ59" s="34">
        <v>189</v>
      </c>
      <c r="AK59" s="34">
        <v>168.9</v>
      </c>
      <c r="AL59" s="34">
        <v>3.5</v>
      </c>
      <c r="AM59" s="34">
        <v>176</v>
      </c>
      <c r="AN59" s="34" t="s">
        <v>155</v>
      </c>
      <c r="AO59" s="34">
        <v>2</v>
      </c>
      <c r="AP59" s="37">
        <v>0.76826388888888886</v>
      </c>
      <c r="AQ59" s="34">
        <v>47.158580000000001</v>
      </c>
      <c r="AR59" s="34">
        <v>-88.489701999999994</v>
      </c>
      <c r="AS59" s="34">
        <v>320.2</v>
      </c>
      <c r="AT59" s="34">
        <v>0</v>
      </c>
      <c r="AU59" s="34">
        <v>12</v>
      </c>
      <c r="AV59" s="34">
        <v>10</v>
      </c>
      <c r="AW59" s="34" t="s">
        <v>199</v>
      </c>
      <c r="AX59" s="34">
        <v>0.8</v>
      </c>
      <c r="AY59" s="34">
        <v>1.2</v>
      </c>
      <c r="AZ59" s="34">
        <v>1.5</v>
      </c>
      <c r="BA59" s="34">
        <v>13.404</v>
      </c>
      <c r="BB59" s="34">
        <v>450</v>
      </c>
      <c r="BC59" s="34">
        <v>33.57</v>
      </c>
      <c r="BD59" s="34">
        <v>0.71099999999999997</v>
      </c>
      <c r="BE59" s="34">
        <v>369.67</v>
      </c>
      <c r="BF59" s="34">
        <v>218.52099999999999</v>
      </c>
      <c r="BG59" s="34">
        <v>0</v>
      </c>
      <c r="BH59" s="34">
        <v>0.28699999999999998</v>
      </c>
      <c r="BI59" s="34">
        <v>0.28699999999999998</v>
      </c>
      <c r="BJ59" s="34">
        <v>0</v>
      </c>
      <c r="BK59" s="34">
        <v>0.23799999999999999</v>
      </c>
      <c r="BL59" s="34">
        <v>0.23799999999999999</v>
      </c>
      <c r="BM59" s="34">
        <v>829.22029999999995</v>
      </c>
      <c r="BN59" s="34"/>
      <c r="BO59" s="34"/>
      <c r="BP59" s="34"/>
      <c r="BQ59" s="34">
        <v>75601.501999999993</v>
      </c>
      <c r="BR59" s="34">
        <v>-8.8769999999999995E-3</v>
      </c>
      <c r="BS59" s="34">
        <v>-5</v>
      </c>
      <c r="BT59" s="34">
        <v>9.8770000000000004E-3</v>
      </c>
      <c r="BU59" s="34">
        <v>-0.21693100000000001</v>
      </c>
      <c r="BV59" s="34">
        <v>0</v>
      </c>
      <c r="BW59" s="34" t="s">
        <v>155</v>
      </c>
      <c r="BX59" s="34">
        <v>0.82799999999999996</v>
      </c>
    </row>
    <row r="60" spans="1:76" x14ac:dyDescent="0.25">
      <c r="A60" s="35">
        <v>43167</v>
      </c>
      <c r="B60" s="36">
        <v>1.7464120370370369E-2</v>
      </c>
      <c r="C60" s="34">
        <v>5.8999999999999997E-2</v>
      </c>
      <c r="D60" s="34">
        <v>4.58E-2</v>
      </c>
      <c r="E60" s="34">
        <v>457.73333300000002</v>
      </c>
      <c r="F60" s="34">
        <v>-17</v>
      </c>
      <c r="G60" s="34">
        <v>0.5</v>
      </c>
      <c r="H60" s="34">
        <v>4134.5</v>
      </c>
      <c r="I60" s="34"/>
      <c r="J60" s="34">
        <v>19.22</v>
      </c>
      <c r="K60" s="34">
        <v>0.99539999999999995</v>
      </c>
      <c r="L60" s="34">
        <v>5.8500000000000003E-2</v>
      </c>
      <c r="M60" s="34">
        <v>4.5600000000000002E-2</v>
      </c>
      <c r="N60" s="34">
        <v>0</v>
      </c>
      <c r="O60" s="34">
        <v>0.49769999999999998</v>
      </c>
      <c r="P60" s="34">
        <v>0.5</v>
      </c>
      <c r="Q60" s="34">
        <v>0</v>
      </c>
      <c r="R60" s="34">
        <v>0.4123</v>
      </c>
      <c r="S60" s="34">
        <v>0.4</v>
      </c>
      <c r="T60" s="34">
        <v>4134.4804000000004</v>
      </c>
      <c r="U60" s="34"/>
      <c r="V60" s="34"/>
      <c r="W60" s="34">
        <v>0</v>
      </c>
      <c r="X60" s="34">
        <v>19.132200000000001</v>
      </c>
      <c r="Y60" s="34">
        <v>12</v>
      </c>
      <c r="Z60" s="34">
        <v>865</v>
      </c>
      <c r="AA60" s="34">
        <v>872</v>
      </c>
      <c r="AB60" s="34">
        <v>876</v>
      </c>
      <c r="AC60" s="34">
        <v>98</v>
      </c>
      <c r="AD60" s="34">
        <v>30.94</v>
      </c>
      <c r="AE60" s="34">
        <v>0.71</v>
      </c>
      <c r="AF60" s="34">
        <v>979</v>
      </c>
      <c r="AG60" s="34">
        <v>2</v>
      </c>
      <c r="AH60" s="34">
        <v>91</v>
      </c>
      <c r="AI60" s="34">
        <v>37</v>
      </c>
      <c r="AJ60" s="34">
        <v>189</v>
      </c>
      <c r="AK60" s="34">
        <v>168.1</v>
      </c>
      <c r="AL60" s="34">
        <v>3.4</v>
      </c>
      <c r="AM60" s="34">
        <v>176</v>
      </c>
      <c r="AN60" s="34" t="s">
        <v>155</v>
      </c>
      <c r="AO60" s="34">
        <v>2</v>
      </c>
      <c r="AP60" s="37">
        <v>0.76828703703703705</v>
      </c>
      <c r="AQ60" s="34">
        <v>47.158580000000001</v>
      </c>
      <c r="AR60" s="34">
        <v>-88.489701999999994</v>
      </c>
      <c r="AS60" s="34">
        <v>320.2</v>
      </c>
      <c r="AT60" s="34">
        <v>0</v>
      </c>
      <c r="AU60" s="34">
        <v>12</v>
      </c>
      <c r="AV60" s="34">
        <v>10</v>
      </c>
      <c r="AW60" s="34" t="s">
        <v>199</v>
      </c>
      <c r="AX60" s="34">
        <v>0.8</v>
      </c>
      <c r="AY60" s="34">
        <v>1.2</v>
      </c>
      <c r="AZ60" s="34">
        <v>1.5</v>
      </c>
      <c r="BA60" s="34">
        <v>13.404</v>
      </c>
      <c r="BB60" s="34">
        <v>450</v>
      </c>
      <c r="BC60" s="34">
        <v>33.57</v>
      </c>
      <c r="BD60" s="34">
        <v>0.71099999999999997</v>
      </c>
      <c r="BE60" s="34">
        <v>354.83199999999999</v>
      </c>
      <c r="BF60" s="34">
        <v>175.84899999999999</v>
      </c>
      <c r="BG60" s="34">
        <v>0</v>
      </c>
      <c r="BH60" s="34">
        <v>0.316</v>
      </c>
      <c r="BI60" s="34">
        <v>0.316</v>
      </c>
      <c r="BJ60" s="34">
        <v>0</v>
      </c>
      <c r="BK60" s="34">
        <v>0.26200000000000001</v>
      </c>
      <c r="BL60" s="34">
        <v>0.26200000000000001</v>
      </c>
      <c r="BM60" s="34">
        <v>865.12139999999999</v>
      </c>
      <c r="BN60" s="34"/>
      <c r="BO60" s="34"/>
      <c r="BP60" s="34"/>
      <c r="BQ60" s="34">
        <v>84352.47</v>
      </c>
      <c r="BR60" s="34">
        <v>-1.4257000000000001E-2</v>
      </c>
      <c r="BS60" s="34">
        <v>-5</v>
      </c>
      <c r="BT60" s="34">
        <v>0.01</v>
      </c>
      <c r="BU60" s="34">
        <v>-0.34839999999999999</v>
      </c>
      <c r="BV60" s="34">
        <v>0</v>
      </c>
      <c r="BW60" s="34" t="s">
        <v>155</v>
      </c>
      <c r="BX60" s="34">
        <v>0.82799999999999996</v>
      </c>
    </row>
    <row r="61" spans="1:76" x14ac:dyDescent="0.25">
      <c r="A61" s="35">
        <v>43167</v>
      </c>
      <c r="B61" s="36">
        <v>1.7475694444444443E-2</v>
      </c>
      <c r="C61" s="34">
        <v>4.1000000000000002E-2</v>
      </c>
      <c r="D61" s="34">
        <v>3.4700000000000002E-2</v>
      </c>
      <c r="E61" s="34">
        <v>346.66111599999999</v>
      </c>
      <c r="F61" s="34">
        <v>-16.899999999999999</v>
      </c>
      <c r="G61" s="34">
        <v>0.5</v>
      </c>
      <c r="H61" s="34">
        <v>3938.5</v>
      </c>
      <c r="I61" s="34"/>
      <c r="J61" s="34">
        <v>19.399999999999999</v>
      </c>
      <c r="K61" s="34">
        <v>1</v>
      </c>
      <c r="L61" s="34">
        <v>4.1399999999999999E-2</v>
      </c>
      <c r="M61" s="34">
        <v>3.4700000000000002E-2</v>
      </c>
      <c r="N61" s="34">
        <v>0</v>
      </c>
      <c r="O61" s="34">
        <v>0.5</v>
      </c>
      <c r="P61" s="34">
        <v>0.5</v>
      </c>
      <c r="Q61" s="34">
        <v>0</v>
      </c>
      <c r="R61" s="34">
        <v>0.41420000000000001</v>
      </c>
      <c r="S61" s="34">
        <v>0.4</v>
      </c>
      <c r="T61" s="34">
        <v>3938.4801000000002</v>
      </c>
      <c r="U61" s="34"/>
      <c r="V61" s="34"/>
      <c r="W61" s="34">
        <v>0</v>
      </c>
      <c r="X61" s="34">
        <v>19.399999999999999</v>
      </c>
      <c r="Y61" s="34">
        <v>12.1</v>
      </c>
      <c r="Z61" s="34">
        <v>864</v>
      </c>
      <c r="AA61" s="34">
        <v>871</v>
      </c>
      <c r="AB61" s="34">
        <v>876</v>
      </c>
      <c r="AC61" s="34">
        <v>98</v>
      </c>
      <c r="AD61" s="34">
        <v>30.94</v>
      </c>
      <c r="AE61" s="34">
        <v>0.71</v>
      </c>
      <c r="AF61" s="34">
        <v>979</v>
      </c>
      <c r="AG61" s="34">
        <v>2</v>
      </c>
      <c r="AH61" s="34">
        <v>91</v>
      </c>
      <c r="AI61" s="34">
        <v>37</v>
      </c>
      <c r="AJ61" s="34">
        <v>189</v>
      </c>
      <c r="AK61" s="34">
        <v>168</v>
      </c>
      <c r="AL61" s="34">
        <v>3.5</v>
      </c>
      <c r="AM61" s="34">
        <v>176</v>
      </c>
      <c r="AN61" s="34" t="s">
        <v>155</v>
      </c>
      <c r="AO61" s="34">
        <v>2</v>
      </c>
      <c r="AP61" s="37">
        <v>0.76828703703703705</v>
      </c>
      <c r="AQ61" s="34">
        <v>47.158580000000001</v>
      </c>
      <c r="AR61" s="34">
        <v>-88.489701999999994</v>
      </c>
      <c r="AS61" s="34">
        <v>320.2</v>
      </c>
      <c r="AT61" s="34">
        <v>0</v>
      </c>
      <c r="AU61" s="34">
        <v>12</v>
      </c>
      <c r="AV61" s="34">
        <v>10</v>
      </c>
      <c r="AW61" s="34" t="s">
        <v>199</v>
      </c>
      <c r="AX61" s="34">
        <v>0.8</v>
      </c>
      <c r="AY61" s="34">
        <v>1.2</v>
      </c>
      <c r="AZ61" s="34">
        <v>1.5</v>
      </c>
      <c r="BA61" s="34">
        <v>13.404</v>
      </c>
      <c r="BB61" s="34">
        <v>450</v>
      </c>
      <c r="BC61" s="34">
        <v>33.57</v>
      </c>
      <c r="BD61" s="34">
        <v>0.71099999999999997</v>
      </c>
      <c r="BE61" s="34">
        <v>0</v>
      </c>
      <c r="BF61" s="34">
        <v>0</v>
      </c>
      <c r="BG61" s="34">
        <v>0</v>
      </c>
      <c r="BH61" s="34">
        <v>0</v>
      </c>
      <c r="BI61" s="34">
        <v>0</v>
      </c>
      <c r="BJ61" s="34">
        <v>0</v>
      </c>
      <c r="BK61" s="34">
        <v>0</v>
      </c>
      <c r="BL61" s="34">
        <v>0</v>
      </c>
      <c r="BM61" s="34">
        <v>0</v>
      </c>
      <c r="BN61" s="34">
        <v>0</v>
      </c>
      <c r="BO61" s="34">
        <v>0</v>
      </c>
      <c r="BP61" s="34"/>
      <c r="BQ61" s="34">
        <v>0</v>
      </c>
      <c r="BR61" s="34">
        <v>-1.2369E-2</v>
      </c>
      <c r="BS61" s="34">
        <v>-5</v>
      </c>
      <c r="BT61" s="34">
        <v>9.1229999999999992E-3</v>
      </c>
      <c r="BU61" s="34">
        <v>-0.30227700000000002</v>
      </c>
      <c r="BV61" s="34">
        <v>0</v>
      </c>
      <c r="BW61" s="34" t="s">
        <v>155</v>
      </c>
      <c r="BX61" s="34">
        <v>0.82799999999999996</v>
      </c>
    </row>
    <row r="62" spans="1:76" x14ac:dyDescent="0.25">
      <c r="A62" s="35">
        <v>43167</v>
      </c>
      <c r="B62" s="36">
        <v>1.748726851851852E-2</v>
      </c>
      <c r="C62" s="34">
        <v>0.04</v>
      </c>
      <c r="D62" s="34">
        <v>2.9700000000000001E-2</v>
      </c>
      <c r="E62" s="34">
        <v>296.5625</v>
      </c>
      <c r="F62" s="34">
        <v>-16.8</v>
      </c>
      <c r="G62" s="34">
        <v>0.5</v>
      </c>
      <c r="H62" s="34">
        <v>3758.9</v>
      </c>
      <c r="I62" s="34"/>
      <c r="J62" s="34">
        <v>19.600000000000001</v>
      </c>
      <c r="K62" s="34">
        <v>1</v>
      </c>
      <c r="L62" s="34">
        <v>0.04</v>
      </c>
      <c r="M62" s="34">
        <v>2.9700000000000001E-2</v>
      </c>
      <c r="N62" s="34">
        <v>0</v>
      </c>
      <c r="O62" s="34">
        <v>0.5</v>
      </c>
      <c r="P62" s="34">
        <v>0.5</v>
      </c>
      <c r="Q62" s="34">
        <v>0</v>
      </c>
      <c r="R62" s="34">
        <v>0.41420000000000001</v>
      </c>
      <c r="S62" s="34">
        <v>0.4</v>
      </c>
      <c r="T62" s="34">
        <v>3758.92</v>
      </c>
      <c r="U62" s="34"/>
      <c r="V62" s="34"/>
      <c r="W62" s="34">
        <v>0</v>
      </c>
      <c r="X62" s="34">
        <v>19.600000000000001</v>
      </c>
      <c r="Y62" s="34">
        <v>12.1</v>
      </c>
      <c r="Z62" s="34">
        <v>864</v>
      </c>
      <c r="AA62" s="34">
        <v>871</v>
      </c>
      <c r="AB62" s="34">
        <v>876</v>
      </c>
      <c r="AC62" s="34">
        <v>98</v>
      </c>
      <c r="AD62" s="34">
        <v>30.94</v>
      </c>
      <c r="AE62" s="34">
        <v>0.71</v>
      </c>
      <c r="AF62" s="34">
        <v>979</v>
      </c>
      <c r="AG62" s="34">
        <v>2</v>
      </c>
      <c r="AH62" s="34">
        <v>91</v>
      </c>
      <c r="AI62" s="34">
        <v>37</v>
      </c>
      <c r="AJ62" s="34">
        <v>189.9</v>
      </c>
      <c r="AK62" s="34">
        <v>168.9</v>
      </c>
      <c r="AL62" s="34">
        <v>3.5</v>
      </c>
      <c r="AM62" s="34">
        <v>176</v>
      </c>
      <c r="AN62" s="34" t="s">
        <v>155</v>
      </c>
      <c r="AO62" s="34">
        <v>2</v>
      </c>
      <c r="AP62" s="37">
        <v>0.76829861111111108</v>
      </c>
      <c r="AQ62" s="34">
        <v>47.158580000000001</v>
      </c>
      <c r="AR62" s="34">
        <v>-88.489701999999994</v>
      </c>
      <c r="AS62" s="34">
        <v>320.3</v>
      </c>
      <c r="AT62" s="34">
        <v>0</v>
      </c>
      <c r="AU62" s="34">
        <v>12</v>
      </c>
      <c r="AV62" s="34">
        <v>10</v>
      </c>
      <c r="AW62" s="34" t="s">
        <v>199</v>
      </c>
      <c r="AX62" s="34">
        <v>0.8</v>
      </c>
      <c r="AY62" s="34">
        <v>1.2</v>
      </c>
      <c r="AZ62" s="34">
        <v>1.5</v>
      </c>
      <c r="BA62" s="34">
        <v>13.404</v>
      </c>
      <c r="BB62" s="34">
        <v>450</v>
      </c>
      <c r="BC62" s="34">
        <v>33.57</v>
      </c>
      <c r="BD62" s="34">
        <v>0.71099999999999997</v>
      </c>
      <c r="BE62" s="34">
        <v>0</v>
      </c>
      <c r="BF62" s="34">
        <v>0</v>
      </c>
      <c r="BG62" s="34">
        <v>0</v>
      </c>
      <c r="BH62" s="34">
        <v>0</v>
      </c>
      <c r="BI62" s="34">
        <v>0</v>
      </c>
      <c r="BJ62" s="34">
        <v>0</v>
      </c>
      <c r="BK62" s="34">
        <v>0</v>
      </c>
      <c r="BL62" s="34">
        <v>0</v>
      </c>
      <c r="BM62" s="34">
        <v>0</v>
      </c>
      <c r="BN62" s="34">
        <v>0</v>
      </c>
      <c r="BO62" s="34">
        <v>0</v>
      </c>
      <c r="BP62" s="34"/>
      <c r="BQ62" s="34">
        <v>0</v>
      </c>
      <c r="BR62" s="34">
        <v>-1.1122999999999999E-2</v>
      </c>
      <c r="BS62" s="34">
        <v>-5</v>
      </c>
      <c r="BT62" s="34">
        <v>8.9999999999999993E-3</v>
      </c>
      <c r="BU62" s="34">
        <v>-0.27181899999999998</v>
      </c>
      <c r="BV62" s="34">
        <v>0</v>
      </c>
      <c r="BW62" s="34" t="s">
        <v>155</v>
      </c>
      <c r="BX62" s="34">
        <v>0.82799999999999996</v>
      </c>
    </row>
    <row r="63" spans="1:76" x14ac:dyDescent="0.25">
      <c r="A63" s="35">
        <v>43167</v>
      </c>
      <c r="B63" s="36">
        <v>1.7498842592592594E-2</v>
      </c>
      <c r="C63" s="34">
        <v>0.04</v>
      </c>
      <c r="D63" s="34">
        <v>2.4400000000000002E-2</v>
      </c>
      <c r="E63" s="34">
        <v>244.47916699999999</v>
      </c>
      <c r="F63" s="34">
        <v>-16.7</v>
      </c>
      <c r="G63" s="34">
        <v>0.5</v>
      </c>
      <c r="H63" s="34">
        <v>3601.2</v>
      </c>
      <c r="I63" s="34"/>
      <c r="J63" s="34">
        <v>19.7</v>
      </c>
      <c r="K63" s="34">
        <v>1</v>
      </c>
      <c r="L63" s="34">
        <v>0.04</v>
      </c>
      <c r="M63" s="34">
        <v>2.4400000000000002E-2</v>
      </c>
      <c r="N63" s="34">
        <v>0</v>
      </c>
      <c r="O63" s="34">
        <v>0.5</v>
      </c>
      <c r="P63" s="34">
        <v>0.5</v>
      </c>
      <c r="Q63" s="34">
        <v>0</v>
      </c>
      <c r="R63" s="34">
        <v>0.41420000000000001</v>
      </c>
      <c r="S63" s="34">
        <v>0.4</v>
      </c>
      <c r="T63" s="34">
        <v>3601.1680000000001</v>
      </c>
      <c r="U63" s="34"/>
      <c r="V63" s="34"/>
      <c r="W63" s="34">
        <v>0</v>
      </c>
      <c r="X63" s="34">
        <v>19.7</v>
      </c>
      <c r="Y63" s="34">
        <v>12</v>
      </c>
      <c r="Z63" s="34">
        <v>865</v>
      </c>
      <c r="AA63" s="34">
        <v>871</v>
      </c>
      <c r="AB63" s="34">
        <v>876</v>
      </c>
      <c r="AC63" s="34">
        <v>98</v>
      </c>
      <c r="AD63" s="34">
        <v>30.94</v>
      </c>
      <c r="AE63" s="34">
        <v>0.71</v>
      </c>
      <c r="AF63" s="34">
        <v>979</v>
      </c>
      <c r="AG63" s="34">
        <v>2</v>
      </c>
      <c r="AH63" s="34">
        <v>91</v>
      </c>
      <c r="AI63" s="34">
        <v>37</v>
      </c>
      <c r="AJ63" s="34">
        <v>190</v>
      </c>
      <c r="AK63" s="34">
        <v>168.1</v>
      </c>
      <c r="AL63" s="34">
        <v>3.5</v>
      </c>
      <c r="AM63" s="34">
        <v>176</v>
      </c>
      <c r="AN63" s="34" t="s">
        <v>155</v>
      </c>
      <c r="AO63" s="34">
        <v>2</v>
      </c>
      <c r="AP63" s="37">
        <v>0.76831018518518512</v>
      </c>
      <c r="AQ63" s="34">
        <v>47.158580000000001</v>
      </c>
      <c r="AR63" s="34">
        <v>-88.489701999999994</v>
      </c>
      <c r="AS63" s="34">
        <v>320.2</v>
      </c>
      <c r="AT63" s="34">
        <v>0</v>
      </c>
      <c r="AU63" s="34">
        <v>12</v>
      </c>
      <c r="AV63" s="34">
        <v>10</v>
      </c>
      <c r="AW63" s="34" t="s">
        <v>199</v>
      </c>
      <c r="AX63" s="34">
        <v>0.8</v>
      </c>
      <c r="AY63" s="34">
        <v>1.2</v>
      </c>
      <c r="AZ63" s="34">
        <v>1.5</v>
      </c>
      <c r="BA63" s="34">
        <v>13.404</v>
      </c>
      <c r="BB63" s="34">
        <v>450</v>
      </c>
      <c r="BC63" s="34">
        <v>33.57</v>
      </c>
      <c r="BD63" s="34">
        <v>0.71099999999999997</v>
      </c>
      <c r="BE63" s="34">
        <v>0</v>
      </c>
      <c r="BF63" s="34">
        <v>0</v>
      </c>
      <c r="BG63" s="34">
        <v>0</v>
      </c>
      <c r="BH63" s="34">
        <v>0</v>
      </c>
      <c r="BI63" s="34">
        <v>0</v>
      </c>
      <c r="BJ63" s="34">
        <v>0</v>
      </c>
      <c r="BK63" s="34">
        <v>0</v>
      </c>
      <c r="BL63" s="34">
        <v>0</v>
      </c>
      <c r="BM63" s="34">
        <v>0</v>
      </c>
      <c r="BN63" s="34">
        <v>0</v>
      </c>
      <c r="BO63" s="34">
        <v>0</v>
      </c>
      <c r="BP63" s="34"/>
      <c r="BQ63" s="34">
        <v>0</v>
      </c>
      <c r="BR63" s="34">
        <v>-1.3631000000000001E-2</v>
      </c>
      <c r="BS63" s="34">
        <v>-5</v>
      </c>
      <c r="BT63" s="34">
        <v>8.9999999999999993E-3</v>
      </c>
      <c r="BU63" s="34">
        <v>-0.33310800000000002</v>
      </c>
      <c r="BV63" s="34">
        <v>0</v>
      </c>
      <c r="BW63" s="34" t="s">
        <v>155</v>
      </c>
      <c r="BX63" s="34">
        <v>0.82799999999999996</v>
      </c>
    </row>
    <row r="64" spans="1:76" x14ac:dyDescent="0.25">
      <c r="A64" s="35">
        <v>43167</v>
      </c>
      <c r="B64" s="36">
        <v>1.7510416666666667E-2</v>
      </c>
      <c r="C64" s="34">
        <v>0.04</v>
      </c>
      <c r="D64" s="34">
        <v>2.0299999999999999E-2</v>
      </c>
      <c r="E64" s="34">
        <v>202.99595099999999</v>
      </c>
      <c r="F64" s="34">
        <v>-16.5</v>
      </c>
      <c r="G64" s="34">
        <v>0.5</v>
      </c>
      <c r="H64" s="34">
        <v>3471.4</v>
      </c>
      <c r="I64" s="34"/>
      <c r="J64" s="34">
        <v>19.82</v>
      </c>
      <c r="K64" s="34">
        <v>1</v>
      </c>
      <c r="L64" s="34">
        <v>0.04</v>
      </c>
      <c r="M64" s="34">
        <v>2.0299999999999999E-2</v>
      </c>
      <c r="N64" s="34">
        <v>0</v>
      </c>
      <c r="O64" s="34">
        <v>0.5</v>
      </c>
      <c r="P64" s="34">
        <v>0.5</v>
      </c>
      <c r="Q64" s="34">
        <v>0</v>
      </c>
      <c r="R64" s="34">
        <v>0.41420000000000001</v>
      </c>
      <c r="S64" s="34">
        <v>0.4</v>
      </c>
      <c r="T64" s="34">
        <v>3471.3984</v>
      </c>
      <c r="U64" s="34"/>
      <c r="V64" s="34"/>
      <c r="W64" s="34">
        <v>0</v>
      </c>
      <c r="X64" s="34">
        <v>19.8185</v>
      </c>
      <c r="Y64" s="34">
        <v>12.1</v>
      </c>
      <c r="Z64" s="34">
        <v>864</v>
      </c>
      <c r="AA64" s="34">
        <v>871</v>
      </c>
      <c r="AB64" s="34">
        <v>876</v>
      </c>
      <c r="AC64" s="34">
        <v>98</v>
      </c>
      <c r="AD64" s="34">
        <v>30.94</v>
      </c>
      <c r="AE64" s="34">
        <v>0.71</v>
      </c>
      <c r="AF64" s="34">
        <v>979</v>
      </c>
      <c r="AG64" s="34">
        <v>2</v>
      </c>
      <c r="AH64" s="34">
        <v>91</v>
      </c>
      <c r="AI64" s="34">
        <v>37</v>
      </c>
      <c r="AJ64" s="34">
        <v>190</v>
      </c>
      <c r="AK64" s="34">
        <v>168.9</v>
      </c>
      <c r="AL64" s="34">
        <v>3.5</v>
      </c>
      <c r="AM64" s="34">
        <v>176</v>
      </c>
      <c r="AN64" s="34" t="s">
        <v>155</v>
      </c>
      <c r="AO64" s="34">
        <v>2</v>
      </c>
      <c r="AP64" s="37">
        <v>0.76832175925925927</v>
      </c>
      <c r="AQ64" s="34">
        <v>47.158580000000001</v>
      </c>
      <c r="AR64" s="34">
        <v>-88.489701999999994</v>
      </c>
      <c r="AS64" s="34">
        <v>320.10000000000002</v>
      </c>
      <c r="AT64" s="34">
        <v>0</v>
      </c>
      <c r="AU64" s="34">
        <v>12</v>
      </c>
      <c r="AV64" s="34">
        <v>10</v>
      </c>
      <c r="AW64" s="34" t="s">
        <v>199</v>
      </c>
      <c r="AX64" s="34">
        <v>0.8</v>
      </c>
      <c r="AY64" s="34">
        <v>1.2</v>
      </c>
      <c r="AZ64" s="34">
        <v>1.5</v>
      </c>
      <c r="BA64" s="34">
        <v>13.404</v>
      </c>
      <c r="BB64" s="34">
        <v>450</v>
      </c>
      <c r="BC64" s="34">
        <v>33.57</v>
      </c>
      <c r="BD64" s="34">
        <v>0.71099999999999997</v>
      </c>
      <c r="BE64" s="34">
        <v>0</v>
      </c>
      <c r="BF64" s="34">
        <v>0</v>
      </c>
      <c r="BG64" s="34">
        <v>0</v>
      </c>
      <c r="BH64" s="34">
        <v>0</v>
      </c>
      <c r="BI64" s="34">
        <v>0</v>
      </c>
      <c r="BJ64" s="34">
        <v>0</v>
      </c>
      <c r="BK64" s="34">
        <v>0</v>
      </c>
      <c r="BL64" s="34">
        <v>0</v>
      </c>
      <c r="BM64" s="34">
        <v>0</v>
      </c>
      <c r="BN64" s="34">
        <v>0</v>
      </c>
      <c r="BO64" s="34">
        <v>0</v>
      </c>
      <c r="BP64" s="34"/>
      <c r="BQ64" s="34">
        <v>0</v>
      </c>
      <c r="BR64" s="34">
        <v>-1.1369000000000001E-2</v>
      </c>
      <c r="BS64" s="34">
        <v>-5</v>
      </c>
      <c r="BT64" s="34">
        <v>8.9999999999999993E-3</v>
      </c>
      <c r="BU64" s="34">
        <v>-0.27783000000000002</v>
      </c>
      <c r="BV64" s="34">
        <v>0</v>
      </c>
      <c r="BW64" s="34" t="s">
        <v>155</v>
      </c>
      <c r="BX64" s="34">
        <v>0.82799999999999996</v>
      </c>
    </row>
    <row r="65" spans="1:76" x14ac:dyDescent="0.25">
      <c r="A65" s="35">
        <v>43167</v>
      </c>
      <c r="B65" s="36">
        <v>1.7521990740740741E-2</v>
      </c>
      <c r="C65" s="34">
        <v>0.04</v>
      </c>
      <c r="D65" s="34">
        <v>1.9E-2</v>
      </c>
      <c r="E65" s="34">
        <v>190</v>
      </c>
      <c r="F65" s="34">
        <v>-16.3</v>
      </c>
      <c r="G65" s="34">
        <v>0.4</v>
      </c>
      <c r="H65" s="34">
        <v>3348.3</v>
      </c>
      <c r="I65" s="34"/>
      <c r="J65" s="34">
        <v>19.97</v>
      </c>
      <c r="K65" s="34">
        <v>1</v>
      </c>
      <c r="L65" s="34">
        <v>0.04</v>
      </c>
      <c r="M65" s="34">
        <v>1.9E-2</v>
      </c>
      <c r="N65" s="34">
        <v>0</v>
      </c>
      <c r="O65" s="34">
        <v>0.4</v>
      </c>
      <c r="P65" s="34">
        <v>0.4</v>
      </c>
      <c r="Q65" s="34">
        <v>0</v>
      </c>
      <c r="R65" s="34">
        <v>0.33139999999999997</v>
      </c>
      <c r="S65" s="34">
        <v>0.3</v>
      </c>
      <c r="T65" s="34">
        <v>3348.2676000000001</v>
      </c>
      <c r="U65" s="34"/>
      <c r="V65" s="34"/>
      <c r="W65" s="34">
        <v>0</v>
      </c>
      <c r="X65" s="34">
        <v>19.973199999999999</v>
      </c>
      <c r="Y65" s="34">
        <v>12</v>
      </c>
      <c r="Z65" s="34">
        <v>865</v>
      </c>
      <c r="AA65" s="34">
        <v>871</v>
      </c>
      <c r="AB65" s="34">
        <v>876</v>
      </c>
      <c r="AC65" s="34">
        <v>98</v>
      </c>
      <c r="AD65" s="34">
        <v>30.94</v>
      </c>
      <c r="AE65" s="34">
        <v>0.71</v>
      </c>
      <c r="AF65" s="34">
        <v>979</v>
      </c>
      <c r="AG65" s="34">
        <v>2</v>
      </c>
      <c r="AH65" s="34">
        <v>91</v>
      </c>
      <c r="AI65" s="34">
        <v>37</v>
      </c>
      <c r="AJ65" s="34">
        <v>190</v>
      </c>
      <c r="AK65" s="34">
        <v>169</v>
      </c>
      <c r="AL65" s="34">
        <v>3.5</v>
      </c>
      <c r="AM65" s="34">
        <v>176</v>
      </c>
      <c r="AN65" s="34" t="s">
        <v>155</v>
      </c>
      <c r="AO65" s="34">
        <v>2</v>
      </c>
      <c r="AP65" s="37">
        <v>0.76834490740740735</v>
      </c>
      <c r="AQ65" s="34">
        <v>47.158580000000001</v>
      </c>
      <c r="AR65" s="34">
        <v>-88.489701999999994</v>
      </c>
      <c r="AS65" s="34">
        <v>320.10000000000002</v>
      </c>
      <c r="AT65" s="34">
        <v>0</v>
      </c>
      <c r="AU65" s="34">
        <v>12</v>
      </c>
      <c r="AV65" s="34">
        <v>10</v>
      </c>
      <c r="AW65" s="34" t="s">
        <v>199</v>
      </c>
      <c r="AX65" s="34">
        <v>0.8</v>
      </c>
      <c r="AY65" s="34">
        <v>1.2</v>
      </c>
      <c r="AZ65" s="34">
        <v>1.5</v>
      </c>
      <c r="BA65" s="34">
        <v>13.404</v>
      </c>
      <c r="BB65" s="34">
        <v>450</v>
      </c>
      <c r="BC65" s="34">
        <v>33.57</v>
      </c>
      <c r="BD65" s="34">
        <v>0.71099999999999997</v>
      </c>
      <c r="BE65" s="34">
        <v>0</v>
      </c>
      <c r="BF65" s="34">
        <v>0</v>
      </c>
      <c r="BG65" s="34">
        <v>0</v>
      </c>
      <c r="BH65" s="34">
        <v>0</v>
      </c>
      <c r="BI65" s="34">
        <v>0</v>
      </c>
      <c r="BJ65" s="34">
        <v>0</v>
      </c>
      <c r="BK65" s="34">
        <v>0</v>
      </c>
      <c r="BL65" s="34">
        <v>0</v>
      </c>
      <c r="BM65" s="34">
        <v>0</v>
      </c>
      <c r="BN65" s="34">
        <v>0</v>
      </c>
      <c r="BO65" s="34">
        <v>0</v>
      </c>
      <c r="BP65" s="34"/>
      <c r="BQ65" s="34">
        <v>0</v>
      </c>
      <c r="BR65" s="34">
        <v>-1.3631000000000001E-2</v>
      </c>
      <c r="BS65" s="34">
        <v>-5</v>
      </c>
      <c r="BT65" s="34">
        <v>8.9999999999999993E-3</v>
      </c>
      <c r="BU65" s="34">
        <v>-0.33310800000000002</v>
      </c>
      <c r="BV65" s="34">
        <v>0</v>
      </c>
      <c r="BW65" s="34" t="s">
        <v>155</v>
      </c>
      <c r="BX65" s="34">
        <v>0.82799999999999996</v>
      </c>
    </row>
    <row r="66" spans="1:76" x14ac:dyDescent="0.25">
      <c r="A66" s="35">
        <v>43167</v>
      </c>
      <c r="B66" s="36">
        <v>1.7533564814814818E-2</v>
      </c>
      <c r="C66" s="34">
        <v>0.04</v>
      </c>
      <c r="D66" s="34">
        <v>1.9E-2</v>
      </c>
      <c r="E66" s="34">
        <v>190</v>
      </c>
      <c r="F66" s="34">
        <v>-16</v>
      </c>
      <c r="G66" s="34">
        <v>0.4</v>
      </c>
      <c r="H66" s="34">
        <v>3255.6</v>
      </c>
      <c r="I66" s="34"/>
      <c r="J66" s="34">
        <v>20.02</v>
      </c>
      <c r="K66" s="34">
        <v>1</v>
      </c>
      <c r="L66" s="34">
        <v>0.04</v>
      </c>
      <c r="M66" s="34">
        <v>1.9E-2</v>
      </c>
      <c r="N66" s="34">
        <v>0</v>
      </c>
      <c r="O66" s="34">
        <v>0.4</v>
      </c>
      <c r="P66" s="34">
        <v>0.4</v>
      </c>
      <c r="Q66" s="34">
        <v>0</v>
      </c>
      <c r="R66" s="34">
        <v>0.33139999999999997</v>
      </c>
      <c r="S66" s="34">
        <v>0.3</v>
      </c>
      <c r="T66" s="34">
        <v>3255.5617999999999</v>
      </c>
      <c r="U66" s="34"/>
      <c r="V66" s="34"/>
      <c r="W66" s="34">
        <v>0</v>
      </c>
      <c r="X66" s="34">
        <v>20.021699999999999</v>
      </c>
      <c r="Y66" s="34">
        <v>12.1</v>
      </c>
      <c r="Z66" s="34">
        <v>864</v>
      </c>
      <c r="AA66" s="34">
        <v>871</v>
      </c>
      <c r="AB66" s="34">
        <v>876</v>
      </c>
      <c r="AC66" s="34">
        <v>98</v>
      </c>
      <c r="AD66" s="34">
        <v>30.94</v>
      </c>
      <c r="AE66" s="34">
        <v>0.71</v>
      </c>
      <c r="AF66" s="34">
        <v>979</v>
      </c>
      <c r="AG66" s="34">
        <v>2</v>
      </c>
      <c r="AH66" s="34">
        <v>91</v>
      </c>
      <c r="AI66" s="34">
        <v>37</v>
      </c>
      <c r="AJ66" s="34">
        <v>190</v>
      </c>
      <c r="AK66" s="34">
        <v>169</v>
      </c>
      <c r="AL66" s="34">
        <v>3.6</v>
      </c>
      <c r="AM66" s="34">
        <v>176</v>
      </c>
      <c r="AN66" s="34" t="s">
        <v>155</v>
      </c>
      <c r="AO66" s="34">
        <v>2</v>
      </c>
      <c r="AP66" s="37">
        <v>0.76834490740740735</v>
      </c>
      <c r="AQ66" s="34">
        <v>47.158580000000001</v>
      </c>
      <c r="AR66" s="34">
        <v>-88.489701999999994</v>
      </c>
      <c r="AS66" s="34">
        <v>320</v>
      </c>
      <c r="AT66" s="34">
        <v>0</v>
      </c>
      <c r="AU66" s="34">
        <v>12</v>
      </c>
      <c r="AV66" s="34">
        <v>10</v>
      </c>
      <c r="AW66" s="34" t="s">
        <v>199</v>
      </c>
      <c r="AX66" s="34">
        <v>0.8</v>
      </c>
      <c r="AY66" s="34">
        <v>1.2</v>
      </c>
      <c r="AZ66" s="34">
        <v>1.5</v>
      </c>
      <c r="BA66" s="34">
        <v>13.404</v>
      </c>
      <c r="BB66" s="34">
        <v>450</v>
      </c>
      <c r="BC66" s="34">
        <v>33.57</v>
      </c>
      <c r="BD66" s="34">
        <v>0.71099999999999997</v>
      </c>
      <c r="BE66" s="34">
        <v>0</v>
      </c>
      <c r="BF66" s="34">
        <v>0</v>
      </c>
      <c r="BG66" s="34">
        <v>0</v>
      </c>
      <c r="BH66" s="34">
        <v>0</v>
      </c>
      <c r="BI66" s="34">
        <v>0</v>
      </c>
      <c r="BJ66" s="34">
        <v>0</v>
      </c>
      <c r="BK66" s="34">
        <v>0</v>
      </c>
      <c r="BL66" s="34">
        <v>0</v>
      </c>
      <c r="BM66" s="34">
        <v>0</v>
      </c>
      <c r="BN66" s="34">
        <v>0</v>
      </c>
      <c r="BO66" s="34">
        <v>0</v>
      </c>
      <c r="BP66" s="34"/>
      <c r="BQ66" s="34">
        <v>0</v>
      </c>
      <c r="BR66" s="34">
        <v>-1.1369000000000001E-2</v>
      </c>
      <c r="BS66" s="34">
        <v>-5</v>
      </c>
      <c r="BT66" s="34">
        <v>8.9999999999999993E-3</v>
      </c>
      <c r="BU66" s="34">
        <v>-0.27783000000000002</v>
      </c>
      <c r="BV66" s="34">
        <v>0</v>
      </c>
      <c r="BW66" s="34" t="s">
        <v>155</v>
      </c>
      <c r="BX66" s="34">
        <v>0.82799999999999996</v>
      </c>
    </row>
    <row r="67" spans="1:76" x14ac:dyDescent="0.25">
      <c r="A67" s="35">
        <v>43167</v>
      </c>
      <c r="B67" s="36">
        <v>1.7545138888888891E-2</v>
      </c>
      <c r="C67" s="34">
        <v>0.04</v>
      </c>
      <c r="D67" s="34">
        <v>1.9400000000000001E-2</v>
      </c>
      <c r="E67" s="34">
        <v>194.42035000000001</v>
      </c>
      <c r="F67" s="34">
        <v>-15.9</v>
      </c>
      <c r="G67" s="34">
        <v>0.4</v>
      </c>
      <c r="H67" s="34">
        <v>3159.5</v>
      </c>
      <c r="I67" s="34"/>
      <c r="J67" s="34">
        <v>20.100000000000001</v>
      </c>
      <c r="K67" s="34">
        <v>1</v>
      </c>
      <c r="L67" s="34">
        <v>0.04</v>
      </c>
      <c r="M67" s="34">
        <v>1.9400000000000001E-2</v>
      </c>
      <c r="N67" s="34">
        <v>0</v>
      </c>
      <c r="O67" s="34">
        <v>0.4</v>
      </c>
      <c r="P67" s="34">
        <v>0.4</v>
      </c>
      <c r="Q67" s="34">
        <v>0</v>
      </c>
      <c r="R67" s="34">
        <v>0.33139999999999997</v>
      </c>
      <c r="S67" s="34">
        <v>0.3</v>
      </c>
      <c r="T67" s="34">
        <v>3159.4877999999999</v>
      </c>
      <c r="U67" s="34"/>
      <c r="V67" s="34"/>
      <c r="W67" s="34">
        <v>0</v>
      </c>
      <c r="X67" s="34">
        <v>20.100000000000001</v>
      </c>
      <c r="Y67" s="34">
        <v>12.1</v>
      </c>
      <c r="Z67" s="34">
        <v>864</v>
      </c>
      <c r="AA67" s="34">
        <v>870</v>
      </c>
      <c r="AB67" s="34">
        <v>876</v>
      </c>
      <c r="AC67" s="34">
        <v>98</v>
      </c>
      <c r="AD67" s="34">
        <v>30.94</v>
      </c>
      <c r="AE67" s="34">
        <v>0.71</v>
      </c>
      <c r="AF67" s="34">
        <v>979</v>
      </c>
      <c r="AG67" s="34">
        <v>2</v>
      </c>
      <c r="AH67" s="34">
        <v>91</v>
      </c>
      <c r="AI67" s="34">
        <v>37</v>
      </c>
      <c r="AJ67" s="34">
        <v>190</v>
      </c>
      <c r="AK67" s="34">
        <v>169</v>
      </c>
      <c r="AL67" s="34">
        <v>3.6</v>
      </c>
      <c r="AM67" s="34">
        <v>176</v>
      </c>
      <c r="AN67" s="34" t="s">
        <v>155</v>
      </c>
      <c r="AO67" s="34">
        <v>2</v>
      </c>
      <c r="AP67" s="37">
        <v>0.7683564814814815</v>
      </c>
      <c r="AQ67" s="34">
        <v>47.158580000000001</v>
      </c>
      <c r="AR67" s="34">
        <v>-88.489701999999994</v>
      </c>
      <c r="AS67" s="34">
        <v>319.89999999999998</v>
      </c>
      <c r="AT67" s="34">
        <v>0</v>
      </c>
      <c r="AU67" s="34">
        <v>12</v>
      </c>
      <c r="AV67" s="34">
        <v>10</v>
      </c>
      <c r="AW67" s="34" t="s">
        <v>199</v>
      </c>
      <c r="AX67" s="34">
        <v>0.8</v>
      </c>
      <c r="AY67" s="34">
        <v>1.2</v>
      </c>
      <c r="AZ67" s="34">
        <v>1.5</v>
      </c>
      <c r="BA67" s="34">
        <v>13.404</v>
      </c>
      <c r="BB67" s="34">
        <v>450</v>
      </c>
      <c r="BC67" s="34">
        <v>33.57</v>
      </c>
      <c r="BD67" s="34">
        <v>0.71099999999999997</v>
      </c>
      <c r="BE67" s="34">
        <v>0</v>
      </c>
      <c r="BF67" s="34">
        <v>0</v>
      </c>
      <c r="BG67" s="34">
        <v>0</v>
      </c>
      <c r="BH67" s="34">
        <v>0</v>
      </c>
      <c r="BI67" s="34">
        <v>0</v>
      </c>
      <c r="BJ67" s="34">
        <v>0</v>
      </c>
      <c r="BK67" s="34">
        <v>0</v>
      </c>
      <c r="BL67" s="34">
        <v>0</v>
      </c>
      <c r="BM67" s="34">
        <v>0</v>
      </c>
      <c r="BN67" s="34">
        <v>0</v>
      </c>
      <c r="BO67" s="34">
        <v>0</v>
      </c>
      <c r="BP67" s="34"/>
      <c r="BQ67" s="34">
        <v>0</v>
      </c>
      <c r="BR67" s="34">
        <v>-1.0123E-2</v>
      </c>
      <c r="BS67" s="34">
        <v>-5</v>
      </c>
      <c r="BT67" s="34">
        <v>8.123E-3</v>
      </c>
      <c r="BU67" s="34">
        <v>-0.24738099999999999</v>
      </c>
      <c r="BV67" s="34">
        <v>0</v>
      </c>
      <c r="BW67" s="34" t="s">
        <v>155</v>
      </c>
      <c r="BX67" s="34">
        <v>0.82799999999999996</v>
      </c>
    </row>
    <row r="68" spans="1:76" x14ac:dyDescent="0.25">
      <c r="A68" s="35">
        <v>43167</v>
      </c>
      <c r="B68" s="36">
        <v>1.7556712962962965E-2</v>
      </c>
      <c r="C68" s="34">
        <v>0.04</v>
      </c>
      <c r="D68" s="34">
        <v>2.1000000000000001E-2</v>
      </c>
      <c r="E68" s="34">
        <v>210</v>
      </c>
      <c r="F68" s="34">
        <v>-15.7</v>
      </c>
      <c r="G68" s="34">
        <v>0.4</v>
      </c>
      <c r="H68" s="34">
        <v>3067.7</v>
      </c>
      <c r="I68" s="34"/>
      <c r="J68" s="34">
        <v>20.2</v>
      </c>
      <c r="K68" s="34">
        <v>1</v>
      </c>
      <c r="L68" s="34">
        <v>0.04</v>
      </c>
      <c r="M68" s="34">
        <v>2.1000000000000001E-2</v>
      </c>
      <c r="N68" s="34">
        <v>0</v>
      </c>
      <c r="O68" s="34">
        <v>0.4</v>
      </c>
      <c r="P68" s="34">
        <v>0.4</v>
      </c>
      <c r="Q68" s="34">
        <v>0</v>
      </c>
      <c r="R68" s="34">
        <v>0.33139999999999997</v>
      </c>
      <c r="S68" s="34">
        <v>0.3</v>
      </c>
      <c r="T68" s="34">
        <v>3067.7148999999999</v>
      </c>
      <c r="U68" s="34"/>
      <c r="V68" s="34"/>
      <c r="W68" s="34">
        <v>0</v>
      </c>
      <c r="X68" s="34">
        <v>20.2</v>
      </c>
      <c r="Y68" s="34">
        <v>12</v>
      </c>
      <c r="Z68" s="34">
        <v>865</v>
      </c>
      <c r="AA68" s="34">
        <v>871</v>
      </c>
      <c r="AB68" s="34">
        <v>876</v>
      </c>
      <c r="AC68" s="34">
        <v>98</v>
      </c>
      <c r="AD68" s="34">
        <v>30.94</v>
      </c>
      <c r="AE68" s="34">
        <v>0.71</v>
      </c>
      <c r="AF68" s="34">
        <v>979</v>
      </c>
      <c r="AG68" s="34">
        <v>2</v>
      </c>
      <c r="AH68" s="34">
        <v>90.123000000000005</v>
      </c>
      <c r="AI68" s="34">
        <v>37</v>
      </c>
      <c r="AJ68" s="34">
        <v>190</v>
      </c>
      <c r="AK68" s="34">
        <v>169</v>
      </c>
      <c r="AL68" s="34">
        <v>3.5</v>
      </c>
      <c r="AM68" s="34">
        <v>176</v>
      </c>
      <c r="AN68" s="34" t="s">
        <v>155</v>
      </c>
      <c r="AO68" s="34">
        <v>2</v>
      </c>
      <c r="AP68" s="37">
        <v>0.76837962962962969</v>
      </c>
      <c r="AQ68" s="34">
        <v>47.158580000000001</v>
      </c>
      <c r="AR68" s="34">
        <v>-88.489701999999994</v>
      </c>
      <c r="AS68" s="34">
        <v>319.89999999999998</v>
      </c>
      <c r="AT68" s="34">
        <v>0</v>
      </c>
      <c r="AU68" s="34">
        <v>12</v>
      </c>
      <c r="AV68" s="34">
        <v>10</v>
      </c>
      <c r="AW68" s="34" t="s">
        <v>199</v>
      </c>
      <c r="AX68" s="34">
        <v>0.8</v>
      </c>
      <c r="AY68" s="34">
        <v>1.2</v>
      </c>
      <c r="AZ68" s="34">
        <v>1.5</v>
      </c>
      <c r="BA68" s="34">
        <v>13.404</v>
      </c>
      <c r="BB68" s="34">
        <v>450</v>
      </c>
      <c r="BC68" s="34">
        <v>33.57</v>
      </c>
      <c r="BD68" s="34">
        <v>0.71099999999999997</v>
      </c>
      <c r="BE68" s="34">
        <v>0</v>
      </c>
      <c r="BF68" s="34">
        <v>0</v>
      </c>
      <c r="BG68" s="34">
        <v>0</v>
      </c>
      <c r="BH68" s="34">
        <v>0</v>
      </c>
      <c r="BI68" s="34">
        <v>0</v>
      </c>
      <c r="BJ68" s="34">
        <v>0</v>
      </c>
      <c r="BK68" s="34">
        <v>0</v>
      </c>
      <c r="BL68" s="34">
        <v>0</v>
      </c>
      <c r="BM68" s="34">
        <v>0</v>
      </c>
      <c r="BN68" s="34">
        <v>0</v>
      </c>
      <c r="BO68" s="34">
        <v>0</v>
      </c>
      <c r="BP68" s="34"/>
      <c r="BQ68" s="34">
        <v>0</v>
      </c>
      <c r="BR68" s="34">
        <v>-1.4385E-2</v>
      </c>
      <c r="BS68" s="34">
        <v>-5</v>
      </c>
      <c r="BT68" s="34">
        <v>8.8769999999999995E-3</v>
      </c>
      <c r="BU68" s="34">
        <v>-0.35153400000000001</v>
      </c>
      <c r="BV68" s="34">
        <v>0</v>
      </c>
      <c r="BW68" s="34" t="s">
        <v>155</v>
      </c>
      <c r="BX68" s="34">
        <v>0.82799999999999996</v>
      </c>
    </row>
    <row r="69" spans="1:76" x14ac:dyDescent="0.25">
      <c r="A69" s="35">
        <v>43167</v>
      </c>
      <c r="B69" s="36">
        <v>1.7568287037037035E-2</v>
      </c>
      <c r="C69" s="34">
        <v>5.0999999999999997E-2</v>
      </c>
      <c r="D69" s="34">
        <v>2.1000000000000001E-2</v>
      </c>
      <c r="E69" s="34">
        <v>210</v>
      </c>
      <c r="F69" s="34">
        <v>-15.4</v>
      </c>
      <c r="G69" s="34">
        <v>0.4</v>
      </c>
      <c r="H69" s="34">
        <v>3012.6</v>
      </c>
      <c r="I69" s="34"/>
      <c r="J69" s="34">
        <v>20.2</v>
      </c>
      <c r="K69" s="34">
        <v>1</v>
      </c>
      <c r="L69" s="34">
        <v>5.1499999999999997E-2</v>
      </c>
      <c r="M69" s="34">
        <v>2.1000000000000001E-2</v>
      </c>
      <c r="N69" s="34">
        <v>0</v>
      </c>
      <c r="O69" s="34">
        <v>0.4</v>
      </c>
      <c r="P69" s="34">
        <v>0.4</v>
      </c>
      <c r="Q69" s="34">
        <v>0</v>
      </c>
      <c r="R69" s="34">
        <v>0.33139999999999997</v>
      </c>
      <c r="S69" s="34">
        <v>0.3</v>
      </c>
      <c r="T69" s="34">
        <v>3012.5756999999999</v>
      </c>
      <c r="U69" s="34"/>
      <c r="V69" s="34"/>
      <c r="W69" s="34">
        <v>0</v>
      </c>
      <c r="X69" s="34">
        <v>20.2</v>
      </c>
      <c r="Y69" s="34">
        <v>12.1</v>
      </c>
      <c r="Z69" s="34">
        <v>864</v>
      </c>
      <c r="AA69" s="34">
        <v>870</v>
      </c>
      <c r="AB69" s="34">
        <v>876</v>
      </c>
      <c r="AC69" s="34">
        <v>98</v>
      </c>
      <c r="AD69" s="34">
        <v>30.94</v>
      </c>
      <c r="AE69" s="34">
        <v>0.71</v>
      </c>
      <c r="AF69" s="34">
        <v>979</v>
      </c>
      <c r="AG69" s="34">
        <v>2</v>
      </c>
      <c r="AH69" s="34">
        <v>90</v>
      </c>
      <c r="AI69" s="34">
        <v>37</v>
      </c>
      <c r="AJ69" s="34">
        <v>190</v>
      </c>
      <c r="AK69" s="34">
        <v>169</v>
      </c>
      <c r="AL69" s="34">
        <v>3.5</v>
      </c>
      <c r="AM69" s="34">
        <v>176</v>
      </c>
      <c r="AN69" s="34" t="s">
        <v>155</v>
      </c>
      <c r="AO69" s="34">
        <v>2</v>
      </c>
      <c r="AP69" s="37">
        <v>0.76837962962962969</v>
      </c>
      <c r="AQ69" s="34">
        <v>47.158580000000001</v>
      </c>
      <c r="AR69" s="34">
        <v>-88.489701999999994</v>
      </c>
      <c r="AS69" s="34">
        <v>319.8</v>
      </c>
      <c r="AT69" s="34">
        <v>0</v>
      </c>
      <c r="AU69" s="34">
        <v>12</v>
      </c>
      <c r="AV69" s="34">
        <v>10</v>
      </c>
      <c r="AW69" s="34" t="s">
        <v>199</v>
      </c>
      <c r="AX69" s="34">
        <v>0.8</v>
      </c>
      <c r="AY69" s="34">
        <v>1.2</v>
      </c>
      <c r="AZ69" s="34">
        <v>1.5</v>
      </c>
      <c r="BA69" s="34">
        <v>13.404</v>
      </c>
      <c r="BB69" s="34">
        <v>450</v>
      </c>
      <c r="BC69" s="34">
        <v>33.57</v>
      </c>
      <c r="BD69" s="34">
        <v>0.71099999999999997</v>
      </c>
      <c r="BE69" s="34">
        <v>0</v>
      </c>
      <c r="BF69" s="34">
        <v>0</v>
      </c>
      <c r="BG69" s="34">
        <v>0</v>
      </c>
      <c r="BH69" s="34">
        <v>0</v>
      </c>
      <c r="BI69" s="34">
        <v>0</v>
      </c>
      <c r="BJ69" s="34">
        <v>0</v>
      </c>
      <c r="BK69" s="34">
        <v>0</v>
      </c>
      <c r="BL69" s="34">
        <v>0</v>
      </c>
      <c r="BM69" s="34">
        <v>0</v>
      </c>
      <c r="BN69" s="34">
        <v>0</v>
      </c>
      <c r="BO69" s="34">
        <v>0</v>
      </c>
      <c r="BP69" s="34"/>
      <c r="BQ69" s="34">
        <v>0</v>
      </c>
      <c r="BR69" s="34">
        <v>-1.2369E-2</v>
      </c>
      <c r="BS69" s="34">
        <v>-5</v>
      </c>
      <c r="BT69" s="34">
        <v>8.9999999999999993E-3</v>
      </c>
      <c r="BU69" s="34">
        <v>-0.30226700000000001</v>
      </c>
      <c r="BV69" s="34">
        <v>0</v>
      </c>
      <c r="BW69" s="34" t="s">
        <v>155</v>
      </c>
      <c r="BX69" s="34">
        <v>0.82799999999999996</v>
      </c>
    </row>
    <row r="70" spans="1:76" x14ac:dyDescent="0.25">
      <c r="A70" s="35">
        <v>43167</v>
      </c>
      <c r="B70" s="36">
        <v>1.7579861111111112E-2</v>
      </c>
      <c r="C70" s="34">
        <v>1.2250000000000001</v>
      </c>
      <c r="D70" s="34">
        <v>0.80349999999999999</v>
      </c>
      <c r="E70" s="34">
        <v>8034.5659159999996</v>
      </c>
      <c r="F70" s="34">
        <v>-15.2</v>
      </c>
      <c r="G70" s="34">
        <v>0.3</v>
      </c>
      <c r="H70" s="34">
        <v>3040.7</v>
      </c>
      <c r="I70" s="34"/>
      <c r="J70" s="34">
        <v>20.3</v>
      </c>
      <c r="K70" s="34">
        <v>0.97719999999999996</v>
      </c>
      <c r="L70" s="34">
        <v>1.1970000000000001</v>
      </c>
      <c r="M70" s="34">
        <v>0.78520000000000001</v>
      </c>
      <c r="N70" s="34">
        <v>0</v>
      </c>
      <c r="O70" s="34">
        <v>0.29320000000000002</v>
      </c>
      <c r="P70" s="34">
        <v>0.3</v>
      </c>
      <c r="Q70" s="34">
        <v>0</v>
      </c>
      <c r="R70" s="34">
        <v>0.2429</v>
      </c>
      <c r="S70" s="34">
        <v>0.2</v>
      </c>
      <c r="T70" s="34">
        <v>3040.6887000000002</v>
      </c>
      <c r="U70" s="34"/>
      <c r="V70" s="34"/>
      <c r="W70" s="34">
        <v>0</v>
      </c>
      <c r="X70" s="34">
        <v>19.838200000000001</v>
      </c>
      <c r="Y70" s="34">
        <v>12</v>
      </c>
      <c r="Z70" s="34">
        <v>865</v>
      </c>
      <c r="AA70" s="34">
        <v>870</v>
      </c>
      <c r="AB70" s="34">
        <v>876</v>
      </c>
      <c r="AC70" s="34">
        <v>98</v>
      </c>
      <c r="AD70" s="34">
        <v>30.94</v>
      </c>
      <c r="AE70" s="34">
        <v>0.71</v>
      </c>
      <c r="AF70" s="34">
        <v>979</v>
      </c>
      <c r="AG70" s="34">
        <v>2</v>
      </c>
      <c r="AH70" s="34">
        <v>90</v>
      </c>
      <c r="AI70" s="34">
        <v>37</v>
      </c>
      <c r="AJ70" s="34">
        <v>190</v>
      </c>
      <c r="AK70" s="34">
        <v>169</v>
      </c>
      <c r="AL70" s="34">
        <v>3.5</v>
      </c>
      <c r="AM70" s="34">
        <v>176</v>
      </c>
      <c r="AN70" s="34" t="s">
        <v>155</v>
      </c>
      <c r="AO70" s="34">
        <v>2</v>
      </c>
      <c r="AP70" s="37">
        <v>0.76839120370370362</v>
      </c>
      <c r="AQ70" s="34">
        <v>47.158580000000001</v>
      </c>
      <c r="AR70" s="34">
        <v>-88.489701999999994</v>
      </c>
      <c r="AS70" s="34">
        <v>319.7</v>
      </c>
      <c r="AT70" s="34">
        <v>0</v>
      </c>
      <c r="AU70" s="34">
        <v>12</v>
      </c>
      <c r="AV70" s="34">
        <v>10</v>
      </c>
      <c r="AW70" s="34" t="s">
        <v>199</v>
      </c>
      <c r="AX70" s="34">
        <v>0.8</v>
      </c>
      <c r="AY70" s="34">
        <v>1.2</v>
      </c>
      <c r="AZ70" s="34">
        <v>1.5</v>
      </c>
      <c r="BA70" s="34">
        <v>13.404</v>
      </c>
      <c r="BB70" s="34">
        <v>81.58</v>
      </c>
      <c r="BC70" s="34">
        <v>6.09</v>
      </c>
      <c r="BD70" s="34">
        <v>2.3279999999999998</v>
      </c>
      <c r="BE70" s="34">
        <v>1543.66</v>
      </c>
      <c r="BF70" s="34">
        <v>644.47199999999998</v>
      </c>
      <c r="BG70" s="34">
        <v>0</v>
      </c>
      <c r="BH70" s="34">
        <v>0.04</v>
      </c>
      <c r="BI70" s="34">
        <v>0.04</v>
      </c>
      <c r="BJ70" s="34">
        <v>0</v>
      </c>
      <c r="BK70" s="34">
        <v>3.3000000000000002E-2</v>
      </c>
      <c r="BL70" s="34">
        <v>3.3000000000000002E-2</v>
      </c>
      <c r="BM70" s="34">
        <v>135.31720000000001</v>
      </c>
      <c r="BN70" s="34"/>
      <c r="BO70" s="34"/>
      <c r="BP70" s="34"/>
      <c r="BQ70" s="34">
        <v>18601.967000000001</v>
      </c>
      <c r="BR70" s="34">
        <v>-1.2877E-2</v>
      </c>
      <c r="BS70" s="34">
        <v>-5</v>
      </c>
      <c r="BT70" s="34">
        <v>8.9999999999999993E-3</v>
      </c>
      <c r="BU70" s="34">
        <v>-0.31468200000000002</v>
      </c>
      <c r="BV70" s="34">
        <v>0</v>
      </c>
      <c r="BW70" s="34" t="s">
        <v>155</v>
      </c>
      <c r="BX70" s="34">
        <v>0.82799999999999996</v>
      </c>
    </row>
    <row r="71" spans="1:76" x14ac:dyDescent="0.25">
      <c r="A71" s="35">
        <v>43167</v>
      </c>
      <c r="B71" s="36">
        <v>1.7591435185185186E-2</v>
      </c>
      <c r="C71" s="34">
        <v>3.4089999999999998</v>
      </c>
      <c r="D71" s="34">
        <v>4.2205000000000004</v>
      </c>
      <c r="E71" s="34">
        <v>42205.197260000001</v>
      </c>
      <c r="F71" s="34">
        <v>-14.7</v>
      </c>
      <c r="G71" s="34">
        <v>0.3</v>
      </c>
      <c r="H71" s="34">
        <v>6992.2</v>
      </c>
      <c r="I71" s="34"/>
      <c r="J71" s="34">
        <v>20.3</v>
      </c>
      <c r="K71" s="34">
        <v>0.91769999999999996</v>
      </c>
      <c r="L71" s="34">
        <v>3.1286999999999998</v>
      </c>
      <c r="M71" s="34">
        <v>3.8730000000000002</v>
      </c>
      <c r="N71" s="34">
        <v>0</v>
      </c>
      <c r="O71" s="34">
        <v>0.27529999999999999</v>
      </c>
      <c r="P71" s="34">
        <v>0.3</v>
      </c>
      <c r="Q71" s="34">
        <v>0</v>
      </c>
      <c r="R71" s="34">
        <v>0.2281</v>
      </c>
      <c r="S71" s="34">
        <v>0.2</v>
      </c>
      <c r="T71" s="34">
        <v>6992.1575000000003</v>
      </c>
      <c r="U71" s="34"/>
      <c r="V71" s="34"/>
      <c r="W71" s="34">
        <v>0</v>
      </c>
      <c r="X71" s="34">
        <v>18.628299999999999</v>
      </c>
      <c r="Y71" s="34">
        <v>12</v>
      </c>
      <c r="Z71" s="34">
        <v>862</v>
      </c>
      <c r="AA71" s="34">
        <v>868</v>
      </c>
      <c r="AB71" s="34">
        <v>874</v>
      </c>
      <c r="AC71" s="34">
        <v>98</v>
      </c>
      <c r="AD71" s="34">
        <v>30.94</v>
      </c>
      <c r="AE71" s="34">
        <v>0.71</v>
      </c>
      <c r="AF71" s="34">
        <v>979</v>
      </c>
      <c r="AG71" s="34">
        <v>2</v>
      </c>
      <c r="AH71" s="34">
        <v>90</v>
      </c>
      <c r="AI71" s="34">
        <v>37</v>
      </c>
      <c r="AJ71" s="34">
        <v>190</v>
      </c>
      <c r="AK71" s="34">
        <v>169</v>
      </c>
      <c r="AL71" s="34">
        <v>3.5</v>
      </c>
      <c r="AM71" s="34">
        <v>176</v>
      </c>
      <c r="AN71" s="34" t="s">
        <v>155</v>
      </c>
      <c r="AO71" s="34">
        <v>2</v>
      </c>
      <c r="AP71" s="37">
        <v>0.76840277777777777</v>
      </c>
      <c r="AQ71" s="34">
        <v>47.158580000000001</v>
      </c>
      <c r="AR71" s="34">
        <v>-88.489701999999994</v>
      </c>
      <c r="AS71" s="34">
        <v>319.7</v>
      </c>
      <c r="AT71" s="34">
        <v>0</v>
      </c>
      <c r="AU71" s="34">
        <v>12</v>
      </c>
      <c r="AV71" s="34">
        <v>10</v>
      </c>
      <c r="AW71" s="34" t="s">
        <v>199</v>
      </c>
      <c r="AX71" s="34">
        <v>0.8</v>
      </c>
      <c r="AY71" s="34">
        <v>1.2</v>
      </c>
      <c r="AZ71" s="34">
        <v>1.5</v>
      </c>
      <c r="BA71" s="34">
        <v>13.404</v>
      </c>
      <c r="BB71" s="34">
        <v>22.39</v>
      </c>
      <c r="BC71" s="34">
        <v>1.67</v>
      </c>
      <c r="BD71" s="34">
        <v>8.9740000000000002</v>
      </c>
      <c r="BE71" s="34">
        <v>1183.106</v>
      </c>
      <c r="BF71" s="34">
        <v>932.14700000000005</v>
      </c>
      <c r="BG71" s="34">
        <v>0</v>
      </c>
      <c r="BH71" s="34">
        <v>1.0999999999999999E-2</v>
      </c>
      <c r="BI71" s="34">
        <v>1.0999999999999999E-2</v>
      </c>
      <c r="BJ71" s="34">
        <v>0</v>
      </c>
      <c r="BK71" s="34">
        <v>8.9999999999999993E-3</v>
      </c>
      <c r="BL71" s="34">
        <v>8.9999999999999993E-3</v>
      </c>
      <c r="BM71" s="34">
        <v>91.242400000000004</v>
      </c>
      <c r="BN71" s="34"/>
      <c r="BO71" s="34"/>
      <c r="BP71" s="34"/>
      <c r="BQ71" s="34">
        <v>5121.9560000000001</v>
      </c>
      <c r="BR71" s="34">
        <v>-1.0369E-2</v>
      </c>
      <c r="BS71" s="34">
        <v>-5</v>
      </c>
      <c r="BT71" s="34">
        <v>8.9999999999999993E-3</v>
      </c>
      <c r="BU71" s="34">
        <v>-0.25339200000000001</v>
      </c>
      <c r="BV71" s="34">
        <v>0</v>
      </c>
      <c r="BW71" s="34" t="s">
        <v>155</v>
      </c>
      <c r="BX71" s="34">
        <v>0.82799999999999996</v>
      </c>
    </row>
    <row r="72" spans="1:76" x14ac:dyDescent="0.25">
      <c r="A72" s="35">
        <v>43167</v>
      </c>
      <c r="B72" s="36">
        <v>1.7603009259259259E-2</v>
      </c>
      <c r="C72" s="34">
        <v>5.194</v>
      </c>
      <c r="D72" s="34">
        <v>7.5343</v>
      </c>
      <c r="E72" s="34">
        <v>75342.621360000005</v>
      </c>
      <c r="F72" s="34">
        <v>-7</v>
      </c>
      <c r="G72" s="34">
        <v>0.3</v>
      </c>
      <c r="H72" s="34">
        <v>11517.8</v>
      </c>
      <c r="I72" s="34"/>
      <c r="J72" s="34">
        <v>20.3</v>
      </c>
      <c r="K72" s="34">
        <v>0.8629</v>
      </c>
      <c r="L72" s="34">
        <v>4.4817999999999998</v>
      </c>
      <c r="M72" s="34">
        <v>6.5012999999999996</v>
      </c>
      <c r="N72" s="34">
        <v>0</v>
      </c>
      <c r="O72" s="34">
        <v>0.25890000000000002</v>
      </c>
      <c r="P72" s="34">
        <v>0.3</v>
      </c>
      <c r="Q72" s="34">
        <v>0</v>
      </c>
      <c r="R72" s="34">
        <v>0.2145</v>
      </c>
      <c r="S72" s="34">
        <v>0.2</v>
      </c>
      <c r="T72" s="34">
        <v>11517.8</v>
      </c>
      <c r="U72" s="34"/>
      <c r="V72" s="34"/>
      <c r="W72" s="34">
        <v>0</v>
      </c>
      <c r="X72" s="34">
        <v>17.5168</v>
      </c>
      <c r="Y72" s="34">
        <v>12.1</v>
      </c>
      <c r="Z72" s="34">
        <v>860</v>
      </c>
      <c r="AA72" s="34">
        <v>866</v>
      </c>
      <c r="AB72" s="34">
        <v>872</v>
      </c>
      <c r="AC72" s="34">
        <v>98</v>
      </c>
      <c r="AD72" s="34">
        <v>30.94</v>
      </c>
      <c r="AE72" s="34">
        <v>0.71</v>
      </c>
      <c r="AF72" s="34">
        <v>979</v>
      </c>
      <c r="AG72" s="34">
        <v>2</v>
      </c>
      <c r="AH72" s="34">
        <v>90</v>
      </c>
      <c r="AI72" s="34">
        <v>37</v>
      </c>
      <c r="AJ72" s="34">
        <v>190</v>
      </c>
      <c r="AK72" s="34">
        <v>169</v>
      </c>
      <c r="AL72" s="34">
        <v>3.5</v>
      </c>
      <c r="AM72" s="34">
        <v>176</v>
      </c>
      <c r="AN72" s="34" t="s">
        <v>155</v>
      </c>
      <c r="AO72" s="34">
        <v>2</v>
      </c>
      <c r="AP72" s="37">
        <v>0.76841435185185192</v>
      </c>
      <c r="AQ72" s="34">
        <v>47.158580000000001</v>
      </c>
      <c r="AR72" s="34">
        <v>-88.489701999999994</v>
      </c>
      <c r="AS72" s="34">
        <v>319.60000000000002</v>
      </c>
      <c r="AT72" s="34">
        <v>0</v>
      </c>
      <c r="AU72" s="34">
        <v>12</v>
      </c>
      <c r="AV72" s="34">
        <v>10</v>
      </c>
      <c r="AW72" s="34" t="s">
        <v>199</v>
      </c>
      <c r="AX72" s="34">
        <v>0.8</v>
      </c>
      <c r="AY72" s="34">
        <v>1.2</v>
      </c>
      <c r="AZ72" s="34">
        <v>1.5</v>
      </c>
      <c r="BA72" s="34">
        <v>13.404</v>
      </c>
      <c r="BB72" s="34">
        <v>13.11</v>
      </c>
      <c r="BC72" s="34">
        <v>0.98</v>
      </c>
      <c r="BD72" s="34">
        <v>15.888999999999999</v>
      </c>
      <c r="BE72" s="34">
        <v>1073.4860000000001</v>
      </c>
      <c r="BF72" s="34">
        <v>991.10199999999998</v>
      </c>
      <c r="BG72" s="34">
        <v>0</v>
      </c>
      <c r="BH72" s="34">
        <v>6.0000000000000001E-3</v>
      </c>
      <c r="BI72" s="34">
        <v>6.0000000000000001E-3</v>
      </c>
      <c r="BJ72" s="34">
        <v>0</v>
      </c>
      <c r="BK72" s="34">
        <v>5.0000000000000001E-3</v>
      </c>
      <c r="BL72" s="34">
        <v>5.0000000000000001E-3</v>
      </c>
      <c r="BM72" s="34">
        <v>95.199200000000005</v>
      </c>
      <c r="BN72" s="34"/>
      <c r="BO72" s="34"/>
      <c r="BP72" s="34"/>
      <c r="BQ72" s="34">
        <v>3050.6689999999999</v>
      </c>
      <c r="BR72" s="34">
        <v>-0.01</v>
      </c>
      <c r="BS72" s="34">
        <v>-5</v>
      </c>
      <c r="BT72" s="34">
        <v>8.9999999999999993E-3</v>
      </c>
      <c r="BU72" s="34">
        <v>-0.24437500000000001</v>
      </c>
      <c r="BV72" s="34">
        <v>0</v>
      </c>
      <c r="BW72" s="34" t="s">
        <v>155</v>
      </c>
      <c r="BX72" s="34">
        <v>0.82799999999999996</v>
      </c>
    </row>
    <row r="73" spans="1:76" x14ac:dyDescent="0.25">
      <c r="A73" s="35">
        <v>43167</v>
      </c>
      <c r="B73" s="36">
        <v>1.7614583333333333E-2</v>
      </c>
      <c r="C73" s="34">
        <v>5.859</v>
      </c>
      <c r="D73" s="34">
        <v>8.9661000000000008</v>
      </c>
      <c r="E73" s="34">
        <v>89661.292740000004</v>
      </c>
      <c r="F73" s="34">
        <v>3.9</v>
      </c>
      <c r="G73" s="34">
        <v>0.3</v>
      </c>
      <c r="H73" s="34">
        <v>11517.8</v>
      </c>
      <c r="I73" s="34"/>
      <c r="J73" s="34">
        <v>19.77</v>
      </c>
      <c r="K73" s="34">
        <v>0.84230000000000005</v>
      </c>
      <c r="L73" s="34">
        <v>4.9352</v>
      </c>
      <c r="M73" s="34">
        <v>7.5518000000000001</v>
      </c>
      <c r="N73" s="34">
        <v>3.2515000000000001</v>
      </c>
      <c r="O73" s="34">
        <v>0.25269999999999998</v>
      </c>
      <c r="P73" s="34">
        <v>3.5</v>
      </c>
      <c r="Q73" s="34">
        <v>2.6937000000000002</v>
      </c>
      <c r="R73" s="34">
        <v>0.20930000000000001</v>
      </c>
      <c r="S73" s="34">
        <v>2.9</v>
      </c>
      <c r="T73" s="34">
        <v>11517.8</v>
      </c>
      <c r="U73" s="34"/>
      <c r="V73" s="34"/>
      <c r="W73" s="34">
        <v>0</v>
      </c>
      <c r="X73" s="34">
        <v>16.652200000000001</v>
      </c>
      <c r="Y73" s="34">
        <v>12</v>
      </c>
      <c r="Z73" s="34">
        <v>861</v>
      </c>
      <c r="AA73" s="34">
        <v>867</v>
      </c>
      <c r="AB73" s="34">
        <v>872</v>
      </c>
      <c r="AC73" s="34">
        <v>98</v>
      </c>
      <c r="AD73" s="34">
        <v>30.94</v>
      </c>
      <c r="AE73" s="34">
        <v>0.71</v>
      </c>
      <c r="AF73" s="34">
        <v>979</v>
      </c>
      <c r="AG73" s="34">
        <v>2</v>
      </c>
      <c r="AH73" s="34">
        <v>90</v>
      </c>
      <c r="AI73" s="34">
        <v>37</v>
      </c>
      <c r="AJ73" s="34">
        <v>190</v>
      </c>
      <c r="AK73" s="34">
        <v>169</v>
      </c>
      <c r="AL73" s="34">
        <v>3.4</v>
      </c>
      <c r="AM73" s="34">
        <v>175.9</v>
      </c>
      <c r="AN73" s="34" t="s">
        <v>155</v>
      </c>
      <c r="AO73" s="34">
        <v>2</v>
      </c>
      <c r="AP73" s="37">
        <v>0.76842592592592596</v>
      </c>
      <c r="AQ73" s="34">
        <v>47.158580000000001</v>
      </c>
      <c r="AR73" s="34">
        <v>-88.489701999999994</v>
      </c>
      <c r="AS73" s="34">
        <v>319.39999999999998</v>
      </c>
      <c r="AT73" s="34">
        <v>0</v>
      </c>
      <c r="AU73" s="34">
        <v>12</v>
      </c>
      <c r="AV73" s="34">
        <v>10</v>
      </c>
      <c r="AW73" s="34" t="s">
        <v>199</v>
      </c>
      <c r="AX73" s="34">
        <v>0.8</v>
      </c>
      <c r="AY73" s="34">
        <v>1.2</v>
      </c>
      <c r="AZ73" s="34">
        <v>1.5</v>
      </c>
      <c r="BA73" s="34">
        <v>13.404</v>
      </c>
      <c r="BB73" s="34">
        <v>11.28</v>
      </c>
      <c r="BC73" s="34">
        <v>0.84</v>
      </c>
      <c r="BD73" s="34">
        <v>18.728000000000002</v>
      </c>
      <c r="BE73" s="34">
        <v>1051.3520000000001</v>
      </c>
      <c r="BF73" s="34">
        <v>1023.932</v>
      </c>
      <c r="BG73" s="34">
        <v>7.2999999999999995E-2</v>
      </c>
      <c r="BH73" s="34">
        <v>6.0000000000000001E-3</v>
      </c>
      <c r="BI73" s="34">
        <v>7.8E-2</v>
      </c>
      <c r="BJ73" s="34">
        <v>0.06</v>
      </c>
      <c r="BK73" s="34">
        <v>5.0000000000000001E-3</v>
      </c>
      <c r="BL73" s="34">
        <v>6.5000000000000002E-2</v>
      </c>
      <c r="BM73" s="34">
        <v>84.670699999999997</v>
      </c>
      <c r="BN73" s="34"/>
      <c r="BO73" s="34"/>
      <c r="BP73" s="34"/>
      <c r="BQ73" s="34">
        <v>2579.366</v>
      </c>
      <c r="BR73" s="34">
        <v>-1.4385E-2</v>
      </c>
      <c r="BS73" s="34">
        <v>-5</v>
      </c>
      <c r="BT73" s="34">
        <v>8.9999999999999993E-3</v>
      </c>
      <c r="BU73" s="34">
        <v>-0.35153400000000001</v>
      </c>
      <c r="BV73" s="34">
        <v>0</v>
      </c>
      <c r="BW73" s="34" t="s">
        <v>155</v>
      </c>
      <c r="BX73" s="34">
        <v>0.82799999999999996</v>
      </c>
    </row>
    <row r="74" spans="1:76" x14ac:dyDescent="0.25">
      <c r="A74" s="35">
        <v>43167</v>
      </c>
      <c r="B74" s="36">
        <v>1.7626157407407406E-2</v>
      </c>
      <c r="C74" s="34">
        <v>7.28</v>
      </c>
      <c r="D74" s="34">
        <v>8.8968000000000007</v>
      </c>
      <c r="E74" s="34">
        <v>88967.90698</v>
      </c>
      <c r="F74" s="34">
        <v>3.8</v>
      </c>
      <c r="G74" s="34">
        <v>0.3</v>
      </c>
      <c r="H74" s="34">
        <v>11517.8</v>
      </c>
      <c r="I74" s="34"/>
      <c r="J74" s="34">
        <v>18.079999999999998</v>
      </c>
      <c r="K74" s="34">
        <v>0.83189999999999997</v>
      </c>
      <c r="L74" s="34">
        <v>6.0566000000000004</v>
      </c>
      <c r="M74" s="34">
        <v>7.4013</v>
      </c>
      <c r="N74" s="34">
        <v>3.1322000000000001</v>
      </c>
      <c r="O74" s="34">
        <v>0.24959999999999999</v>
      </c>
      <c r="P74" s="34">
        <v>3.4</v>
      </c>
      <c r="Q74" s="34">
        <v>2.5949</v>
      </c>
      <c r="R74" s="34">
        <v>0.20680000000000001</v>
      </c>
      <c r="S74" s="34">
        <v>2.8</v>
      </c>
      <c r="T74" s="34">
        <v>11517.8</v>
      </c>
      <c r="U74" s="34"/>
      <c r="V74" s="34"/>
      <c r="W74" s="34">
        <v>0</v>
      </c>
      <c r="X74" s="34">
        <v>15.0444</v>
      </c>
      <c r="Y74" s="34">
        <v>12</v>
      </c>
      <c r="Z74" s="34">
        <v>860</v>
      </c>
      <c r="AA74" s="34">
        <v>866</v>
      </c>
      <c r="AB74" s="34">
        <v>871</v>
      </c>
      <c r="AC74" s="34">
        <v>98</v>
      </c>
      <c r="AD74" s="34">
        <v>30.94</v>
      </c>
      <c r="AE74" s="34">
        <v>0.71</v>
      </c>
      <c r="AF74" s="34">
        <v>979</v>
      </c>
      <c r="AG74" s="34">
        <v>2</v>
      </c>
      <c r="AH74" s="34">
        <v>89.123000000000005</v>
      </c>
      <c r="AI74" s="34">
        <v>37</v>
      </c>
      <c r="AJ74" s="34">
        <v>190</v>
      </c>
      <c r="AK74" s="34">
        <v>169</v>
      </c>
      <c r="AL74" s="34">
        <v>3.4</v>
      </c>
      <c r="AM74" s="34">
        <v>175.5</v>
      </c>
      <c r="AN74" s="34" t="s">
        <v>155</v>
      </c>
      <c r="AO74" s="34">
        <v>2</v>
      </c>
      <c r="AP74" s="37">
        <v>0.7684375</v>
      </c>
      <c r="AQ74" s="34">
        <v>47.158580000000001</v>
      </c>
      <c r="AR74" s="34">
        <v>-88.489701999999994</v>
      </c>
      <c r="AS74" s="34">
        <v>319.2</v>
      </c>
      <c r="AT74" s="34">
        <v>0</v>
      </c>
      <c r="AU74" s="34">
        <v>12</v>
      </c>
      <c r="AV74" s="34">
        <v>10</v>
      </c>
      <c r="AW74" s="34" t="s">
        <v>199</v>
      </c>
      <c r="AX74" s="34">
        <v>0.8</v>
      </c>
      <c r="AY74" s="34">
        <v>1.2</v>
      </c>
      <c r="AZ74" s="34">
        <v>1.5</v>
      </c>
      <c r="BA74" s="34">
        <v>13.404</v>
      </c>
      <c r="BB74" s="34">
        <v>10.53</v>
      </c>
      <c r="BC74" s="34">
        <v>0.79</v>
      </c>
      <c r="BD74" s="34">
        <v>20.206</v>
      </c>
      <c r="BE74" s="34">
        <v>1204.2760000000001</v>
      </c>
      <c r="BF74" s="34">
        <v>936.66399999999999</v>
      </c>
      <c r="BG74" s="34">
        <v>6.5000000000000002E-2</v>
      </c>
      <c r="BH74" s="34">
        <v>5.0000000000000001E-3</v>
      </c>
      <c r="BI74" s="34">
        <v>7.0000000000000007E-2</v>
      </c>
      <c r="BJ74" s="34">
        <v>5.3999999999999999E-2</v>
      </c>
      <c r="BK74" s="34">
        <v>4.0000000000000001E-3</v>
      </c>
      <c r="BL74" s="34">
        <v>5.8000000000000003E-2</v>
      </c>
      <c r="BM74" s="34">
        <v>79.029600000000002</v>
      </c>
      <c r="BN74" s="34"/>
      <c r="BO74" s="34"/>
      <c r="BP74" s="34"/>
      <c r="BQ74" s="34">
        <v>2175.0659999999998</v>
      </c>
      <c r="BR74" s="34">
        <v>-8.8610000000000008E-3</v>
      </c>
      <c r="BS74" s="34">
        <v>-5</v>
      </c>
      <c r="BT74" s="34">
        <v>8.9999999999999993E-3</v>
      </c>
      <c r="BU74" s="34">
        <v>-0.21654100000000001</v>
      </c>
      <c r="BV74" s="34">
        <v>0</v>
      </c>
      <c r="BW74" s="34" t="s">
        <v>155</v>
      </c>
      <c r="BX74" s="34">
        <v>0.82799999999999996</v>
      </c>
    </row>
    <row r="75" spans="1:76" x14ac:dyDescent="0.25">
      <c r="A75" s="35">
        <v>43167</v>
      </c>
      <c r="B75" s="36">
        <v>1.763773148148148E-2</v>
      </c>
      <c r="C75" s="34">
        <v>9.0690000000000008</v>
      </c>
      <c r="D75" s="34">
        <v>6.3696999999999999</v>
      </c>
      <c r="E75" s="34">
        <v>63696.58915</v>
      </c>
      <c r="F75" s="34">
        <v>1.3</v>
      </c>
      <c r="G75" s="34">
        <v>0.3</v>
      </c>
      <c r="H75" s="34">
        <v>11517.8</v>
      </c>
      <c r="I75" s="34"/>
      <c r="J75" s="34">
        <v>16.46</v>
      </c>
      <c r="K75" s="34">
        <v>0.84360000000000002</v>
      </c>
      <c r="L75" s="34">
        <v>7.6506999999999996</v>
      </c>
      <c r="M75" s="34">
        <v>5.3734999999999999</v>
      </c>
      <c r="N75" s="34">
        <v>1.0879000000000001</v>
      </c>
      <c r="O75" s="34">
        <v>0.25309999999999999</v>
      </c>
      <c r="P75" s="34">
        <v>1.3</v>
      </c>
      <c r="Q75" s="34">
        <v>0.90129999999999999</v>
      </c>
      <c r="R75" s="34">
        <v>0.2097</v>
      </c>
      <c r="S75" s="34">
        <v>1.1000000000000001</v>
      </c>
      <c r="T75" s="34">
        <v>11517.8</v>
      </c>
      <c r="U75" s="34"/>
      <c r="V75" s="34"/>
      <c r="W75" s="34">
        <v>0</v>
      </c>
      <c r="X75" s="34">
        <v>13.8864</v>
      </c>
      <c r="Y75" s="34">
        <v>12</v>
      </c>
      <c r="Z75" s="34">
        <v>858</v>
      </c>
      <c r="AA75" s="34">
        <v>863</v>
      </c>
      <c r="AB75" s="34">
        <v>869</v>
      </c>
      <c r="AC75" s="34">
        <v>98</v>
      </c>
      <c r="AD75" s="34">
        <v>30.94</v>
      </c>
      <c r="AE75" s="34">
        <v>0.71</v>
      </c>
      <c r="AF75" s="34">
        <v>979</v>
      </c>
      <c r="AG75" s="34">
        <v>2</v>
      </c>
      <c r="AH75" s="34">
        <v>89</v>
      </c>
      <c r="AI75" s="34">
        <v>37</v>
      </c>
      <c r="AJ75" s="34">
        <v>190</v>
      </c>
      <c r="AK75" s="34">
        <v>169</v>
      </c>
      <c r="AL75" s="34">
        <v>3.4</v>
      </c>
      <c r="AM75" s="34">
        <v>175.1</v>
      </c>
      <c r="AN75" s="34" t="s">
        <v>155</v>
      </c>
      <c r="AO75" s="34">
        <v>2</v>
      </c>
      <c r="AP75" s="37">
        <v>0.76844907407407403</v>
      </c>
      <c r="AQ75" s="34">
        <v>47.158580000000001</v>
      </c>
      <c r="AR75" s="34">
        <v>-88.489701999999994</v>
      </c>
      <c r="AS75" s="34">
        <v>319</v>
      </c>
      <c r="AT75" s="34">
        <v>0</v>
      </c>
      <c r="AU75" s="34">
        <v>12</v>
      </c>
      <c r="AV75" s="34">
        <v>10</v>
      </c>
      <c r="AW75" s="34" t="s">
        <v>199</v>
      </c>
      <c r="AX75" s="34">
        <v>0.8</v>
      </c>
      <c r="AY75" s="34">
        <v>1.2</v>
      </c>
      <c r="AZ75" s="34">
        <v>1.5</v>
      </c>
      <c r="BA75" s="34">
        <v>13.404</v>
      </c>
      <c r="BB75" s="34">
        <v>11.39</v>
      </c>
      <c r="BC75" s="34">
        <v>0.85</v>
      </c>
      <c r="BD75" s="34">
        <v>18.538</v>
      </c>
      <c r="BE75" s="34">
        <v>1567.9590000000001</v>
      </c>
      <c r="BF75" s="34">
        <v>700.91700000000003</v>
      </c>
      <c r="BG75" s="34">
        <v>2.3E-2</v>
      </c>
      <c r="BH75" s="34">
        <v>5.0000000000000001E-3</v>
      </c>
      <c r="BI75" s="34">
        <v>2.9000000000000001E-2</v>
      </c>
      <c r="BJ75" s="34">
        <v>1.9E-2</v>
      </c>
      <c r="BK75" s="34">
        <v>4.0000000000000001E-3</v>
      </c>
      <c r="BL75" s="34">
        <v>2.4E-2</v>
      </c>
      <c r="BM75" s="34">
        <v>81.456000000000003</v>
      </c>
      <c r="BN75" s="34"/>
      <c r="BO75" s="34"/>
      <c r="BP75" s="34"/>
      <c r="BQ75" s="34">
        <v>2069.2779999999998</v>
      </c>
      <c r="BR75" s="34">
        <v>3.3218999999999999E-2</v>
      </c>
      <c r="BS75" s="34">
        <v>-5</v>
      </c>
      <c r="BT75" s="34">
        <v>8.9999999999999993E-3</v>
      </c>
      <c r="BU75" s="34">
        <v>0.81179000000000001</v>
      </c>
      <c r="BV75" s="34">
        <v>0</v>
      </c>
      <c r="BW75" s="34" t="s">
        <v>155</v>
      </c>
      <c r="BX75" s="34">
        <v>0.82799999999999996</v>
      </c>
    </row>
    <row r="76" spans="1:76" x14ac:dyDescent="0.25">
      <c r="A76" s="35">
        <v>43167</v>
      </c>
      <c r="B76" s="36">
        <v>1.7649305555555553E-2</v>
      </c>
      <c r="C76" s="34">
        <v>10.199</v>
      </c>
      <c r="D76" s="34">
        <v>4.4867999999999997</v>
      </c>
      <c r="E76" s="34">
        <v>44868.080320000001</v>
      </c>
      <c r="F76" s="34">
        <v>29.1</v>
      </c>
      <c r="G76" s="34">
        <v>0.2</v>
      </c>
      <c r="H76" s="34">
        <v>11517.8</v>
      </c>
      <c r="I76" s="34"/>
      <c r="J76" s="34">
        <v>15</v>
      </c>
      <c r="K76" s="34">
        <v>0.85299999999999998</v>
      </c>
      <c r="L76" s="34">
        <v>8.6998999999999995</v>
      </c>
      <c r="M76" s="34">
        <v>3.8271999999999999</v>
      </c>
      <c r="N76" s="34">
        <v>24.8613</v>
      </c>
      <c r="O76" s="34">
        <v>0.1459</v>
      </c>
      <c r="P76" s="34">
        <v>25</v>
      </c>
      <c r="Q76" s="34">
        <v>20.596299999999999</v>
      </c>
      <c r="R76" s="34">
        <v>0.12089999999999999</v>
      </c>
      <c r="S76" s="34">
        <v>20.7</v>
      </c>
      <c r="T76" s="34">
        <v>11517.8</v>
      </c>
      <c r="U76" s="34"/>
      <c r="V76" s="34"/>
      <c r="W76" s="34">
        <v>0</v>
      </c>
      <c r="X76" s="34">
        <v>12.7987</v>
      </c>
      <c r="Y76" s="34">
        <v>12</v>
      </c>
      <c r="Z76" s="34">
        <v>858</v>
      </c>
      <c r="AA76" s="34">
        <v>863</v>
      </c>
      <c r="AB76" s="34">
        <v>867</v>
      </c>
      <c r="AC76" s="34">
        <v>98</v>
      </c>
      <c r="AD76" s="34">
        <v>30.94</v>
      </c>
      <c r="AE76" s="34">
        <v>0.71</v>
      </c>
      <c r="AF76" s="34">
        <v>979</v>
      </c>
      <c r="AG76" s="34">
        <v>2</v>
      </c>
      <c r="AH76" s="34">
        <v>89</v>
      </c>
      <c r="AI76" s="34">
        <v>37</v>
      </c>
      <c r="AJ76" s="34">
        <v>190</v>
      </c>
      <c r="AK76" s="34">
        <v>169</v>
      </c>
      <c r="AL76" s="34">
        <v>3.4</v>
      </c>
      <c r="AM76" s="34">
        <v>175.2</v>
      </c>
      <c r="AN76" s="34" t="s">
        <v>155</v>
      </c>
      <c r="AO76" s="34">
        <v>2</v>
      </c>
      <c r="AP76" s="37">
        <v>0.76846064814814818</v>
      </c>
      <c r="AQ76" s="34">
        <v>47.158580000000001</v>
      </c>
      <c r="AR76" s="34">
        <v>-88.489703000000006</v>
      </c>
      <c r="AS76" s="34">
        <v>319</v>
      </c>
      <c r="AT76" s="34">
        <v>1</v>
      </c>
      <c r="AU76" s="34">
        <v>12</v>
      </c>
      <c r="AV76" s="34">
        <v>10</v>
      </c>
      <c r="AW76" s="34" t="s">
        <v>199</v>
      </c>
      <c r="AX76" s="34">
        <v>0.8</v>
      </c>
      <c r="AY76" s="34">
        <v>1.2</v>
      </c>
      <c r="AZ76" s="34">
        <v>1.5</v>
      </c>
      <c r="BA76" s="34">
        <v>13.404</v>
      </c>
      <c r="BB76" s="34">
        <v>12.17</v>
      </c>
      <c r="BC76" s="34">
        <v>0.91</v>
      </c>
      <c r="BD76" s="34">
        <v>17.234000000000002</v>
      </c>
      <c r="BE76" s="34">
        <v>1847.999</v>
      </c>
      <c r="BF76" s="34">
        <v>517.42700000000002</v>
      </c>
      <c r="BG76" s="34">
        <v>0.55300000000000005</v>
      </c>
      <c r="BH76" s="34">
        <v>3.0000000000000001E-3</v>
      </c>
      <c r="BI76" s="34">
        <v>0.55600000000000005</v>
      </c>
      <c r="BJ76" s="34">
        <v>0.45800000000000002</v>
      </c>
      <c r="BK76" s="34">
        <v>3.0000000000000001E-3</v>
      </c>
      <c r="BL76" s="34">
        <v>0.46100000000000002</v>
      </c>
      <c r="BM76" s="34">
        <v>84.426599999999993</v>
      </c>
      <c r="BN76" s="34"/>
      <c r="BO76" s="34"/>
      <c r="BP76" s="34"/>
      <c r="BQ76" s="34">
        <v>1976.75</v>
      </c>
      <c r="BR76" s="34">
        <v>7.6673000000000005E-2</v>
      </c>
      <c r="BS76" s="34">
        <v>-5</v>
      </c>
      <c r="BT76" s="34">
        <v>9.8759999999999994E-3</v>
      </c>
      <c r="BU76" s="34">
        <v>1.873704</v>
      </c>
      <c r="BV76" s="34">
        <v>0</v>
      </c>
      <c r="BW76" s="34" t="s">
        <v>155</v>
      </c>
      <c r="BX76" s="34">
        <v>0.82799999999999996</v>
      </c>
    </row>
    <row r="77" spans="1:76" x14ac:dyDescent="0.25">
      <c r="A77" s="35">
        <v>43167</v>
      </c>
      <c r="B77" s="36">
        <v>1.7660879629629627E-2</v>
      </c>
      <c r="C77" s="34">
        <v>10.645</v>
      </c>
      <c r="D77" s="34">
        <v>3.6520999999999999</v>
      </c>
      <c r="E77" s="34">
        <v>36520.886189999997</v>
      </c>
      <c r="F77" s="34">
        <v>80.5</v>
      </c>
      <c r="G77" s="34">
        <v>0</v>
      </c>
      <c r="H77" s="34">
        <v>11517.8</v>
      </c>
      <c r="I77" s="34"/>
      <c r="J77" s="34">
        <v>13.6</v>
      </c>
      <c r="K77" s="34">
        <v>0.85740000000000005</v>
      </c>
      <c r="L77" s="34">
        <v>9.1268999999999991</v>
      </c>
      <c r="M77" s="34">
        <v>3.1313</v>
      </c>
      <c r="N77" s="34">
        <v>69.045900000000003</v>
      </c>
      <c r="O77" s="34">
        <v>0</v>
      </c>
      <c r="P77" s="34">
        <v>69</v>
      </c>
      <c r="Q77" s="34">
        <v>57.201000000000001</v>
      </c>
      <c r="R77" s="34">
        <v>0</v>
      </c>
      <c r="S77" s="34">
        <v>57.2</v>
      </c>
      <c r="T77" s="34">
        <v>11517.8</v>
      </c>
      <c r="U77" s="34"/>
      <c r="V77" s="34"/>
      <c r="W77" s="34">
        <v>0</v>
      </c>
      <c r="X77" s="34">
        <v>11.658200000000001</v>
      </c>
      <c r="Y77" s="34">
        <v>12.1</v>
      </c>
      <c r="Z77" s="34">
        <v>857</v>
      </c>
      <c r="AA77" s="34">
        <v>863</v>
      </c>
      <c r="AB77" s="34">
        <v>868</v>
      </c>
      <c r="AC77" s="34">
        <v>98</v>
      </c>
      <c r="AD77" s="34">
        <v>30.94</v>
      </c>
      <c r="AE77" s="34">
        <v>0.71</v>
      </c>
      <c r="AF77" s="34">
        <v>979</v>
      </c>
      <c r="AG77" s="34">
        <v>2</v>
      </c>
      <c r="AH77" s="34">
        <v>89</v>
      </c>
      <c r="AI77" s="34">
        <v>37</v>
      </c>
      <c r="AJ77" s="34">
        <v>190</v>
      </c>
      <c r="AK77" s="34">
        <v>169</v>
      </c>
      <c r="AL77" s="34">
        <v>3.4</v>
      </c>
      <c r="AM77" s="34">
        <v>175.6</v>
      </c>
      <c r="AN77" s="34" t="s">
        <v>155</v>
      </c>
      <c r="AO77" s="34">
        <v>2</v>
      </c>
      <c r="AP77" s="37">
        <v>0.76847222222222233</v>
      </c>
      <c r="AQ77" s="34">
        <v>47.158580999999998</v>
      </c>
      <c r="AR77" s="34">
        <v>-88.489718999999994</v>
      </c>
      <c r="AS77" s="34">
        <v>318.89999999999998</v>
      </c>
      <c r="AT77" s="34">
        <v>1.4</v>
      </c>
      <c r="AU77" s="34">
        <v>12</v>
      </c>
      <c r="AV77" s="34">
        <v>10</v>
      </c>
      <c r="AW77" s="34" t="s">
        <v>199</v>
      </c>
      <c r="AX77" s="34">
        <v>0.87190000000000001</v>
      </c>
      <c r="AY77" s="34">
        <v>1.2719</v>
      </c>
      <c r="AZ77" s="34">
        <v>1.5</v>
      </c>
      <c r="BA77" s="34">
        <v>13.404</v>
      </c>
      <c r="BB77" s="34">
        <v>12.58</v>
      </c>
      <c r="BC77" s="34">
        <v>0.94</v>
      </c>
      <c r="BD77" s="34">
        <v>16.631</v>
      </c>
      <c r="BE77" s="34">
        <v>1977.7090000000001</v>
      </c>
      <c r="BF77" s="34">
        <v>431.86200000000002</v>
      </c>
      <c r="BG77" s="34">
        <v>1.5669999999999999</v>
      </c>
      <c r="BH77" s="34">
        <v>0</v>
      </c>
      <c r="BI77" s="34">
        <v>1.5669999999999999</v>
      </c>
      <c r="BJ77" s="34">
        <v>1.298</v>
      </c>
      <c r="BK77" s="34">
        <v>0</v>
      </c>
      <c r="BL77" s="34">
        <v>1.298</v>
      </c>
      <c r="BM77" s="34">
        <v>86.125699999999995</v>
      </c>
      <c r="BN77" s="34"/>
      <c r="BO77" s="34"/>
      <c r="BP77" s="34"/>
      <c r="BQ77" s="34">
        <v>1836.836</v>
      </c>
      <c r="BR77" s="34">
        <v>0.14688899999999999</v>
      </c>
      <c r="BS77" s="34">
        <v>-5</v>
      </c>
      <c r="BT77" s="34">
        <v>9.1229999999999992E-3</v>
      </c>
      <c r="BU77" s="34">
        <v>3.5895969999999999</v>
      </c>
      <c r="BV77" s="34">
        <v>0</v>
      </c>
      <c r="BW77" s="34" t="s">
        <v>155</v>
      </c>
      <c r="BX77" s="34">
        <v>0.82799999999999996</v>
      </c>
    </row>
    <row r="78" spans="1:76" x14ac:dyDescent="0.25">
      <c r="A78" s="35">
        <v>43167</v>
      </c>
      <c r="B78" s="36">
        <v>1.7672453703703704E-2</v>
      </c>
      <c r="C78" s="34">
        <v>11.271000000000001</v>
      </c>
      <c r="D78" s="34">
        <v>2.7848999999999999</v>
      </c>
      <c r="E78" s="34">
        <v>27849.1322</v>
      </c>
      <c r="F78" s="34">
        <v>132.6</v>
      </c>
      <c r="G78" s="34">
        <v>0</v>
      </c>
      <c r="H78" s="34">
        <v>11517.8</v>
      </c>
      <c r="I78" s="34"/>
      <c r="J78" s="34">
        <v>12.32</v>
      </c>
      <c r="K78" s="34">
        <v>0.86050000000000004</v>
      </c>
      <c r="L78" s="34">
        <v>9.6991999999999994</v>
      </c>
      <c r="M78" s="34">
        <v>2.3965000000000001</v>
      </c>
      <c r="N78" s="34">
        <v>114.0872</v>
      </c>
      <c r="O78" s="34">
        <v>0</v>
      </c>
      <c r="P78" s="34">
        <v>114.1</v>
      </c>
      <c r="Q78" s="34">
        <v>94.515500000000003</v>
      </c>
      <c r="R78" s="34">
        <v>0</v>
      </c>
      <c r="S78" s="34">
        <v>94.5</v>
      </c>
      <c r="T78" s="34">
        <v>11517.8</v>
      </c>
      <c r="U78" s="34"/>
      <c r="V78" s="34"/>
      <c r="W78" s="34">
        <v>0</v>
      </c>
      <c r="X78" s="34">
        <v>10.605499999999999</v>
      </c>
      <c r="Y78" s="34">
        <v>12</v>
      </c>
      <c r="Z78" s="34">
        <v>857</v>
      </c>
      <c r="AA78" s="34">
        <v>863</v>
      </c>
      <c r="AB78" s="34">
        <v>869</v>
      </c>
      <c r="AC78" s="34">
        <v>98</v>
      </c>
      <c r="AD78" s="34">
        <v>30.94</v>
      </c>
      <c r="AE78" s="34">
        <v>0.71</v>
      </c>
      <c r="AF78" s="34">
        <v>979</v>
      </c>
      <c r="AG78" s="34">
        <v>2</v>
      </c>
      <c r="AH78" s="34">
        <v>88.123000000000005</v>
      </c>
      <c r="AI78" s="34">
        <v>37</v>
      </c>
      <c r="AJ78" s="34">
        <v>190</v>
      </c>
      <c r="AK78" s="34">
        <v>169</v>
      </c>
      <c r="AL78" s="34">
        <v>3.3</v>
      </c>
      <c r="AM78" s="34">
        <v>176</v>
      </c>
      <c r="AN78" s="34" t="s">
        <v>155</v>
      </c>
      <c r="AO78" s="34">
        <v>2</v>
      </c>
      <c r="AP78" s="37">
        <v>0.76848379629629626</v>
      </c>
      <c r="AQ78" s="34">
        <v>47.158583</v>
      </c>
      <c r="AR78" s="34">
        <v>-88.489731000000006</v>
      </c>
      <c r="AS78" s="34">
        <v>318.8</v>
      </c>
      <c r="AT78" s="34">
        <v>1.4</v>
      </c>
      <c r="AU78" s="34">
        <v>12</v>
      </c>
      <c r="AV78" s="34">
        <v>10</v>
      </c>
      <c r="AW78" s="34" t="s">
        <v>199</v>
      </c>
      <c r="AX78" s="34">
        <v>0.9</v>
      </c>
      <c r="AY78" s="34">
        <v>1.3</v>
      </c>
      <c r="AZ78" s="34">
        <v>1.5</v>
      </c>
      <c r="BA78" s="34">
        <v>13.404</v>
      </c>
      <c r="BB78" s="34">
        <v>12.88</v>
      </c>
      <c r="BC78" s="34">
        <v>0.96</v>
      </c>
      <c r="BD78" s="34">
        <v>16.206</v>
      </c>
      <c r="BE78" s="34">
        <v>2127.5990000000002</v>
      </c>
      <c r="BF78" s="34">
        <v>334.59199999999998</v>
      </c>
      <c r="BG78" s="34">
        <v>2.621</v>
      </c>
      <c r="BH78" s="34">
        <v>0</v>
      </c>
      <c r="BI78" s="34">
        <v>2.621</v>
      </c>
      <c r="BJ78" s="34">
        <v>2.1709999999999998</v>
      </c>
      <c r="BK78" s="34">
        <v>0</v>
      </c>
      <c r="BL78" s="34">
        <v>2.1709999999999998</v>
      </c>
      <c r="BM78" s="34">
        <v>87.186000000000007</v>
      </c>
      <c r="BN78" s="34"/>
      <c r="BO78" s="34"/>
      <c r="BP78" s="34"/>
      <c r="BQ78" s="34">
        <v>1691.5550000000001</v>
      </c>
      <c r="BR78" s="34">
        <v>0.16740099999999999</v>
      </c>
      <c r="BS78" s="34">
        <v>-5</v>
      </c>
      <c r="BT78" s="34">
        <v>8.9999999999999993E-3</v>
      </c>
      <c r="BU78" s="34">
        <v>4.0908620000000004</v>
      </c>
      <c r="BV78" s="34">
        <v>0</v>
      </c>
      <c r="BW78" s="34" t="s">
        <v>155</v>
      </c>
      <c r="BX78" s="34">
        <v>0.82799999999999996</v>
      </c>
    </row>
    <row r="79" spans="1:76" x14ac:dyDescent="0.25">
      <c r="A79" s="35">
        <v>43167</v>
      </c>
      <c r="B79" s="36">
        <v>1.7684027777777778E-2</v>
      </c>
      <c r="C79" s="34">
        <v>11.788</v>
      </c>
      <c r="D79" s="34">
        <v>1.5595000000000001</v>
      </c>
      <c r="E79" s="34">
        <v>15594.937029999999</v>
      </c>
      <c r="F79" s="34">
        <v>177.6</v>
      </c>
      <c r="G79" s="34">
        <v>0</v>
      </c>
      <c r="H79" s="34">
        <v>11517.8</v>
      </c>
      <c r="I79" s="34"/>
      <c r="J79" s="34">
        <v>11.14</v>
      </c>
      <c r="K79" s="34">
        <v>0.86780000000000002</v>
      </c>
      <c r="L79" s="34">
        <v>10.2295</v>
      </c>
      <c r="M79" s="34">
        <v>1.3532999999999999</v>
      </c>
      <c r="N79" s="34">
        <v>154.1352</v>
      </c>
      <c r="O79" s="34">
        <v>0</v>
      </c>
      <c r="P79" s="34">
        <v>154.1</v>
      </c>
      <c r="Q79" s="34">
        <v>127.6932</v>
      </c>
      <c r="R79" s="34">
        <v>0</v>
      </c>
      <c r="S79" s="34">
        <v>127.7</v>
      </c>
      <c r="T79" s="34">
        <v>11517.8</v>
      </c>
      <c r="U79" s="34"/>
      <c r="V79" s="34"/>
      <c r="W79" s="34">
        <v>0</v>
      </c>
      <c r="X79" s="34">
        <v>9.6636000000000006</v>
      </c>
      <c r="Y79" s="34">
        <v>12</v>
      </c>
      <c r="Z79" s="34">
        <v>856</v>
      </c>
      <c r="AA79" s="34">
        <v>862</v>
      </c>
      <c r="AB79" s="34">
        <v>868</v>
      </c>
      <c r="AC79" s="34">
        <v>98</v>
      </c>
      <c r="AD79" s="34">
        <v>30.94</v>
      </c>
      <c r="AE79" s="34">
        <v>0.71</v>
      </c>
      <c r="AF79" s="34">
        <v>979</v>
      </c>
      <c r="AG79" s="34">
        <v>2</v>
      </c>
      <c r="AH79" s="34">
        <v>88</v>
      </c>
      <c r="AI79" s="34">
        <v>37</v>
      </c>
      <c r="AJ79" s="34">
        <v>190</v>
      </c>
      <c r="AK79" s="34">
        <v>169</v>
      </c>
      <c r="AL79" s="34">
        <v>3.4</v>
      </c>
      <c r="AM79" s="34">
        <v>176</v>
      </c>
      <c r="AN79" s="34" t="s">
        <v>155</v>
      </c>
      <c r="AO79" s="34">
        <v>2</v>
      </c>
      <c r="AP79" s="37">
        <v>0.76849537037037041</v>
      </c>
      <c r="AQ79" s="34">
        <v>47.158589999999997</v>
      </c>
      <c r="AR79" s="34">
        <v>-88.489773</v>
      </c>
      <c r="AS79" s="34">
        <v>318.7</v>
      </c>
      <c r="AT79" s="34">
        <v>3.5</v>
      </c>
      <c r="AU79" s="34">
        <v>12</v>
      </c>
      <c r="AV79" s="34">
        <v>10</v>
      </c>
      <c r="AW79" s="34" t="s">
        <v>199</v>
      </c>
      <c r="AX79" s="34">
        <v>1.4033</v>
      </c>
      <c r="AY79" s="34">
        <v>1.0843</v>
      </c>
      <c r="AZ79" s="34">
        <v>2.0032999999999999</v>
      </c>
      <c r="BA79" s="34">
        <v>13.404</v>
      </c>
      <c r="BB79" s="34">
        <v>13.64</v>
      </c>
      <c r="BC79" s="34">
        <v>1.02</v>
      </c>
      <c r="BD79" s="34">
        <v>15.231999999999999</v>
      </c>
      <c r="BE79" s="34">
        <v>2334.6170000000002</v>
      </c>
      <c r="BF79" s="34">
        <v>196.584</v>
      </c>
      <c r="BG79" s="34">
        <v>3.6840000000000002</v>
      </c>
      <c r="BH79" s="34">
        <v>0</v>
      </c>
      <c r="BI79" s="34">
        <v>3.6840000000000002</v>
      </c>
      <c r="BJ79" s="34">
        <v>3.052</v>
      </c>
      <c r="BK79" s="34">
        <v>0</v>
      </c>
      <c r="BL79" s="34">
        <v>3.052</v>
      </c>
      <c r="BM79" s="34">
        <v>90.709699999999998</v>
      </c>
      <c r="BN79" s="34"/>
      <c r="BO79" s="34"/>
      <c r="BP79" s="34"/>
      <c r="BQ79" s="34">
        <v>1603.614</v>
      </c>
      <c r="BR79" s="34">
        <v>0.20320299999999999</v>
      </c>
      <c r="BS79" s="34">
        <v>-5</v>
      </c>
      <c r="BT79" s="34">
        <v>8.9999999999999993E-3</v>
      </c>
      <c r="BU79" s="34">
        <v>4.9657730000000004</v>
      </c>
      <c r="BV79" s="34">
        <v>0</v>
      </c>
      <c r="BW79" s="34" t="s">
        <v>155</v>
      </c>
      <c r="BX79" s="34">
        <v>0.82799999999999996</v>
      </c>
    </row>
    <row r="80" spans="1:76" x14ac:dyDescent="0.25">
      <c r="A80" s="35">
        <v>43167</v>
      </c>
      <c r="B80" s="36">
        <v>1.7695601851851851E-2</v>
      </c>
      <c r="C80" s="34">
        <v>11.867000000000001</v>
      </c>
      <c r="D80" s="34">
        <v>0.84550000000000003</v>
      </c>
      <c r="E80" s="34">
        <v>8455.4915249999995</v>
      </c>
      <c r="F80" s="34">
        <v>241.5</v>
      </c>
      <c r="G80" s="34">
        <v>0</v>
      </c>
      <c r="H80" s="34">
        <v>11517.8</v>
      </c>
      <c r="I80" s="34"/>
      <c r="J80" s="34">
        <v>9.92</v>
      </c>
      <c r="K80" s="34">
        <v>0.87380000000000002</v>
      </c>
      <c r="L80" s="34">
        <v>10.3691</v>
      </c>
      <c r="M80" s="34">
        <v>0.73880000000000001</v>
      </c>
      <c r="N80" s="34">
        <v>210.9873</v>
      </c>
      <c r="O80" s="34">
        <v>0</v>
      </c>
      <c r="P80" s="34">
        <v>211</v>
      </c>
      <c r="Q80" s="34">
        <v>174.79230000000001</v>
      </c>
      <c r="R80" s="34">
        <v>0</v>
      </c>
      <c r="S80" s="34">
        <v>174.8</v>
      </c>
      <c r="T80" s="34">
        <v>11517.8</v>
      </c>
      <c r="U80" s="34"/>
      <c r="V80" s="34"/>
      <c r="W80" s="34">
        <v>0</v>
      </c>
      <c r="X80" s="34">
        <v>8.6696000000000009</v>
      </c>
      <c r="Y80" s="34">
        <v>12.1</v>
      </c>
      <c r="Z80" s="34">
        <v>854</v>
      </c>
      <c r="AA80" s="34">
        <v>860</v>
      </c>
      <c r="AB80" s="34">
        <v>867</v>
      </c>
      <c r="AC80" s="34">
        <v>98</v>
      </c>
      <c r="AD80" s="34">
        <v>30.94</v>
      </c>
      <c r="AE80" s="34">
        <v>0.71</v>
      </c>
      <c r="AF80" s="34">
        <v>979</v>
      </c>
      <c r="AG80" s="34">
        <v>2</v>
      </c>
      <c r="AH80" s="34">
        <v>88</v>
      </c>
      <c r="AI80" s="34">
        <v>37</v>
      </c>
      <c r="AJ80" s="34">
        <v>190</v>
      </c>
      <c r="AK80" s="34">
        <v>169</v>
      </c>
      <c r="AL80" s="34">
        <v>3.5</v>
      </c>
      <c r="AM80" s="34">
        <v>176</v>
      </c>
      <c r="AN80" s="34" t="s">
        <v>155</v>
      </c>
      <c r="AO80" s="34">
        <v>2</v>
      </c>
      <c r="AP80" s="37">
        <v>0.76850694444444445</v>
      </c>
      <c r="AQ80" s="34">
        <v>47.158593000000003</v>
      </c>
      <c r="AR80" s="34">
        <v>-88.489788000000004</v>
      </c>
      <c r="AS80" s="34">
        <v>318.7</v>
      </c>
      <c r="AT80" s="34">
        <v>4.3</v>
      </c>
      <c r="AU80" s="34">
        <v>12</v>
      </c>
      <c r="AV80" s="34">
        <v>10</v>
      </c>
      <c r="AW80" s="34" t="s">
        <v>199</v>
      </c>
      <c r="AX80" s="34">
        <v>1.6</v>
      </c>
      <c r="AY80" s="34">
        <v>1</v>
      </c>
      <c r="AZ80" s="34">
        <v>2.2000000000000002</v>
      </c>
      <c r="BA80" s="34">
        <v>13.404</v>
      </c>
      <c r="BB80" s="34">
        <v>14.32</v>
      </c>
      <c r="BC80" s="34">
        <v>1.07</v>
      </c>
      <c r="BD80" s="34">
        <v>14.446999999999999</v>
      </c>
      <c r="BE80" s="34">
        <v>2458.4760000000001</v>
      </c>
      <c r="BF80" s="34">
        <v>111.49</v>
      </c>
      <c r="BG80" s="34">
        <v>5.2389999999999999</v>
      </c>
      <c r="BH80" s="34">
        <v>0</v>
      </c>
      <c r="BI80" s="34">
        <v>5.2389999999999999</v>
      </c>
      <c r="BJ80" s="34">
        <v>4.34</v>
      </c>
      <c r="BK80" s="34">
        <v>0</v>
      </c>
      <c r="BL80" s="34">
        <v>4.34</v>
      </c>
      <c r="BM80" s="34">
        <v>94.235500000000002</v>
      </c>
      <c r="BN80" s="34"/>
      <c r="BO80" s="34"/>
      <c r="BP80" s="34"/>
      <c r="BQ80" s="34">
        <v>1494.585</v>
      </c>
      <c r="BR80" s="34">
        <v>0.23430999999999999</v>
      </c>
      <c r="BS80" s="34">
        <v>-5</v>
      </c>
      <c r="BT80" s="34">
        <v>8.123E-3</v>
      </c>
      <c r="BU80" s="34">
        <v>5.7259510000000002</v>
      </c>
      <c r="BV80" s="34">
        <v>0</v>
      </c>
      <c r="BW80" s="34" t="s">
        <v>155</v>
      </c>
      <c r="BX80" s="34">
        <v>0.82799999999999996</v>
      </c>
    </row>
    <row r="81" spans="1:76" x14ac:dyDescent="0.25">
      <c r="A81" s="35">
        <v>43167</v>
      </c>
      <c r="B81" s="36">
        <v>1.7707175925925928E-2</v>
      </c>
      <c r="C81" s="34">
        <v>12.007999999999999</v>
      </c>
      <c r="D81" s="34">
        <v>0.73029999999999995</v>
      </c>
      <c r="E81" s="34">
        <v>7302.9491529999996</v>
      </c>
      <c r="F81" s="34">
        <v>357.5</v>
      </c>
      <c r="G81" s="34">
        <v>-0.1</v>
      </c>
      <c r="H81" s="34">
        <v>11517.8</v>
      </c>
      <c r="I81" s="34"/>
      <c r="J81" s="34">
        <v>8.82</v>
      </c>
      <c r="K81" s="34">
        <v>0.87370000000000003</v>
      </c>
      <c r="L81" s="34">
        <v>10.490600000000001</v>
      </c>
      <c r="M81" s="34">
        <v>0.63800000000000001</v>
      </c>
      <c r="N81" s="34">
        <v>312.2978</v>
      </c>
      <c r="O81" s="34">
        <v>0</v>
      </c>
      <c r="P81" s="34">
        <v>312.3</v>
      </c>
      <c r="Q81" s="34">
        <v>258.72289999999998</v>
      </c>
      <c r="R81" s="34">
        <v>0</v>
      </c>
      <c r="S81" s="34">
        <v>258.7</v>
      </c>
      <c r="T81" s="34">
        <v>11517.8</v>
      </c>
      <c r="U81" s="34"/>
      <c r="V81" s="34"/>
      <c r="W81" s="34">
        <v>0</v>
      </c>
      <c r="X81" s="34">
        <v>7.7050999999999998</v>
      </c>
      <c r="Y81" s="34">
        <v>12</v>
      </c>
      <c r="Z81" s="34">
        <v>853</v>
      </c>
      <c r="AA81" s="34">
        <v>856</v>
      </c>
      <c r="AB81" s="34">
        <v>864</v>
      </c>
      <c r="AC81" s="34">
        <v>98</v>
      </c>
      <c r="AD81" s="34">
        <v>30.94</v>
      </c>
      <c r="AE81" s="34">
        <v>0.71</v>
      </c>
      <c r="AF81" s="34">
        <v>979</v>
      </c>
      <c r="AG81" s="34">
        <v>2</v>
      </c>
      <c r="AH81" s="34">
        <v>88</v>
      </c>
      <c r="AI81" s="34">
        <v>37</v>
      </c>
      <c r="AJ81" s="34">
        <v>190</v>
      </c>
      <c r="AK81" s="34">
        <v>169</v>
      </c>
      <c r="AL81" s="34">
        <v>3.4</v>
      </c>
      <c r="AM81" s="34">
        <v>176</v>
      </c>
      <c r="AN81" s="34" t="s">
        <v>155</v>
      </c>
      <c r="AO81" s="34">
        <v>2</v>
      </c>
      <c r="AP81" s="37">
        <v>0.76850694444444445</v>
      </c>
      <c r="AQ81" s="34">
        <v>47.158607000000003</v>
      </c>
      <c r="AR81" s="34">
        <v>-88.489812999999998</v>
      </c>
      <c r="AS81" s="34">
        <v>318.60000000000002</v>
      </c>
      <c r="AT81" s="34">
        <v>5.5</v>
      </c>
      <c r="AU81" s="34">
        <v>12</v>
      </c>
      <c r="AV81" s="34">
        <v>10</v>
      </c>
      <c r="AW81" s="34" t="s">
        <v>199</v>
      </c>
      <c r="AX81" s="34">
        <v>1.6718999999999999</v>
      </c>
      <c r="AY81" s="34">
        <v>1.1437999999999999</v>
      </c>
      <c r="AZ81" s="34">
        <v>2.3437999999999999</v>
      </c>
      <c r="BA81" s="34">
        <v>13.404</v>
      </c>
      <c r="BB81" s="34">
        <v>14.31</v>
      </c>
      <c r="BC81" s="34">
        <v>1.07</v>
      </c>
      <c r="BD81" s="34">
        <v>14.46</v>
      </c>
      <c r="BE81" s="34">
        <v>2483.076</v>
      </c>
      <c r="BF81" s="34">
        <v>96.119</v>
      </c>
      <c r="BG81" s="34">
        <v>7.7409999999999997</v>
      </c>
      <c r="BH81" s="34">
        <v>0</v>
      </c>
      <c r="BI81" s="34">
        <v>7.7409999999999997</v>
      </c>
      <c r="BJ81" s="34">
        <v>6.4130000000000003</v>
      </c>
      <c r="BK81" s="34">
        <v>0</v>
      </c>
      <c r="BL81" s="34">
        <v>6.4130000000000003</v>
      </c>
      <c r="BM81" s="34">
        <v>94.076300000000003</v>
      </c>
      <c r="BN81" s="34"/>
      <c r="BO81" s="34"/>
      <c r="BP81" s="34"/>
      <c r="BQ81" s="34">
        <v>1326.06</v>
      </c>
      <c r="BR81" s="34">
        <v>0.24501600000000001</v>
      </c>
      <c r="BS81" s="34">
        <v>-5</v>
      </c>
      <c r="BT81" s="34">
        <v>8.8769999999999995E-3</v>
      </c>
      <c r="BU81" s="34">
        <v>5.9875780000000001</v>
      </c>
      <c r="BV81" s="34">
        <v>0</v>
      </c>
      <c r="BW81" s="34" t="s">
        <v>155</v>
      </c>
      <c r="BX81" s="34">
        <v>0.82799999999999996</v>
      </c>
    </row>
    <row r="82" spans="1:76" x14ac:dyDescent="0.25">
      <c r="A82" s="35">
        <v>43167</v>
      </c>
      <c r="B82" s="36">
        <v>1.7718750000000002E-2</v>
      </c>
      <c r="C82" s="34">
        <v>12.11</v>
      </c>
      <c r="D82" s="34">
        <v>0.74050000000000005</v>
      </c>
      <c r="E82" s="34">
        <v>7404.7619050000003</v>
      </c>
      <c r="F82" s="34">
        <v>488.9</v>
      </c>
      <c r="G82" s="34">
        <v>-0.3</v>
      </c>
      <c r="H82" s="34">
        <v>11517.8</v>
      </c>
      <c r="I82" s="34"/>
      <c r="J82" s="34">
        <v>7.9</v>
      </c>
      <c r="K82" s="34">
        <v>0.87280000000000002</v>
      </c>
      <c r="L82" s="34">
        <v>10.5694</v>
      </c>
      <c r="M82" s="34">
        <v>0.64629999999999999</v>
      </c>
      <c r="N82" s="34">
        <v>426.66890000000001</v>
      </c>
      <c r="O82" s="34">
        <v>0</v>
      </c>
      <c r="P82" s="34">
        <v>426.7</v>
      </c>
      <c r="Q82" s="34">
        <v>353.4735</v>
      </c>
      <c r="R82" s="34">
        <v>0</v>
      </c>
      <c r="S82" s="34">
        <v>353.5</v>
      </c>
      <c r="T82" s="34">
        <v>11517.8</v>
      </c>
      <c r="U82" s="34"/>
      <c r="V82" s="34"/>
      <c r="W82" s="34">
        <v>0</v>
      </c>
      <c r="X82" s="34">
        <v>6.8939000000000004</v>
      </c>
      <c r="Y82" s="34">
        <v>12.1</v>
      </c>
      <c r="Z82" s="34">
        <v>851</v>
      </c>
      <c r="AA82" s="34">
        <v>854</v>
      </c>
      <c r="AB82" s="34">
        <v>863</v>
      </c>
      <c r="AC82" s="34">
        <v>98</v>
      </c>
      <c r="AD82" s="34">
        <v>30.94</v>
      </c>
      <c r="AE82" s="34">
        <v>0.71</v>
      </c>
      <c r="AF82" s="34">
        <v>979</v>
      </c>
      <c r="AG82" s="34">
        <v>2</v>
      </c>
      <c r="AH82" s="34">
        <v>88</v>
      </c>
      <c r="AI82" s="34">
        <v>37</v>
      </c>
      <c r="AJ82" s="34">
        <v>190</v>
      </c>
      <c r="AK82" s="34">
        <v>169.9</v>
      </c>
      <c r="AL82" s="34">
        <v>3.5</v>
      </c>
      <c r="AM82" s="34">
        <v>176</v>
      </c>
      <c r="AN82" s="34" t="s">
        <v>155</v>
      </c>
      <c r="AO82" s="34">
        <v>2</v>
      </c>
      <c r="AP82" s="37">
        <v>0.76851851851851849</v>
      </c>
      <c r="AQ82" s="34">
        <v>47.158630000000002</v>
      </c>
      <c r="AR82" s="34">
        <v>-88.489866000000006</v>
      </c>
      <c r="AS82" s="34">
        <v>318.5</v>
      </c>
      <c r="AT82" s="34">
        <v>5.9</v>
      </c>
      <c r="AU82" s="34">
        <v>12</v>
      </c>
      <c r="AV82" s="34">
        <v>9</v>
      </c>
      <c r="AW82" s="34" t="s">
        <v>202</v>
      </c>
      <c r="AX82" s="34">
        <v>1.7</v>
      </c>
      <c r="AY82" s="34">
        <v>1.2</v>
      </c>
      <c r="AZ82" s="34">
        <v>2.4</v>
      </c>
      <c r="BA82" s="34">
        <v>13.404</v>
      </c>
      <c r="BB82" s="34">
        <v>14.2</v>
      </c>
      <c r="BC82" s="34">
        <v>1.06</v>
      </c>
      <c r="BD82" s="34">
        <v>14.576000000000001</v>
      </c>
      <c r="BE82" s="34">
        <v>2484.0630000000001</v>
      </c>
      <c r="BF82" s="34">
        <v>96.673000000000002</v>
      </c>
      <c r="BG82" s="34">
        <v>10.500999999999999</v>
      </c>
      <c r="BH82" s="34">
        <v>0</v>
      </c>
      <c r="BI82" s="34">
        <v>10.500999999999999</v>
      </c>
      <c r="BJ82" s="34">
        <v>8.6999999999999993</v>
      </c>
      <c r="BK82" s="34">
        <v>0</v>
      </c>
      <c r="BL82" s="34">
        <v>8.6999999999999993</v>
      </c>
      <c r="BM82" s="34">
        <v>93.412599999999998</v>
      </c>
      <c r="BN82" s="34"/>
      <c r="BO82" s="34"/>
      <c r="BP82" s="34"/>
      <c r="BQ82" s="34">
        <v>1178.0920000000001</v>
      </c>
      <c r="BR82" s="34">
        <v>0.225829</v>
      </c>
      <c r="BS82" s="34">
        <v>-5</v>
      </c>
      <c r="BT82" s="34">
        <v>8.9999999999999993E-3</v>
      </c>
      <c r="BU82" s="34">
        <v>5.5186960000000003</v>
      </c>
      <c r="BV82" s="34">
        <v>0</v>
      </c>
      <c r="BW82" s="34" t="s">
        <v>155</v>
      </c>
      <c r="BX82" s="34">
        <v>0.82799999999999996</v>
      </c>
    </row>
    <row r="83" spans="1:76" x14ac:dyDescent="0.25">
      <c r="A83" s="35">
        <v>43167</v>
      </c>
      <c r="B83" s="36">
        <v>1.7730324074074075E-2</v>
      </c>
      <c r="C83" s="34">
        <v>11.974</v>
      </c>
      <c r="D83" s="34">
        <v>1.6007</v>
      </c>
      <c r="E83" s="34">
        <v>16006.9697</v>
      </c>
      <c r="F83" s="34">
        <v>631</v>
      </c>
      <c r="G83" s="34">
        <v>-0.4</v>
      </c>
      <c r="H83" s="34">
        <v>11517.8</v>
      </c>
      <c r="I83" s="34"/>
      <c r="J83" s="34">
        <v>7.09</v>
      </c>
      <c r="K83" s="34">
        <v>0.86599999999999999</v>
      </c>
      <c r="L83" s="34">
        <v>10.3688</v>
      </c>
      <c r="M83" s="34">
        <v>1.3861000000000001</v>
      </c>
      <c r="N83" s="34">
        <v>546.42880000000002</v>
      </c>
      <c r="O83" s="34">
        <v>0</v>
      </c>
      <c r="P83" s="34">
        <v>546.4</v>
      </c>
      <c r="Q83" s="34">
        <v>452.68860000000001</v>
      </c>
      <c r="R83" s="34">
        <v>0</v>
      </c>
      <c r="S83" s="34">
        <v>452.7</v>
      </c>
      <c r="T83" s="34">
        <v>11517.8</v>
      </c>
      <c r="U83" s="34"/>
      <c r="V83" s="34"/>
      <c r="W83" s="34">
        <v>0</v>
      </c>
      <c r="X83" s="34">
        <v>6.1433</v>
      </c>
      <c r="Y83" s="34">
        <v>12</v>
      </c>
      <c r="Z83" s="34">
        <v>851</v>
      </c>
      <c r="AA83" s="34">
        <v>853</v>
      </c>
      <c r="AB83" s="34">
        <v>863</v>
      </c>
      <c r="AC83" s="34">
        <v>98</v>
      </c>
      <c r="AD83" s="34">
        <v>30.94</v>
      </c>
      <c r="AE83" s="34">
        <v>0.71</v>
      </c>
      <c r="AF83" s="34">
        <v>979</v>
      </c>
      <c r="AG83" s="34">
        <v>2</v>
      </c>
      <c r="AH83" s="34">
        <v>88</v>
      </c>
      <c r="AI83" s="34">
        <v>37</v>
      </c>
      <c r="AJ83" s="34">
        <v>190</v>
      </c>
      <c r="AK83" s="34">
        <v>170</v>
      </c>
      <c r="AL83" s="34">
        <v>3.4</v>
      </c>
      <c r="AM83" s="34">
        <v>176</v>
      </c>
      <c r="AN83" s="34" t="s">
        <v>155</v>
      </c>
      <c r="AO83" s="34">
        <v>2</v>
      </c>
      <c r="AP83" s="37">
        <v>0.76854166666666668</v>
      </c>
      <c r="AQ83" s="34">
        <v>47.158645</v>
      </c>
      <c r="AR83" s="34">
        <v>-88.489906000000005</v>
      </c>
      <c r="AS83" s="34">
        <v>318.39999999999998</v>
      </c>
      <c r="AT83" s="34">
        <v>5.9</v>
      </c>
      <c r="AU83" s="34">
        <v>12</v>
      </c>
      <c r="AV83" s="34">
        <v>9</v>
      </c>
      <c r="AW83" s="34" t="s">
        <v>202</v>
      </c>
      <c r="AX83" s="34">
        <v>1.7</v>
      </c>
      <c r="AY83" s="34">
        <v>1.2</v>
      </c>
      <c r="AZ83" s="34">
        <v>2.4</v>
      </c>
      <c r="BA83" s="34">
        <v>13.404</v>
      </c>
      <c r="BB83" s="34">
        <v>13.43</v>
      </c>
      <c r="BC83" s="34">
        <v>1</v>
      </c>
      <c r="BD83" s="34">
        <v>15.478999999999999</v>
      </c>
      <c r="BE83" s="34">
        <v>2334.7570000000001</v>
      </c>
      <c r="BF83" s="34">
        <v>198.655</v>
      </c>
      <c r="BG83" s="34">
        <v>12.885</v>
      </c>
      <c r="BH83" s="34">
        <v>0</v>
      </c>
      <c r="BI83" s="34">
        <v>12.885</v>
      </c>
      <c r="BJ83" s="34">
        <v>10.675000000000001</v>
      </c>
      <c r="BK83" s="34">
        <v>0</v>
      </c>
      <c r="BL83" s="34">
        <v>10.675000000000001</v>
      </c>
      <c r="BM83" s="34">
        <v>89.496600000000001</v>
      </c>
      <c r="BN83" s="34"/>
      <c r="BO83" s="34"/>
      <c r="BP83" s="34"/>
      <c r="BQ83" s="34">
        <v>1005.806</v>
      </c>
      <c r="BR83" s="34">
        <v>0.15810199999999999</v>
      </c>
      <c r="BS83" s="34">
        <v>-5</v>
      </c>
      <c r="BT83" s="34">
        <v>8.9999999999999993E-3</v>
      </c>
      <c r="BU83" s="34">
        <v>3.8636180000000002</v>
      </c>
      <c r="BV83" s="34">
        <v>0</v>
      </c>
      <c r="BW83" s="34" t="s">
        <v>155</v>
      </c>
      <c r="BX83" s="34">
        <v>0.82799999999999996</v>
      </c>
    </row>
    <row r="84" spans="1:76" x14ac:dyDescent="0.25">
      <c r="A84" s="35">
        <v>43167</v>
      </c>
      <c r="B84" s="36">
        <v>1.7741898148148149E-2</v>
      </c>
      <c r="C84" s="34">
        <v>11.446999999999999</v>
      </c>
      <c r="D84" s="34">
        <v>2.4927000000000001</v>
      </c>
      <c r="E84" s="34">
        <v>24926.91044</v>
      </c>
      <c r="F84" s="34">
        <v>683.8</v>
      </c>
      <c r="G84" s="34">
        <v>0</v>
      </c>
      <c r="H84" s="34">
        <v>11517.8</v>
      </c>
      <c r="I84" s="34"/>
      <c r="J84" s="34">
        <v>6.36</v>
      </c>
      <c r="K84" s="34">
        <v>0.8619</v>
      </c>
      <c r="L84" s="34">
        <v>9.8665000000000003</v>
      </c>
      <c r="M84" s="34">
        <v>2.1484999999999999</v>
      </c>
      <c r="N84" s="34">
        <v>589.37040000000002</v>
      </c>
      <c r="O84" s="34">
        <v>0</v>
      </c>
      <c r="P84" s="34">
        <v>589.4</v>
      </c>
      <c r="Q84" s="34">
        <v>488.26350000000002</v>
      </c>
      <c r="R84" s="34">
        <v>0</v>
      </c>
      <c r="S84" s="34">
        <v>488.3</v>
      </c>
      <c r="T84" s="34">
        <v>11517.8</v>
      </c>
      <c r="U84" s="34"/>
      <c r="V84" s="34"/>
      <c r="W84" s="34">
        <v>0</v>
      </c>
      <c r="X84" s="34">
        <v>5.4783999999999997</v>
      </c>
      <c r="Y84" s="34">
        <v>12</v>
      </c>
      <c r="Z84" s="34">
        <v>853</v>
      </c>
      <c r="AA84" s="34">
        <v>855</v>
      </c>
      <c r="AB84" s="34">
        <v>866</v>
      </c>
      <c r="AC84" s="34">
        <v>98</v>
      </c>
      <c r="AD84" s="34">
        <v>30.94</v>
      </c>
      <c r="AE84" s="34">
        <v>0.71</v>
      </c>
      <c r="AF84" s="34">
        <v>979</v>
      </c>
      <c r="AG84" s="34">
        <v>2</v>
      </c>
      <c r="AH84" s="34">
        <v>87.123000000000005</v>
      </c>
      <c r="AI84" s="34">
        <v>37</v>
      </c>
      <c r="AJ84" s="34">
        <v>190.9</v>
      </c>
      <c r="AK84" s="34">
        <v>169.1</v>
      </c>
      <c r="AL84" s="34">
        <v>3.5</v>
      </c>
      <c r="AM84" s="34">
        <v>176</v>
      </c>
      <c r="AN84" s="34" t="s">
        <v>155</v>
      </c>
      <c r="AO84" s="34">
        <v>2</v>
      </c>
      <c r="AP84" s="37">
        <v>0.76855324074074083</v>
      </c>
      <c r="AQ84" s="34">
        <v>47.158706000000002</v>
      </c>
      <c r="AR84" s="34">
        <v>-88.489926999999994</v>
      </c>
      <c r="AS84" s="34">
        <v>318.3</v>
      </c>
      <c r="AT84" s="34">
        <v>7.3</v>
      </c>
      <c r="AU84" s="34">
        <v>12</v>
      </c>
      <c r="AV84" s="34">
        <v>9</v>
      </c>
      <c r="AW84" s="34" t="s">
        <v>202</v>
      </c>
      <c r="AX84" s="34">
        <v>1.7719</v>
      </c>
      <c r="AY84" s="34">
        <v>1.0562</v>
      </c>
      <c r="AZ84" s="34">
        <v>2.3281000000000001</v>
      </c>
      <c r="BA84" s="34">
        <v>13.404</v>
      </c>
      <c r="BB84" s="34">
        <v>13.01</v>
      </c>
      <c r="BC84" s="34">
        <v>0.97</v>
      </c>
      <c r="BD84" s="34">
        <v>16.018999999999998</v>
      </c>
      <c r="BE84" s="34">
        <v>2177.6129999999998</v>
      </c>
      <c r="BF84" s="34">
        <v>301.81099999999998</v>
      </c>
      <c r="BG84" s="34">
        <v>13.622</v>
      </c>
      <c r="BH84" s="34">
        <v>0</v>
      </c>
      <c r="BI84" s="34">
        <v>13.622</v>
      </c>
      <c r="BJ84" s="34">
        <v>11.285</v>
      </c>
      <c r="BK84" s="34">
        <v>0</v>
      </c>
      <c r="BL84" s="34">
        <v>11.285</v>
      </c>
      <c r="BM84" s="34">
        <v>87.722399999999993</v>
      </c>
      <c r="BN84" s="34"/>
      <c r="BO84" s="34"/>
      <c r="BP84" s="34"/>
      <c r="BQ84" s="34">
        <v>879.16200000000003</v>
      </c>
      <c r="BR84" s="34">
        <v>0.128829</v>
      </c>
      <c r="BS84" s="34">
        <v>-5</v>
      </c>
      <c r="BT84" s="34">
        <v>8.9999999999999993E-3</v>
      </c>
      <c r="BU84" s="34">
        <v>3.1482589999999999</v>
      </c>
      <c r="BV84" s="34">
        <v>0</v>
      </c>
      <c r="BW84" s="34" t="s">
        <v>155</v>
      </c>
      <c r="BX84" s="34">
        <v>0.82799999999999996</v>
      </c>
    </row>
    <row r="85" spans="1:76" x14ac:dyDescent="0.25">
      <c r="A85" s="35">
        <v>43167</v>
      </c>
      <c r="B85" s="36">
        <v>1.7753472222222223E-2</v>
      </c>
      <c r="C85" s="34">
        <v>10.878</v>
      </c>
      <c r="D85" s="34">
        <v>2.8734999999999999</v>
      </c>
      <c r="E85" s="34">
        <v>28734.844260000002</v>
      </c>
      <c r="F85" s="34">
        <v>542.20000000000005</v>
      </c>
      <c r="G85" s="34">
        <v>1.5</v>
      </c>
      <c r="H85" s="34">
        <v>11147.2</v>
      </c>
      <c r="I85" s="34"/>
      <c r="J85" s="34">
        <v>5.58</v>
      </c>
      <c r="K85" s="34">
        <v>0.86329999999999996</v>
      </c>
      <c r="L85" s="34">
        <v>9.3903999999999996</v>
      </c>
      <c r="M85" s="34">
        <v>2.4805999999999999</v>
      </c>
      <c r="N85" s="34">
        <v>468.10919999999999</v>
      </c>
      <c r="O85" s="34">
        <v>1.3338000000000001</v>
      </c>
      <c r="P85" s="34">
        <v>469.4</v>
      </c>
      <c r="Q85" s="34">
        <v>387.80470000000003</v>
      </c>
      <c r="R85" s="34">
        <v>1.105</v>
      </c>
      <c r="S85" s="34">
        <v>388.9</v>
      </c>
      <c r="T85" s="34">
        <v>11147.1963</v>
      </c>
      <c r="U85" s="34"/>
      <c r="V85" s="34"/>
      <c r="W85" s="34">
        <v>0</v>
      </c>
      <c r="X85" s="34">
        <v>4.8169000000000004</v>
      </c>
      <c r="Y85" s="34">
        <v>12.1</v>
      </c>
      <c r="Z85" s="34">
        <v>853</v>
      </c>
      <c r="AA85" s="34">
        <v>856</v>
      </c>
      <c r="AB85" s="34">
        <v>867</v>
      </c>
      <c r="AC85" s="34">
        <v>98</v>
      </c>
      <c r="AD85" s="34">
        <v>30.94</v>
      </c>
      <c r="AE85" s="34">
        <v>0.71</v>
      </c>
      <c r="AF85" s="34">
        <v>979</v>
      </c>
      <c r="AG85" s="34">
        <v>2</v>
      </c>
      <c r="AH85" s="34">
        <v>87</v>
      </c>
      <c r="AI85" s="34">
        <v>37</v>
      </c>
      <c r="AJ85" s="34">
        <v>191</v>
      </c>
      <c r="AK85" s="34">
        <v>169.9</v>
      </c>
      <c r="AL85" s="34">
        <v>3.5</v>
      </c>
      <c r="AM85" s="34">
        <v>176</v>
      </c>
      <c r="AN85" s="34" t="s">
        <v>155</v>
      </c>
      <c r="AO85" s="34">
        <v>2</v>
      </c>
      <c r="AP85" s="37">
        <v>0.76856481481481476</v>
      </c>
      <c r="AQ85" s="34">
        <v>47.158786999999997</v>
      </c>
      <c r="AR85" s="34">
        <v>-88.489923000000005</v>
      </c>
      <c r="AS85" s="34">
        <v>318.39999999999998</v>
      </c>
      <c r="AT85" s="34">
        <v>16</v>
      </c>
      <c r="AU85" s="34">
        <v>12</v>
      </c>
      <c r="AV85" s="34">
        <v>10</v>
      </c>
      <c r="AW85" s="34" t="s">
        <v>199</v>
      </c>
      <c r="AX85" s="34">
        <v>1.2967</v>
      </c>
      <c r="AY85" s="34">
        <v>1.0719000000000001</v>
      </c>
      <c r="AZ85" s="34">
        <v>2.0842999999999998</v>
      </c>
      <c r="BA85" s="34">
        <v>13.404</v>
      </c>
      <c r="BB85" s="34">
        <v>13.15</v>
      </c>
      <c r="BC85" s="34">
        <v>0.98</v>
      </c>
      <c r="BD85" s="34">
        <v>15.837</v>
      </c>
      <c r="BE85" s="34">
        <v>2101.5070000000001</v>
      </c>
      <c r="BF85" s="34">
        <v>353.33499999999998</v>
      </c>
      <c r="BG85" s="34">
        <v>10.971</v>
      </c>
      <c r="BH85" s="34">
        <v>3.1E-2</v>
      </c>
      <c r="BI85" s="34">
        <v>11.002000000000001</v>
      </c>
      <c r="BJ85" s="34">
        <v>9.0890000000000004</v>
      </c>
      <c r="BK85" s="34">
        <v>2.5999999999999999E-2</v>
      </c>
      <c r="BL85" s="34">
        <v>9.1150000000000002</v>
      </c>
      <c r="BM85" s="34">
        <v>86.086600000000004</v>
      </c>
      <c r="BN85" s="34"/>
      <c r="BO85" s="34"/>
      <c r="BP85" s="34"/>
      <c r="BQ85" s="34">
        <v>783.81500000000005</v>
      </c>
      <c r="BR85" s="34">
        <v>0.124246</v>
      </c>
      <c r="BS85" s="34">
        <v>-5</v>
      </c>
      <c r="BT85" s="34">
        <v>8.9999999999999993E-3</v>
      </c>
      <c r="BU85" s="34">
        <v>3.0362619999999998</v>
      </c>
      <c r="BV85" s="34">
        <v>0</v>
      </c>
      <c r="BW85" s="34" t="s">
        <v>155</v>
      </c>
      <c r="BX85" s="34">
        <v>0.82799999999999996</v>
      </c>
    </row>
    <row r="86" spans="1:76" x14ac:dyDescent="0.25">
      <c r="A86" s="35">
        <v>43167</v>
      </c>
      <c r="B86" s="36">
        <v>1.7765046296296296E-2</v>
      </c>
      <c r="C86" s="34">
        <v>11.124000000000001</v>
      </c>
      <c r="D86" s="34">
        <v>2.7803</v>
      </c>
      <c r="E86" s="34">
        <v>27803.040140000001</v>
      </c>
      <c r="F86" s="34">
        <v>379.1</v>
      </c>
      <c r="G86" s="34">
        <v>2.2000000000000002</v>
      </c>
      <c r="H86" s="34">
        <v>10571.2</v>
      </c>
      <c r="I86" s="34"/>
      <c r="J86" s="34">
        <v>5.07</v>
      </c>
      <c r="K86" s="34">
        <v>0.86270000000000002</v>
      </c>
      <c r="L86" s="34">
        <v>9.5970999999999993</v>
      </c>
      <c r="M86" s="34">
        <v>2.3986000000000001</v>
      </c>
      <c r="N86" s="34">
        <v>327.07229999999998</v>
      </c>
      <c r="O86" s="34">
        <v>1.9229000000000001</v>
      </c>
      <c r="P86" s="34">
        <v>329</v>
      </c>
      <c r="Q86" s="34">
        <v>270.96280000000002</v>
      </c>
      <c r="R86" s="34">
        <v>1.593</v>
      </c>
      <c r="S86" s="34">
        <v>272.60000000000002</v>
      </c>
      <c r="T86" s="34">
        <v>10571.1641</v>
      </c>
      <c r="U86" s="34"/>
      <c r="V86" s="34"/>
      <c r="W86" s="34">
        <v>0</v>
      </c>
      <c r="X86" s="34">
        <v>4.3745000000000003</v>
      </c>
      <c r="Y86" s="34">
        <v>12</v>
      </c>
      <c r="Z86" s="34">
        <v>855</v>
      </c>
      <c r="AA86" s="34">
        <v>858</v>
      </c>
      <c r="AB86" s="34">
        <v>868</v>
      </c>
      <c r="AC86" s="34">
        <v>98</v>
      </c>
      <c r="AD86" s="34">
        <v>30.94</v>
      </c>
      <c r="AE86" s="34">
        <v>0.71</v>
      </c>
      <c r="AF86" s="34">
        <v>979</v>
      </c>
      <c r="AG86" s="34">
        <v>2</v>
      </c>
      <c r="AH86" s="34">
        <v>87</v>
      </c>
      <c r="AI86" s="34">
        <v>37</v>
      </c>
      <c r="AJ86" s="34">
        <v>191</v>
      </c>
      <c r="AK86" s="34">
        <v>170</v>
      </c>
      <c r="AL86" s="34">
        <v>3.4</v>
      </c>
      <c r="AM86" s="34">
        <v>176</v>
      </c>
      <c r="AN86" s="34" t="s">
        <v>155</v>
      </c>
      <c r="AO86" s="34">
        <v>2</v>
      </c>
      <c r="AP86" s="37">
        <v>0.76857638888888891</v>
      </c>
      <c r="AQ86" s="34">
        <v>47.158864999999999</v>
      </c>
      <c r="AR86" s="34">
        <v>-88.489914999999996</v>
      </c>
      <c r="AS86" s="34">
        <v>318.60000000000002</v>
      </c>
      <c r="AT86" s="34">
        <v>19.100000000000001</v>
      </c>
      <c r="AU86" s="34">
        <v>12</v>
      </c>
      <c r="AV86" s="34">
        <v>10</v>
      </c>
      <c r="AW86" s="34" t="s">
        <v>199</v>
      </c>
      <c r="AX86" s="34">
        <v>1.1000000000000001</v>
      </c>
      <c r="AY86" s="34">
        <v>1.1000000000000001</v>
      </c>
      <c r="AZ86" s="34">
        <v>2</v>
      </c>
      <c r="BA86" s="34">
        <v>13.404</v>
      </c>
      <c r="BB86" s="34">
        <v>13.1</v>
      </c>
      <c r="BC86" s="34">
        <v>0.98</v>
      </c>
      <c r="BD86" s="34">
        <v>15.912000000000001</v>
      </c>
      <c r="BE86" s="34">
        <v>2136.6970000000001</v>
      </c>
      <c r="BF86" s="34">
        <v>339.89299999999997</v>
      </c>
      <c r="BG86" s="34">
        <v>7.6260000000000003</v>
      </c>
      <c r="BH86" s="34">
        <v>4.4999999999999998E-2</v>
      </c>
      <c r="BI86" s="34">
        <v>7.6710000000000003</v>
      </c>
      <c r="BJ86" s="34">
        <v>6.3179999999999996</v>
      </c>
      <c r="BK86" s="34">
        <v>3.6999999999999998E-2</v>
      </c>
      <c r="BL86" s="34">
        <v>6.3550000000000004</v>
      </c>
      <c r="BM86" s="34">
        <v>81.216999999999999</v>
      </c>
      <c r="BN86" s="34"/>
      <c r="BO86" s="34"/>
      <c r="BP86" s="34"/>
      <c r="BQ86" s="34">
        <v>708.154</v>
      </c>
      <c r="BR86" s="34">
        <v>0.14855599999999999</v>
      </c>
      <c r="BS86" s="34">
        <v>-5</v>
      </c>
      <c r="BT86" s="34">
        <v>8.9999999999999993E-3</v>
      </c>
      <c r="BU86" s="34">
        <v>3.6303369999999999</v>
      </c>
      <c r="BV86" s="34">
        <v>0</v>
      </c>
      <c r="BW86" s="34" t="s">
        <v>155</v>
      </c>
      <c r="BX86" s="34">
        <v>0.82799999999999996</v>
      </c>
    </row>
    <row r="87" spans="1:76" x14ac:dyDescent="0.25">
      <c r="A87" s="35">
        <v>43167</v>
      </c>
      <c r="B87" s="36">
        <v>1.777662037037037E-2</v>
      </c>
      <c r="C87" s="34">
        <v>11.449</v>
      </c>
      <c r="D87" s="34">
        <v>1.3448</v>
      </c>
      <c r="E87" s="34">
        <v>13447.78822</v>
      </c>
      <c r="F87" s="34">
        <v>246.2</v>
      </c>
      <c r="G87" s="34">
        <v>2.2999999999999998</v>
      </c>
      <c r="H87" s="34">
        <v>9596.4</v>
      </c>
      <c r="I87" s="34"/>
      <c r="J87" s="34">
        <v>4.5599999999999996</v>
      </c>
      <c r="K87" s="34">
        <v>0.87439999999999996</v>
      </c>
      <c r="L87" s="34">
        <v>10.011100000000001</v>
      </c>
      <c r="M87" s="34">
        <v>1.1758999999999999</v>
      </c>
      <c r="N87" s="34">
        <v>215.27600000000001</v>
      </c>
      <c r="O87" s="34">
        <v>2.0112000000000001</v>
      </c>
      <c r="P87" s="34">
        <v>217.3</v>
      </c>
      <c r="Q87" s="34">
        <v>178.34530000000001</v>
      </c>
      <c r="R87" s="34">
        <v>1.6660999999999999</v>
      </c>
      <c r="S87" s="34">
        <v>180</v>
      </c>
      <c r="T87" s="34">
        <v>9596.4007999999994</v>
      </c>
      <c r="U87" s="34"/>
      <c r="V87" s="34"/>
      <c r="W87" s="34">
        <v>0</v>
      </c>
      <c r="X87" s="34">
        <v>3.9843000000000002</v>
      </c>
      <c r="Y87" s="34">
        <v>12</v>
      </c>
      <c r="Z87" s="34">
        <v>855</v>
      </c>
      <c r="AA87" s="34">
        <v>858</v>
      </c>
      <c r="AB87" s="34">
        <v>876</v>
      </c>
      <c r="AC87" s="34">
        <v>98</v>
      </c>
      <c r="AD87" s="34">
        <v>30.94</v>
      </c>
      <c r="AE87" s="34">
        <v>0.71</v>
      </c>
      <c r="AF87" s="34">
        <v>979</v>
      </c>
      <c r="AG87" s="34">
        <v>2</v>
      </c>
      <c r="AH87" s="34">
        <v>87</v>
      </c>
      <c r="AI87" s="34">
        <v>37</v>
      </c>
      <c r="AJ87" s="34">
        <v>191</v>
      </c>
      <c r="AK87" s="34">
        <v>170</v>
      </c>
      <c r="AL87" s="34">
        <v>3.5</v>
      </c>
      <c r="AM87" s="34">
        <v>176</v>
      </c>
      <c r="AN87" s="34" t="s">
        <v>155</v>
      </c>
      <c r="AO87" s="34">
        <v>2</v>
      </c>
      <c r="AP87" s="37">
        <v>0.76858796296296295</v>
      </c>
      <c r="AQ87" s="34">
        <v>47.158942000000003</v>
      </c>
      <c r="AR87" s="34">
        <v>-88.489902000000001</v>
      </c>
      <c r="AS87" s="34">
        <v>318.3</v>
      </c>
      <c r="AT87" s="34">
        <v>19</v>
      </c>
      <c r="AU87" s="34">
        <v>12</v>
      </c>
      <c r="AV87" s="34">
        <v>10</v>
      </c>
      <c r="AW87" s="34" t="s">
        <v>199</v>
      </c>
      <c r="AX87" s="34">
        <v>1.1000000000000001</v>
      </c>
      <c r="AY87" s="34">
        <v>1.171872</v>
      </c>
      <c r="AZ87" s="34">
        <v>2</v>
      </c>
      <c r="BA87" s="34">
        <v>13.404</v>
      </c>
      <c r="BB87" s="34">
        <v>14.4</v>
      </c>
      <c r="BC87" s="34">
        <v>1.07</v>
      </c>
      <c r="BD87" s="34">
        <v>14.362</v>
      </c>
      <c r="BE87" s="34">
        <v>2395.739</v>
      </c>
      <c r="BF87" s="34">
        <v>179.10499999999999</v>
      </c>
      <c r="BG87" s="34">
        <v>5.3949999999999996</v>
      </c>
      <c r="BH87" s="34">
        <v>0.05</v>
      </c>
      <c r="BI87" s="34">
        <v>5.4450000000000003</v>
      </c>
      <c r="BJ87" s="34">
        <v>4.4690000000000003</v>
      </c>
      <c r="BK87" s="34">
        <v>4.2000000000000003E-2</v>
      </c>
      <c r="BL87" s="34">
        <v>4.5110000000000001</v>
      </c>
      <c r="BM87" s="34">
        <v>79.248400000000004</v>
      </c>
      <c r="BN87" s="34"/>
      <c r="BO87" s="34"/>
      <c r="BP87" s="34"/>
      <c r="BQ87" s="34">
        <v>693.29100000000005</v>
      </c>
      <c r="BR87" s="34">
        <v>0.127444</v>
      </c>
      <c r="BS87" s="34">
        <v>-5</v>
      </c>
      <c r="BT87" s="34">
        <v>8.123E-3</v>
      </c>
      <c r="BU87" s="34">
        <v>3.1144129999999999</v>
      </c>
      <c r="BV87" s="34">
        <v>0</v>
      </c>
      <c r="BW87" s="34" t="s">
        <v>155</v>
      </c>
      <c r="BX87" s="34">
        <v>0.82799999999999996</v>
      </c>
    </row>
    <row r="88" spans="1:76" x14ac:dyDescent="0.25">
      <c r="A88" s="35">
        <v>43167</v>
      </c>
      <c r="B88" s="36">
        <v>1.7788194444444443E-2</v>
      </c>
      <c r="C88" s="34">
        <v>11.305999999999999</v>
      </c>
      <c r="D88" s="34">
        <v>1.4202999999999999</v>
      </c>
      <c r="E88" s="34">
        <v>14202.568810000001</v>
      </c>
      <c r="F88" s="34">
        <v>196.4</v>
      </c>
      <c r="G88" s="34">
        <v>2.2000000000000002</v>
      </c>
      <c r="H88" s="34">
        <v>8495.1</v>
      </c>
      <c r="I88" s="34"/>
      <c r="J88" s="34">
        <v>4.2699999999999996</v>
      </c>
      <c r="K88" s="34">
        <v>0.876</v>
      </c>
      <c r="L88" s="34">
        <v>9.9038000000000004</v>
      </c>
      <c r="M88" s="34">
        <v>1.2441</v>
      </c>
      <c r="N88" s="34">
        <v>172.07419999999999</v>
      </c>
      <c r="O88" s="34">
        <v>1.9613</v>
      </c>
      <c r="P88" s="34">
        <v>174</v>
      </c>
      <c r="Q88" s="34">
        <v>142.5547</v>
      </c>
      <c r="R88" s="34">
        <v>1.6248</v>
      </c>
      <c r="S88" s="34">
        <v>144.19999999999999</v>
      </c>
      <c r="T88" s="34">
        <v>8495.0596000000005</v>
      </c>
      <c r="U88" s="34"/>
      <c r="V88" s="34"/>
      <c r="W88" s="34">
        <v>0</v>
      </c>
      <c r="X88" s="34">
        <v>3.7439</v>
      </c>
      <c r="Y88" s="34">
        <v>12</v>
      </c>
      <c r="Z88" s="34">
        <v>856</v>
      </c>
      <c r="AA88" s="34">
        <v>858</v>
      </c>
      <c r="AB88" s="34">
        <v>873</v>
      </c>
      <c r="AC88" s="34">
        <v>98</v>
      </c>
      <c r="AD88" s="34">
        <v>30.94</v>
      </c>
      <c r="AE88" s="34">
        <v>0.71</v>
      </c>
      <c r="AF88" s="34">
        <v>979</v>
      </c>
      <c r="AG88" s="34">
        <v>2</v>
      </c>
      <c r="AH88" s="34">
        <v>86.123000000000005</v>
      </c>
      <c r="AI88" s="34">
        <v>37</v>
      </c>
      <c r="AJ88" s="34">
        <v>191</v>
      </c>
      <c r="AK88" s="34">
        <v>170</v>
      </c>
      <c r="AL88" s="34">
        <v>3.5</v>
      </c>
      <c r="AM88" s="34">
        <v>176</v>
      </c>
      <c r="AN88" s="34" t="s">
        <v>155</v>
      </c>
      <c r="AO88" s="34">
        <v>2</v>
      </c>
      <c r="AP88" s="37">
        <v>0.76859953703703709</v>
      </c>
      <c r="AQ88" s="34">
        <v>47.159018000000003</v>
      </c>
      <c r="AR88" s="34">
        <v>-88.489891</v>
      </c>
      <c r="AS88" s="34">
        <v>318.10000000000002</v>
      </c>
      <c r="AT88" s="34">
        <v>18.899999999999999</v>
      </c>
      <c r="AU88" s="34">
        <v>12</v>
      </c>
      <c r="AV88" s="34">
        <v>10</v>
      </c>
      <c r="AW88" s="34" t="s">
        <v>199</v>
      </c>
      <c r="AX88" s="34">
        <v>1.1000000000000001</v>
      </c>
      <c r="AY88" s="34">
        <v>1.2</v>
      </c>
      <c r="AZ88" s="34">
        <v>2</v>
      </c>
      <c r="BA88" s="34">
        <v>13.404</v>
      </c>
      <c r="BB88" s="34">
        <v>14.58</v>
      </c>
      <c r="BC88" s="34">
        <v>1.0900000000000001</v>
      </c>
      <c r="BD88" s="34">
        <v>14.162000000000001</v>
      </c>
      <c r="BE88" s="34">
        <v>2399.6419999999998</v>
      </c>
      <c r="BF88" s="34">
        <v>191.85400000000001</v>
      </c>
      <c r="BG88" s="34">
        <v>4.3659999999999997</v>
      </c>
      <c r="BH88" s="34">
        <v>0.05</v>
      </c>
      <c r="BI88" s="34">
        <v>4.4160000000000004</v>
      </c>
      <c r="BJ88" s="34">
        <v>3.617</v>
      </c>
      <c r="BK88" s="34">
        <v>4.1000000000000002E-2</v>
      </c>
      <c r="BL88" s="34">
        <v>3.6579999999999999</v>
      </c>
      <c r="BM88" s="34">
        <v>71.028800000000004</v>
      </c>
      <c r="BN88" s="34"/>
      <c r="BO88" s="34"/>
      <c r="BP88" s="34"/>
      <c r="BQ88" s="34">
        <v>659.57500000000005</v>
      </c>
      <c r="BR88" s="34">
        <v>0.110845</v>
      </c>
      <c r="BS88" s="34">
        <v>-5</v>
      </c>
      <c r="BT88" s="34">
        <v>8.8769999999999995E-3</v>
      </c>
      <c r="BU88" s="34">
        <v>2.7087750000000002</v>
      </c>
      <c r="BV88" s="34">
        <v>0</v>
      </c>
      <c r="BW88" s="34" t="s">
        <v>155</v>
      </c>
      <c r="BX88" s="34">
        <v>0.82799999999999996</v>
      </c>
    </row>
    <row r="89" spans="1:76" x14ac:dyDescent="0.25">
      <c r="A89" s="35">
        <v>43167</v>
      </c>
      <c r="B89" s="36">
        <v>1.779976851851852E-2</v>
      </c>
      <c r="C89" s="34">
        <v>10.754</v>
      </c>
      <c r="D89" s="34">
        <v>2.0775999999999999</v>
      </c>
      <c r="E89" s="34">
        <v>20776.455379999999</v>
      </c>
      <c r="F89" s="34">
        <v>154.5</v>
      </c>
      <c r="G89" s="34">
        <v>2.1</v>
      </c>
      <c r="H89" s="34">
        <v>7851.9</v>
      </c>
      <c r="I89" s="34"/>
      <c r="J89" s="34">
        <v>4.03</v>
      </c>
      <c r="K89" s="34">
        <v>0.875</v>
      </c>
      <c r="L89" s="34">
        <v>9.4088999999999992</v>
      </c>
      <c r="M89" s="34">
        <v>1.8179000000000001</v>
      </c>
      <c r="N89" s="34">
        <v>135.21</v>
      </c>
      <c r="O89" s="34">
        <v>1.8768</v>
      </c>
      <c r="P89" s="34">
        <v>137.1</v>
      </c>
      <c r="Q89" s="34">
        <v>112.0146</v>
      </c>
      <c r="R89" s="34">
        <v>1.5548</v>
      </c>
      <c r="S89" s="34">
        <v>113.6</v>
      </c>
      <c r="T89" s="34">
        <v>7851.9178000000002</v>
      </c>
      <c r="U89" s="34"/>
      <c r="V89" s="34"/>
      <c r="W89" s="34">
        <v>0</v>
      </c>
      <c r="X89" s="34">
        <v>3.5253000000000001</v>
      </c>
      <c r="Y89" s="34">
        <v>12</v>
      </c>
      <c r="Z89" s="34">
        <v>857</v>
      </c>
      <c r="AA89" s="34">
        <v>859</v>
      </c>
      <c r="AB89" s="34">
        <v>870</v>
      </c>
      <c r="AC89" s="34">
        <v>98</v>
      </c>
      <c r="AD89" s="34">
        <v>30.94</v>
      </c>
      <c r="AE89" s="34">
        <v>0.71</v>
      </c>
      <c r="AF89" s="34">
        <v>979</v>
      </c>
      <c r="AG89" s="34">
        <v>2</v>
      </c>
      <c r="AH89" s="34">
        <v>86</v>
      </c>
      <c r="AI89" s="34">
        <v>37</v>
      </c>
      <c r="AJ89" s="34">
        <v>191</v>
      </c>
      <c r="AK89" s="34">
        <v>170</v>
      </c>
      <c r="AL89" s="34">
        <v>3.5</v>
      </c>
      <c r="AM89" s="34">
        <v>176</v>
      </c>
      <c r="AN89" s="34" t="s">
        <v>155</v>
      </c>
      <c r="AO89" s="34">
        <v>2</v>
      </c>
      <c r="AP89" s="37">
        <v>0.76861111111111102</v>
      </c>
      <c r="AQ89" s="34">
        <v>47.159064999999998</v>
      </c>
      <c r="AR89" s="34">
        <v>-88.489875999999995</v>
      </c>
      <c r="AS89" s="34">
        <v>318</v>
      </c>
      <c r="AT89" s="34">
        <v>13.1</v>
      </c>
      <c r="AU89" s="34">
        <v>12</v>
      </c>
      <c r="AV89" s="34">
        <v>9</v>
      </c>
      <c r="AW89" s="34" t="s">
        <v>200</v>
      </c>
      <c r="AX89" s="34">
        <v>1.1718999999999999</v>
      </c>
      <c r="AY89" s="34">
        <v>1.3438000000000001</v>
      </c>
      <c r="AZ89" s="34">
        <v>2.1438000000000001</v>
      </c>
      <c r="BA89" s="34">
        <v>13.404</v>
      </c>
      <c r="BB89" s="34">
        <v>14.46</v>
      </c>
      <c r="BC89" s="34">
        <v>1.08</v>
      </c>
      <c r="BD89" s="34">
        <v>14.291</v>
      </c>
      <c r="BE89" s="34">
        <v>2276.9380000000001</v>
      </c>
      <c r="BF89" s="34">
        <v>279.99400000000003</v>
      </c>
      <c r="BG89" s="34">
        <v>3.427</v>
      </c>
      <c r="BH89" s="34">
        <v>4.8000000000000001E-2</v>
      </c>
      <c r="BI89" s="34">
        <v>3.4740000000000002</v>
      </c>
      <c r="BJ89" s="34">
        <v>2.839</v>
      </c>
      <c r="BK89" s="34">
        <v>3.9E-2</v>
      </c>
      <c r="BL89" s="34">
        <v>2.8780000000000001</v>
      </c>
      <c r="BM89" s="34">
        <v>65.570599999999999</v>
      </c>
      <c r="BN89" s="34"/>
      <c r="BO89" s="34"/>
      <c r="BP89" s="34"/>
      <c r="BQ89" s="34">
        <v>620.31500000000005</v>
      </c>
      <c r="BR89" s="34">
        <v>6.9535E-2</v>
      </c>
      <c r="BS89" s="34">
        <v>-5</v>
      </c>
      <c r="BT89" s="34">
        <v>9.8770000000000004E-3</v>
      </c>
      <c r="BU89" s="34">
        <v>1.6992620000000001</v>
      </c>
      <c r="BV89" s="34">
        <v>0</v>
      </c>
      <c r="BW89" s="34" t="s">
        <v>155</v>
      </c>
      <c r="BX89" s="34">
        <v>0.82799999999999996</v>
      </c>
    </row>
    <row r="90" spans="1:76" x14ac:dyDescent="0.25">
      <c r="A90" s="35">
        <v>43167</v>
      </c>
      <c r="B90" s="36">
        <v>1.781134259259259E-2</v>
      </c>
      <c r="C90" s="34">
        <v>10.391</v>
      </c>
      <c r="D90" s="34">
        <v>2.4962</v>
      </c>
      <c r="E90" s="34">
        <v>24961.609199999999</v>
      </c>
      <c r="F90" s="34">
        <v>125.5</v>
      </c>
      <c r="G90" s="34">
        <v>2.1</v>
      </c>
      <c r="H90" s="34">
        <v>7406.8</v>
      </c>
      <c r="I90" s="34"/>
      <c r="J90" s="34">
        <v>3.99</v>
      </c>
      <c r="K90" s="34">
        <v>0.87439999999999996</v>
      </c>
      <c r="L90" s="34">
        <v>9.0861000000000001</v>
      </c>
      <c r="M90" s="34">
        <v>2.1827000000000001</v>
      </c>
      <c r="N90" s="34">
        <v>109.7779</v>
      </c>
      <c r="O90" s="34">
        <v>1.8363</v>
      </c>
      <c r="P90" s="34">
        <v>111.6</v>
      </c>
      <c r="Q90" s="34">
        <v>90.945400000000006</v>
      </c>
      <c r="R90" s="34">
        <v>1.5213000000000001</v>
      </c>
      <c r="S90" s="34">
        <v>92.5</v>
      </c>
      <c r="T90" s="34">
        <v>7406.7891</v>
      </c>
      <c r="U90" s="34"/>
      <c r="V90" s="34"/>
      <c r="W90" s="34">
        <v>0</v>
      </c>
      <c r="X90" s="34">
        <v>3.4855</v>
      </c>
      <c r="Y90" s="34">
        <v>12.1</v>
      </c>
      <c r="Z90" s="34">
        <v>856</v>
      </c>
      <c r="AA90" s="34">
        <v>859</v>
      </c>
      <c r="AB90" s="34">
        <v>869</v>
      </c>
      <c r="AC90" s="34">
        <v>98</v>
      </c>
      <c r="AD90" s="34">
        <v>30.94</v>
      </c>
      <c r="AE90" s="34">
        <v>0.71</v>
      </c>
      <c r="AF90" s="34">
        <v>979</v>
      </c>
      <c r="AG90" s="34">
        <v>2</v>
      </c>
      <c r="AH90" s="34">
        <v>86</v>
      </c>
      <c r="AI90" s="34">
        <v>37</v>
      </c>
      <c r="AJ90" s="34">
        <v>191</v>
      </c>
      <c r="AK90" s="34">
        <v>170</v>
      </c>
      <c r="AL90" s="34">
        <v>3.5</v>
      </c>
      <c r="AM90" s="34">
        <v>175.7</v>
      </c>
      <c r="AN90" s="34" t="s">
        <v>155</v>
      </c>
      <c r="AO90" s="34">
        <v>2</v>
      </c>
      <c r="AP90" s="37">
        <v>0.76862268518518517</v>
      </c>
      <c r="AQ90" s="34">
        <v>47.159097000000003</v>
      </c>
      <c r="AR90" s="34">
        <v>-88.489862000000002</v>
      </c>
      <c r="AS90" s="34">
        <v>317.89999999999998</v>
      </c>
      <c r="AT90" s="34">
        <v>10.9</v>
      </c>
      <c r="AU90" s="34">
        <v>12</v>
      </c>
      <c r="AV90" s="34">
        <v>9</v>
      </c>
      <c r="AW90" s="34" t="s">
        <v>200</v>
      </c>
      <c r="AX90" s="34">
        <v>1.2</v>
      </c>
      <c r="AY90" s="34">
        <v>1.4719</v>
      </c>
      <c r="AZ90" s="34">
        <v>2.2719</v>
      </c>
      <c r="BA90" s="34">
        <v>13.404</v>
      </c>
      <c r="BB90" s="34">
        <v>14.4</v>
      </c>
      <c r="BC90" s="34">
        <v>1.07</v>
      </c>
      <c r="BD90" s="34">
        <v>14.36</v>
      </c>
      <c r="BE90" s="34">
        <v>2199.2570000000001</v>
      </c>
      <c r="BF90" s="34">
        <v>336.25799999999998</v>
      </c>
      <c r="BG90" s="34">
        <v>2.7829999999999999</v>
      </c>
      <c r="BH90" s="34">
        <v>4.7E-2</v>
      </c>
      <c r="BI90" s="34">
        <v>2.8290000000000002</v>
      </c>
      <c r="BJ90" s="34">
        <v>2.3050000000000002</v>
      </c>
      <c r="BK90" s="34">
        <v>3.9E-2</v>
      </c>
      <c r="BL90" s="34">
        <v>2.3439999999999999</v>
      </c>
      <c r="BM90" s="34">
        <v>61.8658</v>
      </c>
      <c r="BN90" s="34"/>
      <c r="BO90" s="34"/>
      <c r="BP90" s="34"/>
      <c r="BQ90" s="34">
        <v>613.428</v>
      </c>
      <c r="BR90" s="34">
        <v>9.4695000000000001E-2</v>
      </c>
      <c r="BS90" s="34">
        <v>-5</v>
      </c>
      <c r="BT90" s="34">
        <v>9.1229999999999992E-3</v>
      </c>
      <c r="BU90" s="34">
        <v>2.3141099999999999</v>
      </c>
      <c r="BV90" s="34">
        <v>0</v>
      </c>
      <c r="BW90" s="34" t="s">
        <v>155</v>
      </c>
      <c r="BX90" s="34">
        <v>0.82799999999999996</v>
      </c>
    </row>
    <row r="91" spans="1:76" x14ac:dyDescent="0.25">
      <c r="A91" s="35">
        <v>43167</v>
      </c>
      <c r="B91" s="36">
        <v>1.7822916666666664E-2</v>
      </c>
      <c r="C91" s="34">
        <v>10.407999999999999</v>
      </c>
      <c r="D91" s="34">
        <v>2.3239999999999998</v>
      </c>
      <c r="E91" s="34">
        <v>23239.622019999999</v>
      </c>
      <c r="F91" s="34">
        <v>111</v>
      </c>
      <c r="G91" s="34">
        <v>2.1</v>
      </c>
      <c r="H91" s="34">
        <v>7055.7</v>
      </c>
      <c r="I91" s="34"/>
      <c r="J91" s="34">
        <v>3.83</v>
      </c>
      <c r="K91" s="34">
        <v>0.87629999999999997</v>
      </c>
      <c r="L91" s="34">
        <v>9.1203000000000003</v>
      </c>
      <c r="M91" s="34">
        <v>2.0365000000000002</v>
      </c>
      <c r="N91" s="34">
        <v>97.253</v>
      </c>
      <c r="O91" s="34">
        <v>1.8149</v>
      </c>
      <c r="P91" s="34">
        <v>99.1</v>
      </c>
      <c r="Q91" s="34">
        <v>80.569199999999995</v>
      </c>
      <c r="R91" s="34">
        <v>1.5036</v>
      </c>
      <c r="S91" s="34">
        <v>82.1</v>
      </c>
      <c r="T91" s="34">
        <v>7055.6529</v>
      </c>
      <c r="U91" s="34"/>
      <c r="V91" s="34"/>
      <c r="W91" s="34">
        <v>0</v>
      </c>
      <c r="X91" s="34">
        <v>3.3603000000000001</v>
      </c>
      <c r="Y91" s="34">
        <v>12.3</v>
      </c>
      <c r="Z91" s="34">
        <v>855</v>
      </c>
      <c r="AA91" s="34">
        <v>857</v>
      </c>
      <c r="AB91" s="34">
        <v>868</v>
      </c>
      <c r="AC91" s="34">
        <v>98</v>
      </c>
      <c r="AD91" s="34">
        <v>30.94</v>
      </c>
      <c r="AE91" s="34">
        <v>0.71</v>
      </c>
      <c r="AF91" s="34">
        <v>979</v>
      </c>
      <c r="AG91" s="34">
        <v>2</v>
      </c>
      <c r="AH91" s="34">
        <v>86</v>
      </c>
      <c r="AI91" s="34">
        <v>36.122999999999998</v>
      </c>
      <c r="AJ91" s="34">
        <v>191</v>
      </c>
      <c r="AK91" s="34">
        <v>170</v>
      </c>
      <c r="AL91" s="34">
        <v>3.7</v>
      </c>
      <c r="AM91" s="34">
        <v>175.3</v>
      </c>
      <c r="AN91" s="34" t="s">
        <v>155</v>
      </c>
      <c r="AO91" s="34">
        <v>2</v>
      </c>
      <c r="AP91" s="37">
        <v>0.76863425925925932</v>
      </c>
      <c r="AQ91" s="34">
        <v>47.159125000000003</v>
      </c>
      <c r="AR91" s="34">
        <v>-88.489849000000007</v>
      </c>
      <c r="AS91" s="34">
        <v>318</v>
      </c>
      <c r="AT91" s="34">
        <v>7.7</v>
      </c>
      <c r="AU91" s="34">
        <v>12</v>
      </c>
      <c r="AV91" s="34">
        <v>7</v>
      </c>
      <c r="AW91" s="34" t="s">
        <v>203</v>
      </c>
      <c r="AX91" s="34">
        <v>1.2719</v>
      </c>
      <c r="AY91" s="34">
        <v>1.5719000000000001</v>
      </c>
      <c r="AZ91" s="34">
        <v>2.3719000000000001</v>
      </c>
      <c r="BA91" s="34">
        <v>13.404</v>
      </c>
      <c r="BB91" s="34">
        <v>14.62</v>
      </c>
      <c r="BC91" s="34">
        <v>1.0900000000000001</v>
      </c>
      <c r="BD91" s="34">
        <v>14.114000000000001</v>
      </c>
      <c r="BE91" s="34">
        <v>2235.009</v>
      </c>
      <c r="BF91" s="34">
        <v>317.64</v>
      </c>
      <c r="BG91" s="34">
        <v>2.496</v>
      </c>
      <c r="BH91" s="34">
        <v>4.7E-2</v>
      </c>
      <c r="BI91" s="34">
        <v>2.5419999999999998</v>
      </c>
      <c r="BJ91" s="34">
        <v>2.0680000000000001</v>
      </c>
      <c r="BK91" s="34">
        <v>3.9E-2</v>
      </c>
      <c r="BL91" s="34">
        <v>2.1059999999999999</v>
      </c>
      <c r="BM91" s="34">
        <v>59.6661</v>
      </c>
      <c r="BN91" s="34"/>
      <c r="BO91" s="34"/>
      <c r="BP91" s="34"/>
      <c r="BQ91" s="34">
        <v>598.755</v>
      </c>
      <c r="BR91" s="34">
        <v>9.4615000000000005E-2</v>
      </c>
      <c r="BS91" s="34">
        <v>-5</v>
      </c>
      <c r="BT91" s="34">
        <v>8.9999999999999993E-3</v>
      </c>
      <c r="BU91" s="34">
        <v>2.312154</v>
      </c>
      <c r="BV91" s="34">
        <v>0</v>
      </c>
      <c r="BW91" s="34" t="s">
        <v>155</v>
      </c>
      <c r="BX91" s="34">
        <v>0.82799999999999996</v>
      </c>
    </row>
    <row r="92" spans="1:76" x14ac:dyDescent="0.25">
      <c r="A92" s="35">
        <v>43167</v>
      </c>
      <c r="B92" s="36">
        <v>1.7834490740740738E-2</v>
      </c>
      <c r="C92" s="34">
        <v>10.36</v>
      </c>
      <c r="D92" s="34">
        <v>1.7413000000000001</v>
      </c>
      <c r="E92" s="34">
        <v>17413.236799999999</v>
      </c>
      <c r="F92" s="34">
        <v>95.2</v>
      </c>
      <c r="G92" s="34">
        <v>2</v>
      </c>
      <c r="H92" s="34">
        <v>6635.7</v>
      </c>
      <c r="I92" s="34"/>
      <c r="J92" s="34">
        <v>3.8</v>
      </c>
      <c r="K92" s="34">
        <v>0.88270000000000004</v>
      </c>
      <c r="L92" s="34">
        <v>9.1445000000000007</v>
      </c>
      <c r="M92" s="34">
        <v>1.5369999999999999</v>
      </c>
      <c r="N92" s="34">
        <v>84.041200000000003</v>
      </c>
      <c r="O92" s="34">
        <v>1.7653000000000001</v>
      </c>
      <c r="P92" s="34">
        <v>85.8</v>
      </c>
      <c r="Q92" s="34">
        <v>69.623800000000003</v>
      </c>
      <c r="R92" s="34">
        <v>1.4624999999999999</v>
      </c>
      <c r="S92" s="34">
        <v>71.099999999999994</v>
      </c>
      <c r="T92" s="34">
        <v>6635.7115999999996</v>
      </c>
      <c r="U92" s="34"/>
      <c r="V92" s="34"/>
      <c r="W92" s="34">
        <v>0</v>
      </c>
      <c r="X92" s="34">
        <v>3.3540999999999999</v>
      </c>
      <c r="Y92" s="34">
        <v>12.5</v>
      </c>
      <c r="Z92" s="34">
        <v>853</v>
      </c>
      <c r="AA92" s="34">
        <v>856</v>
      </c>
      <c r="AB92" s="34">
        <v>868</v>
      </c>
      <c r="AC92" s="34">
        <v>98</v>
      </c>
      <c r="AD92" s="34">
        <v>30.94</v>
      </c>
      <c r="AE92" s="34">
        <v>0.71</v>
      </c>
      <c r="AF92" s="34">
        <v>979</v>
      </c>
      <c r="AG92" s="34">
        <v>2</v>
      </c>
      <c r="AH92" s="34">
        <v>86</v>
      </c>
      <c r="AI92" s="34">
        <v>36</v>
      </c>
      <c r="AJ92" s="34">
        <v>191.9</v>
      </c>
      <c r="AK92" s="34">
        <v>170.9</v>
      </c>
      <c r="AL92" s="34">
        <v>4</v>
      </c>
      <c r="AM92" s="34">
        <v>175</v>
      </c>
      <c r="AN92" s="34" t="s">
        <v>155</v>
      </c>
      <c r="AO92" s="34">
        <v>2</v>
      </c>
      <c r="AP92" s="37">
        <v>0.76864583333333336</v>
      </c>
      <c r="AQ92" s="34">
        <v>47.159135999999997</v>
      </c>
      <c r="AR92" s="34">
        <v>-88.489834000000002</v>
      </c>
      <c r="AS92" s="34">
        <v>317.89999999999998</v>
      </c>
      <c r="AT92" s="34">
        <v>4.5</v>
      </c>
      <c r="AU92" s="34">
        <v>12</v>
      </c>
      <c r="AV92" s="34">
        <v>7</v>
      </c>
      <c r="AW92" s="34" t="s">
        <v>203</v>
      </c>
      <c r="AX92" s="34">
        <v>1.4438</v>
      </c>
      <c r="AY92" s="34">
        <v>1.7438</v>
      </c>
      <c r="AZ92" s="34">
        <v>2.5438000000000001</v>
      </c>
      <c r="BA92" s="34">
        <v>13.404</v>
      </c>
      <c r="BB92" s="34">
        <v>15.44</v>
      </c>
      <c r="BC92" s="34">
        <v>1.1499999999999999</v>
      </c>
      <c r="BD92" s="34">
        <v>13.292999999999999</v>
      </c>
      <c r="BE92" s="34">
        <v>2343.4940000000001</v>
      </c>
      <c r="BF92" s="34">
        <v>250.702</v>
      </c>
      <c r="BG92" s="34">
        <v>2.2549999999999999</v>
      </c>
      <c r="BH92" s="34">
        <v>4.7E-2</v>
      </c>
      <c r="BI92" s="34">
        <v>2.3029999999999999</v>
      </c>
      <c r="BJ92" s="34">
        <v>1.869</v>
      </c>
      <c r="BK92" s="34">
        <v>3.9E-2</v>
      </c>
      <c r="BL92" s="34">
        <v>1.9079999999999999</v>
      </c>
      <c r="BM92" s="34">
        <v>58.683300000000003</v>
      </c>
      <c r="BN92" s="34"/>
      <c r="BO92" s="34"/>
      <c r="BP92" s="34"/>
      <c r="BQ92" s="34">
        <v>625.005</v>
      </c>
      <c r="BR92" s="34">
        <v>0.124664</v>
      </c>
      <c r="BS92" s="34">
        <v>-5</v>
      </c>
      <c r="BT92" s="34">
        <v>7.2480000000000001E-3</v>
      </c>
      <c r="BU92" s="34">
        <v>3.0464850000000001</v>
      </c>
      <c r="BV92" s="34">
        <v>0</v>
      </c>
      <c r="BW92" s="34" t="s">
        <v>155</v>
      </c>
      <c r="BX92" s="34">
        <v>0.82799999999999996</v>
      </c>
    </row>
    <row r="93" spans="1:76" x14ac:dyDescent="0.25">
      <c r="A93" s="35">
        <v>43167</v>
      </c>
      <c r="B93" s="36">
        <v>1.7846064814814815E-2</v>
      </c>
      <c r="C93" s="34">
        <v>10.202</v>
      </c>
      <c r="D93" s="34">
        <v>1.3835999999999999</v>
      </c>
      <c r="E93" s="34">
        <v>13835.72402</v>
      </c>
      <c r="F93" s="34">
        <v>81.2</v>
      </c>
      <c r="G93" s="34">
        <v>2</v>
      </c>
      <c r="H93" s="34">
        <v>6069.6</v>
      </c>
      <c r="I93" s="34"/>
      <c r="J93" s="34">
        <v>3.8</v>
      </c>
      <c r="K93" s="34">
        <v>0.88790000000000002</v>
      </c>
      <c r="L93" s="34">
        <v>9.0586000000000002</v>
      </c>
      <c r="M93" s="34">
        <v>1.2284999999999999</v>
      </c>
      <c r="N93" s="34">
        <v>72.110299999999995</v>
      </c>
      <c r="O93" s="34">
        <v>1.7759</v>
      </c>
      <c r="P93" s="34">
        <v>73.900000000000006</v>
      </c>
      <c r="Q93" s="34">
        <v>59.739699999999999</v>
      </c>
      <c r="R93" s="34">
        <v>1.4712000000000001</v>
      </c>
      <c r="S93" s="34">
        <v>61.2</v>
      </c>
      <c r="T93" s="34">
        <v>6069.5704999999998</v>
      </c>
      <c r="U93" s="34"/>
      <c r="V93" s="34"/>
      <c r="W93" s="34">
        <v>0</v>
      </c>
      <c r="X93" s="34">
        <v>3.3742000000000001</v>
      </c>
      <c r="Y93" s="34">
        <v>12.6</v>
      </c>
      <c r="Z93" s="34">
        <v>852</v>
      </c>
      <c r="AA93" s="34">
        <v>853</v>
      </c>
      <c r="AB93" s="34">
        <v>867</v>
      </c>
      <c r="AC93" s="34">
        <v>98</v>
      </c>
      <c r="AD93" s="34">
        <v>30.94</v>
      </c>
      <c r="AE93" s="34">
        <v>0.71</v>
      </c>
      <c r="AF93" s="34">
        <v>979</v>
      </c>
      <c r="AG93" s="34">
        <v>2</v>
      </c>
      <c r="AH93" s="34">
        <v>86</v>
      </c>
      <c r="AI93" s="34">
        <v>36</v>
      </c>
      <c r="AJ93" s="34">
        <v>192</v>
      </c>
      <c r="AK93" s="34">
        <v>171</v>
      </c>
      <c r="AL93" s="34">
        <v>4.2</v>
      </c>
      <c r="AM93" s="34">
        <v>175.4</v>
      </c>
      <c r="AN93" s="34" t="s">
        <v>155</v>
      </c>
      <c r="AO93" s="34">
        <v>2</v>
      </c>
      <c r="AP93" s="37">
        <v>0.7686574074074074</v>
      </c>
      <c r="AQ93" s="34">
        <v>47.159145000000002</v>
      </c>
      <c r="AR93" s="34">
        <v>-88.489821000000006</v>
      </c>
      <c r="AS93" s="34">
        <v>318</v>
      </c>
      <c r="AT93" s="34">
        <v>3.7</v>
      </c>
      <c r="AU93" s="34">
        <v>12</v>
      </c>
      <c r="AV93" s="34">
        <v>8</v>
      </c>
      <c r="AW93" s="34" t="s">
        <v>204</v>
      </c>
      <c r="AX93" s="34">
        <v>1.5</v>
      </c>
      <c r="AY93" s="34">
        <v>1.8</v>
      </c>
      <c r="AZ93" s="34">
        <v>2.6</v>
      </c>
      <c r="BA93" s="34">
        <v>13.404</v>
      </c>
      <c r="BB93" s="34">
        <v>16.2</v>
      </c>
      <c r="BC93" s="34">
        <v>1.21</v>
      </c>
      <c r="BD93" s="34">
        <v>12.62</v>
      </c>
      <c r="BE93" s="34">
        <v>2417.9490000000001</v>
      </c>
      <c r="BF93" s="34">
        <v>208.71199999999999</v>
      </c>
      <c r="BG93" s="34">
        <v>2.016</v>
      </c>
      <c r="BH93" s="34">
        <v>0.05</v>
      </c>
      <c r="BI93" s="34">
        <v>2.0649999999999999</v>
      </c>
      <c r="BJ93" s="34">
        <v>1.67</v>
      </c>
      <c r="BK93" s="34">
        <v>4.1000000000000002E-2</v>
      </c>
      <c r="BL93" s="34">
        <v>1.7110000000000001</v>
      </c>
      <c r="BM93" s="34">
        <v>55.906999999999996</v>
      </c>
      <c r="BN93" s="34"/>
      <c r="BO93" s="34"/>
      <c r="BP93" s="34"/>
      <c r="BQ93" s="34">
        <v>654.86400000000003</v>
      </c>
      <c r="BR93" s="34">
        <v>0.10269399999999999</v>
      </c>
      <c r="BS93" s="34">
        <v>-5</v>
      </c>
      <c r="BT93" s="34">
        <v>6.123E-3</v>
      </c>
      <c r="BU93" s="34">
        <v>2.5095779999999999</v>
      </c>
      <c r="BV93" s="34">
        <v>0</v>
      </c>
      <c r="BW93" s="34" t="s">
        <v>155</v>
      </c>
      <c r="BX93" s="34">
        <v>0.82799999999999996</v>
      </c>
    </row>
    <row r="94" spans="1:76" x14ac:dyDescent="0.25">
      <c r="A94" s="35">
        <v>43167</v>
      </c>
      <c r="B94" s="36">
        <v>1.7857638888888888E-2</v>
      </c>
      <c r="C94" s="34">
        <v>10.048</v>
      </c>
      <c r="D94" s="34">
        <v>1.3169</v>
      </c>
      <c r="E94" s="34">
        <v>13168.5299</v>
      </c>
      <c r="F94" s="34">
        <v>67.400000000000006</v>
      </c>
      <c r="G94" s="34">
        <v>2</v>
      </c>
      <c r="H94" s="34">
        <v>5591.3</v>
      </c>
      <c r="I94" s="34"/>
      <c r="J94" s="34">
        <v>3.8</v>
      </c>
      <c r="K94" s="34">
        <v>0.89029999999999998</v>
      </c>
      <c r="L94" s="34">
        <v>8.9454999999999991</v>
      </c>
      <c r="M94" s="34">
        <v>1.1724000000000001</v>
      </c>
      <c r="N94" s="34">
        <v>59.966200000000001</v>
      </c>
      <c r="O94" s="34">
        <v>1.7547999999999999</v>
      </c>
      <c r="P94" s="34">
        <v>61.7</v>
      </c>
      <c r="Q94" s="34">
        <v>49.679000000000002</v>
      </c>
      <c r="R94" s="34">
        <v>1.4538</v>
      </c>
      <c r="S94" s="34">
        <v>51.1</v>
      </c>
      <c r="T94" s="34">
        <v>5591.2952999999998</v>
      </c>
      <c r="U94" s="34"/>
      <c r="V94" s="34"/>
      <c r="W94" s="34">
        <v>0</v>
      </c>
      <c r="X94" s="34">
        <v>3.3832</v>
      </c>
      <c r="Y94" s="34">
        <v>12.5</v>
      </c>
      <c r="Z94" s="34">
        <v>852</v>
      </c>
      <c r="AA94" s="34">
        <v>854</v>
      </c>
      <c r="AB94" s="34">
        <v>867</v>
      </c>
      <c r="AC94" s="34">
        <v>98</v>
      </c>
      <c r="AD94" s="34">
        <v>30.94</v>
      </c>
      <c r="AE94" s="34">
        <v>0.71</v>
      </c>
      <c r="AF94" s="34">
        <v>979</v>
      </c>
      <c r="AG94" s="34">
        <v>2</v>
      </c>
      <c r="AH94" s="34">
        <v>86</v>
      </c>
      <c r="AI94" s="34">
        <v>36</v>
      </c>
      <c r="AJ94" s="34">
        <v>192</v>
      </c>
      <c r="AK94" s="34">
        <v>171</v>
      </c>
      <c r="AL94" s="34">
        <v>4.2</v>
      </c>
      <c r="AM94" s="34">
        <v>175.8</v>
      </c>
      <c r="AN94" s="34" t="s">
        <v>155</v>
      </c>
      <c r="AO94" s="34">
        <v>2</v>
      </c>
      <c r="AP94" s="37">
        <v>0.76866898148148144</v>
      </c>
      <c r="AQ94" s="34">
        <v>47.159134000000002</v>
      </c>
      <c r="AR94" s="34">
        <v>-88.489829999999998</v>
      </c>
      <c r="AS94" s="34">
        <v>317.89999999999998</v>
      </c>
      <c r="AT94" s="34">
        <v>1</v>
      </c>
      <c r="AU94" s="34">
        <v>12</v>
      </c>
      <c r="AV94" s="34">
        <v>8</v>
      </c>
      <c r="AW94" s="34" t="s">
        <v>204</v>
      </c>
      <c r="AX94" s="34">
        <v>1.3562000000000001</v>
      </c>
      <c r="AY94" s="34">
        <v>1.8</v>
      </c>
      <c r="AZ94" s="34">
        <v>2.3843000000000001</v>
      </c>
      <c r="BA94" s="34">
        <v>13.404</v>
      </c>
      <c r="BB94" s="34">
        <v>16.559999999999999</v>
      </c>
      <c r="BC94" s="34">
        <v>1.24</v>
      </c>
      <c r="BD94" s="34">
        <v>12.32</v>
      </c>
      <c r="BE94" s="34">
        <v>2436.4789999999998</v>
      </c>
      <c r="BF94" s="34">
        <v>203.244</v>
      </c>
      <c r="BG94" s="34">
        <v>1.71</v>
      </c>
      <c r="BH94" s="34">
        <v>0.05</v>
      </c>
      <c r="BI94" s="34">
        <v>1.76</v>
      </c>
      <c r="BJ94" s="34">
        <v>1.417</v>
      </c>
      <c r="BK94" s="34">
        <v>4.1000000000000002E-2</v>
      </c>
      <c r="BL94" s="34">
        <v>1.458</v>
      </c>
      <c r="BM94" s="34">
        <v>52.552599999999998</v>
      </c>
      <c r="BN94" s="34"/>
      <c r="BO94" s="34"/>
      <c r="BP94" s="34"/>
      <c r="BQ94" s="34">
        <v>670.01599999999996</v>
      </c>
      <c r="BR94" s="34">
        <v>8.0583000000000002E-2</v>
      </c>
      <c r="BS94" s="34">
        <v>-5</v>
      </c>
      <c r="BT94" s="34">
        <v>6.8770000000000003E-3</v>
      </c>
      <c r="BU94" s="34">
        <v>1.969247</v>
      </c>
      <c r="BV94" s="34">
        <v>0</v>
      </c>
      <c r="BW94" s="34" t="s">
        <v>155</v>
      </c>
      <c r="BX94" s="34">
        <v>0.82799999999999996</v>
      </c>
    </row>
    <row r="95" spans="1:76" x14ac:dyDescent="0.25">
      <c r="A95" s="35">
        <v>43167</v>
      </c>
      <c r="B95" s="36">
        <v>1.7869212962962962E-2</v>
      </c>
      <c r="C95" s="34">
        <v>9.8059999999999992</v>
      </c>
      <c r="D95" s="34">
        <v>1.7572000000000001</v>
      </c>
      <c r="E95" s="34">
        <v>17572.34996</v>
      </c>
      <c r="F95" s="34">
        <v>54.4</v>
      </c>
      <c r="G95" s="34">
        <v>1.9</v>
      </c>
      <c r="H95" s="34">
        <v>5267.9</v>
      </c>
      <c r="I95" s="34"/>
      <c r="J95" s="34">
        <v>3.9</v>
      </c>
      <c r="K95" s="34">
        <v>0.88859999999999995</v>
      </c>
      <c r="L95" s="34">
        <v>8.7136999999999993</v>
      </c>
      <c r="M95" s="34">
        <v>1.5613999999999999</v>
      </c>
      <c r="N95" s="34">
        <v>48.316299999999998</v>
      </c>
      <c r="O95" s="34">
        <v>1.6882999999999999</v>
      </c>
      <c r="P95" s="34">
        <v>50</v>
      </c>
      <c r="Q95" s="34">
        <v>40.0276</v>
      </c>
      <c r="R95" s="34">
        <v>1.3987000000000001</v>
      </c>
      <c r="S95" s="34">
        <v>41.4</v>
      </c>
      <c r="T95" s="34">
        <v>5267.8504999999996</v>
      </c>
      <c r="U95" s="34"/>
      <c r="V95" s="34"/>
      <c r="W95" s="34">
        <v>0</v>
      </c>
      <c r="X95" s="34">
        <v>3.4655</v>
      </c>
      <c r="Y95" s="34">
        <v>12.6</v>
      </c>
      <c r="Z95" s="34">
        <v>852</v>
      </c>
      <c r="AA95" s="34">
        <v>854</v>
      </c>
      <c r="AB95" s="34">
        <v>867</v>
      </c>
      <c r="AC95" s="34">
        <v>98</v>
      </c>
      <c r="AD95" s="34">
        <v>30.94</v>
      </c>
      <c r="AE95" s="34">
        <v>0.71</v>
      </c>
      <c r="AF95" s="34">
        <v>979</v>
      </c>
      <c r="AG95" s="34">
        <v>2</v>
      </c>
      <c r="AH95" s="34">
        <v>86</v>
      </c>
      <c r="AI95" s="34">
        <v>36</v>
      </c>
      <c r="AJ95" s="34">
        <v>192</v>
      </c>
      <c r="AK95" s="34">
        <v>171</v>
      </c>
      <c r="AL95" s="34">
        <v>4.4000000000000004</v>
      </c>
      <c r="AM95" s="34">
        <v>175.8</v>
      </c>
      <c r="AN95" s="34" t="s">
        <v>155</v>
      </c>
      <c r="AO95" s="34">
        <v>2</v>
      </c>
      <c r="AP95" s="37">
        <v>0.76868055555555559</v>
      </c>
      <c r="AQ95" s="34">
        <v>47.159129</v>
      </c>
      <c r="AR95" s="34">
        <v>-88.489833000000004</v>
      </c>
      <c r="AS95" s="34">
        <v>317.7</v>
      </c>
      <c r="AT95" s="34">
        <v>0</v>
      </c>
      <c r="AU95" s="34">
        <v>12</v>
      </c>
      <c r="AV95" s="34">
        <v>9</v>
      </c>
      <c r="AW95" s="34" t="s">
        <v>205</v>
      </c>
      <c r="AX95" s="34">
        <v>1.1561999999999999</v>
      </c>
      <c r="AY95" s="34">
        <v>1.5843</v>
      </c>
      <c r="AZ95" s="34">
        <v>2.0124</v>
      </c>
      <c r="BA95" s="34">
        <v>13.404</v>
      </c>
      <c r="BB95" s="34">
        <v>16.28</v>
      </c>
      <c r="BC95" s="34">
        <v>1.21</v>
      </c>
      <c r="BD95" s="34">
        <v>12.539</v>
      </c>
      <c r="BE95" s="34">
        <v>2345.7869999999998</v>
      </c>
      <c r="BF95" s="34">
        <v>267.541</v>
      </c>
      <c r="BG95" s="34">
        <v>1.3620000000000001</v>
      </c>
      <c r="BH95" s="34">
        <v>4.8000000000000001E-2</v>
      </c>
      <c r="BI95" s="34">
        <v>1.41</v>
      </c>
      <c r="BJ95" s="34">
        <v>1.1279999999999999</v>
      </c>
      <c r="BK95" s="34">
        <v>3.9E-2</v>
      </c>
      <c r="BL95" s="34">
        <v>1.1679999999999999</v>
      </c>
      <c r="BM95" s="34">
        <v>48.9375</v>
      </c>
      <c r="BN95" s="34"/>
      <c r="BO95" s="34"/>
      <c r="BP95" s="34"/>
      <c r="BQ95" s="34">
        <v>678.34</v>
      </c>
      <c r="BR95" s="34">
        <v>9.2909000000000005E-2</v>
      </c>
      <c r="BS95" s="34">
        <v>-5</v>
      </c>
      <c r="BT95" s="34">
        <v>6.123E-3</v>
      </c>
      <c r="BU95" s="34">
        <v>2.270464</v>
      </c>
      <c r="BV95" s="34">
        <v>0</v>
      </c>
      <c r="BW95" s="34" t="s">
        <v>155</v>
      </c>
      <c r="BX95" s="34">
        <v>0.82799999999999996</v>
      </c>
    </row>
    <row r="96" spans="1:76" x14ac:dyDescent="0.25">
      <c r="A96" s="35">
        <v>43167</v>
      </c>
      <c r="B96" s="36">
        <v>1.7880787037037039E-2</v>
      </c>
      <c r="C96" s="34">
        <v>9.0670000000000002</v>
      </c>
      <c r="D96" s="34">
        <v>2.4851000000000001</v>
      </c>
      <c r="E96" s="34">
        <v>24850.950850000001</v>
      </c>
      <c r="F96" s="34">
        <v>45.8</v>
      </c>
      <c r="G96" s="34">
        <v>1.9</v>
      </c>
      <c r="H96" s="34">
        <v>5258.1</v>
      </c>
      <c r="I96" s="34"/>
      <c r="J96" s="34">
        <v>4.1100000000000003</v>
      </c>
      <c r="K96" s="34">
        <v>0.88780000000000003</v>
      </c>
      <c r="L96" s="34">
        <v>8.0498999999999992</v>
      </c>
      <c r="M96" s="34">
        <v>2.2063000000000001</v>
      </c>
      <c r="N96" s="34">
        <v>40.636400000000002</v>
      </c>
      <c r="O96" s="34">
        <v>1.6868000000000001</v>
      </c>
      <c r="P96" s="34">
        <v>42.3</v>
      </c>
      <c r="Q96" s="34">
        <v>33.665199999999999</v>
      </c>
      <c r="R96" s="34">
        <v>1.3975</v>
      </c>
      <c r="S96" s="34">
        <v>35.1</v>
      </c>
      <c r="T96" s="34">
        <v>5258.1184999999996</v>
      </c>
      <c r="U96" s="34"/>
      <c r="V96" s="34"/>
      <c r="W96" s="34">
        <v>0</v>
      </c>
      <c r="X96" s="34">
        <v>3.6530999999999998</v>
      </c>
      <c r="Y96" s="34">
        <v>12.5</v>
      </c>
      <c r="Z96" s="34">
        <v>853</v>
      </c>
      <c r="AA96" s="34">
        <v>854</v>
      </c>
      <c r="AB96" s="34">
        <v>867</v>
      </c>
      <c r="AC96" s="34">
        <v>98</v>
      </c>
      <c r="AD96" s="34">
        <v>30.94</v>
      </c>
      <c r="AE96" s="34">
        <v>0.71</v>
      </c>
      <c r="AF96" s="34">
        <v>979</v>
      </c>
      <c r="AG96" s="34">
        <v>2</v>
      </c>
      <c r="AH96" s="34">
        <v>86</v>
      </c>
      <c r="AI96" s="34">
        <v>36</v>
      </c>
      <c r="AJ96" s="34">
        <v>192</v>
      </c>
      <c r="AK96" s="34">
        <v>171</v>
      </c>
      <c r="AL96" s="34">
        <v>4.2</v>
      </c>
      <c r="AM96" s="34">
        <v>175.5</v>
      </c>
      <c r="AN96" s="34" t="s">
        <v>155</v>
      </c>
      <c r="AO96" s="34">
        <v>2</v>
      </c>
      <c r="AP96" s="37">
        <v>0.76869212962962974</v>
      </c>
      <c r="AQ96" s="34">
        <v>47.159129999999998</v>
      </c>
      <c r="AR96" s="34">
        <v>-88.489833000000004</v>
      </c>
      <c r="AS96" s="34">
        <v>317.60000000000002</v>
      </c>
      <c r="AT96" s="34">
        <v>0</v>
      </c>
      <c r="AU96" s="34">
        <v>12</v>
      </c>
      <c r="AV96" s="34">
        <v>9</v>
      </c>
      <c r="AW96" s="34" t="s">
        <v>205</v>
      </c>
      <c r="AX96" s="34">
        <v>1.0281</v>
      </c>
      <c r="AY96" s="34">
        <v>1.4280999999999999</v>
      </c>
      <c r="AZ96" s="34">
        <v>1.8281000000000001</v>
      </c>
      <c r="BA96" s="34">
        <v>13.404</v>
      </c>
      <c r="BB96" s="34">
        <v>16.18</v>
      </c>
      <c r="BC96" s="34">
        <v>1.21</v>
      </c>
      <c r="BD96" s="34">
        <v>12.635999999999999</v>
      </c>
      <c r="BE96" s="34">
        <v>2171.078</v>
      </c>
      <c r="BF96" s="34">
        <v>378.72899999999998</v>
      </c>
      <c r="BG96" s="34">
        <v>1.1479999999999999</v>
      </c>
      <c r="BH96" s="34">
        <v>4.8000000000000001E-2</v>
      </c>
      <c r="BI96" s="34">
        <v>1.1950000000000001</v>
      </c>
      <c r="BJ96" s="34">
        <v>0.95099999999999996</v>
      </c>
      <c r="BK96" s="34">
        <v>3.9E-2</v>
      </c>
      <c r="BL96" s="34">
        <v>0.99</v>
      </c>
      <c r="BM96" s="34">
        <v>48.937199999999997</v>
      </c>
      <c r="BN96" s="34"/>
      <c r="BO96" s="34"/>
      <c r="BP96" s="34"/>
      <c r="BQ96" s="34">
        <v>716.37800000000004</v>
      </c>
      <c r="BR96" s="34">
        <v>7.3075000000000001E-2</v>
      </c>
      <c r="BS96" s="34">
        <v>-5</v>
      </c>
      <c r="BT96" s="34">
        <v>6.0000000000000001E-3</v>
      </c>
      <c r="BU96" s="34">
        <v>1.7857700000000001</v>
      </c>
      <c r="BV96" s="34">
        <v>0</v>
      </c>
      <c r="BW96" s="34" t="s">
        <v>155</v>
      </c>
      <c r="BX96" s="34">
        <v>0.82799999999999996</v>
      </c>
    </row>
    <row r="97" spans="1:76" x14ac:dyDescent="0.25">
      <c r="A97" s="35">
        <v>43167</v>
      </c>
      <c r="B97" s="36">
        <v>1.7892361111111112E-2</v>
      </c>
      <c r="C97" s="34">
        <v>7.3769999999999998</v>
      </c>
      <c r="D97" s="34">
        <v>3.3799000000000001</v>
      </c>
      <c r="E97" s="34">
        <v>33798.653850000002</v>
      </c>
      <c r="F97" s="34">
        <v>39.4</v>
      </c>
      <c r="G97" s="34">
        <v>1.9</v>
      </c>
      <c r="H97" s="34">
        <v>5953.4</v>
      </c>
      <c r="I97" s="34"/>
      <c r="J97" s="34">
        <v>4.2699999999999996</v>
      </c>
      <c r="K97" s="34">
        <v>0.89280000000000004</v>
      </c>
      <c r="L97" s="34">
        <v>6.5861999999999998</v>
      </c>
      <c r="M97" s="34">
        <v>3.0173999999999999</v>
      </c>
      <c r="N97" s="34">
        <v>35.177900000000001</v>
      </c>
      <c r="O97" s="34">
        <v>1.6961999999999999</v>
      </c>
      <c r="P97" s="34">
        <v>36.9</v>
      </c>
      <c r="Q97" s="34">
        <v>29.1431</v>
      </c>
      <c r="R97" s="34">
        <v>1.4053</v>
      </c>
      <c r="S97" s="34">
        <v>30.5</v>
      </c>
      <c r="T97" s="34">
        <v>5953.3809000000001</v>
      </c>
      <c r="U97" s="34"/>
      <c r="V97" s="34"/>
      <c r="W97" s="34">
        <v>0</v>
      </c>
      <c r="X97" s="34">
        <v>3.8138000000000001</v>
      </c>
      <c r="Y97" s="34">
        <v>12.6</v>
      </c>
      <c r="Z97" s="34">
        <v>853</v>
      </c>
      <c r="AA97" s="34">
        <v>855</v>
      </c>
      <c r="AB97" s="34">
        <v>868</v>
      </c>
      <c r="AC97" s="34">
        <v>98</v>
      </c>
      <c r="AD97" s="34">
        <v>30.94</v>
      </c>
      <c r="AE97" s="34">
        <v>0.71</v>
      </c>
      <c r="AF97" s="34">
        <v>979</v>
      </c>
      <c r="AG97" s="34">
        <v>2</v>
      </c>
      <c r="AH97" s="34">
        <v>86</v>
      </c>
      <c r="AI97" s="34">
        <v>36</v>
      </c>
      <c r="AJ97" s="34">
        <v>192</v>
      </c>
      <c r="AK97" s="34">
        <v>171</v>
      </c>
      <c r="AL97" s="34">
        <v>4.3</v>
      </c>
      <c r="AM97" s="34">
        <v>175.1</v>
      </c>
      <c r="AN97" s="34" t="s">
        <v>155</v>
      </c>
      <c r="AO97" s="34">
        <v>2</v>
      </c>
      <c r="AP97" s="37">
        <v>0.76870370370370367</v>
      </c>
      <c r="AQ97" s="34">
        <v>47.159131000000002</v>
      </c>
      <c r="AR97" s="34">
        <v>-88.489830999999995</v>
      </c>
      <c r="AS97" s="34">
        <v>317.2</v>
      </c>
      <c r="AT97" s="34">
        <v>0</v>
      </c>
      <c r="AU97" s="34">
        <v>12</v>
      </c>
      <c r="AV97" s="34">
        <v>9</v>
      </c>
      <c r="AW97" s="34" t="s">
        <v>205</v>
      </c>
      <c r="AX97" s="34">
        <v>1.0719000000000001</v>
      </c>
      <c r="AY97" s="34">
        <v>1.4719</v>
      </c>
      <c r="AZ97" s="34">
        <v>1.8718999999999999</v>
      </c>
      <c r="BA97" s="34">
        <v>13.404</v>
      </c>
      <c r="BB97" s="34">
        <v>16.95</v>
      </c>
      <c r="BC97" s="34">
        <v>1.26</v>
      </c>
      <c r="BD97" s="34">
        <v>12.012</v>
      </c>
      <c r="BE97" s="34">
        <v>1878.2249999999999</v>
      </c>
      <c r="BF97" s="34">
        <v>547.68100000000004</v>
      </c>
      <c r="BG97" s="34">
        <v>1.0509999999999999</v>
      </c>
      <c r="BH97" s="34">
        <v>5.0999999999999997E-2</v>
      </c>
      <c r="BI97" s="34">
        <v>1.101</v>
      </c>
      <c r="BJ97" s="34">
        <v>0.87</v>
      </c>
      <c r="BK97" s="34">
        <v>4.2000000000000003E-2</v>
      </c>
      <c r="BL97" s="34">
        <v>0.91200000000000003</v>
      </c>
      <c r="BM97" s="34">
        <v>58.587000000000003</v>
      </c>
      <c r="BN97" s="34"/>
      <c r="BO97" s="34"/>
      <c r="BP97" s="34"/>
      <c r="BQ97" s="34">
        <v>790.80200000000002</v>
      </c>
      <c r="BR97" s="34">
        <v>8.6663000000000004E-2</v>
      </c>
      <c r="BS97" s="34">
        <v>-5</v>
      </c>
      <c r="BT97" s="34">
        <v>6.0000000000000001E-3</v>
      </c>
      <c r="BU97" s="34">
        <v>2.1178279999999998</v>
      </c>
      <c r="BV97" s="34">
        <v>0</v>
      </c>
      <c r="BW97" s="34" t="s">
        <v>155</v>
      </c>
      <c r="BX97" s="34">
        <v>0.82799999999999996</v>
      </c>
    </row>
    <row r="98" spans="1:76" x14ac:dyDescent="0.25">
      <c r="A98" s="35">
        <v>43167</v>
      </c>
      <c r="B98" s="36">
        <v>1.7903935185185186E-2</v>
      </c>
      <c r="C98" s="34">
        <v>6.7389999999999999</v>
      </c>
      <c r="D98" s="34">
        <v>4.5237999999999996</v>
      </c>
      <c r="E98" s="34">
        <v>45237.857759999999</v>
      </c>
      <c r="F98" s="34">
        <v>32.200000000000003</v>
      </c>
      <c r="G98" s="34">
        <v>1.9</v>
      </c>
      <c r="H98" s="34">
        <v>9489.7000000000007</v>
      </c>
      <c r="I98" s="34"/>
      <c r="J98" s="34">
        <v>4.42</v>
      </c>
      <c r="K98" s="34">
        <v>0.88339999999999996</v>
      </c>
      <c r="L98" s="34">
        <v>5.9526000000000003</v>
      </c>
      <c r="M98" s="34">
        <v>3.9962</v>
      </c>
      <c r="N98" s="34">
        <v>28.488299999999999</v>
      </c>
      <c r="O98" s="34">
        <v>1.653</v>
      </c>
      <c r="P98" s="34">
        <v>30.1</v>
      </c>
      <c r="Q98" s="34">
        <v>23.601099999999999</v>
      </c>
      <c r="R98" s="34">
        <v>1.3694</v>
      </c>
      <c r="S98" s="34">
        <v>25</v>
      </c>
      <c r="T98" s="34">
        <v>9489.7209999999995</v>
      </c>
      <c r="U98" s="34"/>
      <c r="V98" s="34"/>
      <c r="W98" s="34">
        <v>0</v>
      </c>
      <c r="X98" s="34">
        <v>3.9001000000000001</v>
      </c>
      <c r="Y98" s="34">
        <v>12.6</v>
      </c>
      <c r="Z98" s="34">
        <v>853</v>
      </c>
      <c r="AA98" s="34">
        <v>854</v>
      </c>
      <c r="AB98" s="34">
        <v>868</v>
      </c>
      <c r="AC98" s="34">
        <v>98</v>
      </c>
      <c r="AD98" s="34">
        <v>30.94</v>
      </c>
      <c r="AE98" s="34">
        <v>0.71</v>
      </c>
      <c r="AF98" s="34">
        <v>979</v>
      </c>
      <c r="AG98" s="34">
        <v>2</v>
      </c>
      <c r="AH98" s="34">
        <v>85.123000000000005</v>
      </c>
      <c r="AI98" s="34">
        <v>36</v>
      </c>
      <c r="AJ98" s="34">
        <v>192.9</v>
      </c>
      <c r="AK98" s="34">
        <v>171</v>
      </c>
      <c r="AL98" s="34">
        <v>4.4000000000000004</v>
      </c>
      <c r="AM98" s="34">
        <v>175</v>
      </c>
      <c r="AN98" s="34" t="s">
        <v>155</v>
      </c>
      <c r="AO98" s="34">
        <v>2</v>
      </c>
      <c r="AP98" s="37">
        <v>0.76872685185185186</v>
      </c>
      <c r="AQ98" s="34">
        <v>47.159132</v>
      </c>
      <c r="AR98" s="34">
        <v>-88.489829999999998</v>
      </c>
      <c r="AS98" s="34">
        <v>317.10000000000002</v>
      </c>
      <c r="AT98" s="34">
        <v>0</v>
      </c>
      <c r="AU98" s="34">
        <v>12</v>
      </c>
      <c r="AV98" s="34">
        <v>9</v>
      </c>
      <c r="AW98" s="34" t="s">
        <v>205</v>
      </c>
      <c r="AX98" s="34">
        <v>1.1718999999999999</v>
      </c>
      <c r="AY98" s="34">
        <v>1.5719000000000001</v>
      </c>
      <c r="AZ98" s="34">
        <v>1.9719</v>
      </c>
      <c r="BA98" s="34">
        <v>13.404</v>
      </c>
      <c r="BB98" s="34">
        <v>15.52</v>
      </c>
      <c r="BC98" s="34">
        <v>1.1599999999999999</v>
      </c>
      <c r="BD98" s="34">
        <v>13.202999999999999</v>
      </c>
      <c r="BE98" s="34">
        <v>1588.268</v>
      </c>
      <c r="BF98" s="34">
        <v>678.64</v>
      </c>
      <c r="BG98" s="34">
        <v>0.79600000000000004</v>
      </c>
      <c r="BH98" s="34">
        <v>4.5999999999999999E-2</v>
      </c>
      <c r="BI98" s="34">
        <v>0.84199999999999997</v>
      </c>
      <c r="BJ98" s="34">
        <v>0.65900000000000003</v>
      </c>
      <c r="BK98" s="34">
        <v>3.7999999999999999E-2</v>
      </c>
      <c r="BL98" s="34">
        <v>0.69799999999999995</v>
      </c>
      <c r="BM98" s="34">
        <v>87.376300000000001</v>
      </c>
      <c r="BN98" s="34"/>
      <c r="BO98" s="34"/>
      <c r="BP98" s="34"/>
      <c r="BQ98" s="34">
        <v>756.64700000000005</v>
      </c>
      <c r="BR98" s="34">
        <v>0.14162</v>
      </c>
      <c r="BS98" s="34">
        <v>-5</v>
      </c>
      <c r="BT98" s="34">
        <v>6.8770000000000003E-3</v>
      </c>
      <c r="BU98" s="34">
        <v>3.460839</v>
      </c>
      <c r="BV98" s="34">
        <v>0</v>
      </c>
      <c r="BW98" s="34" t="s">
        <v>155</v>
      </c>
      <c r="BX98" s="34">
        <v>0.82799999999999996</v>
      </c>
    </row>
    <row r="99" spans="1:76" x14ac:dyDescent="0.25">
      <c r="A99" s="35">
        <v>43167</v>
      </c>
      <c r="B99" s="36">
        <v>1.7915509259259259E-2</v>
      </c>
      <c r="C99" s="34">
        <v>5.7370000000000001</v>
      </c>
      <c r="D99" s="34">
        <v>4.8533999999999997</v>
      </c>
      <c r="E99" s="34">
        <v>48533.607980000001</v>
      </c>
      <c r="F99" s="34">
        <v>26.1</v>
      </c>
      <c r="G99" s="34">
        <v>1.8</v>
      </c>
      <c r="H99" s="34">
        <v>11517.8</v>
      </c>
      <c r="I99" s="34"/>
      <c r="J99" s="34">
        <v>4.67</v>
      </c>
      <c r="K99" s="34">
        <v>0.88639999999999997</v>
      </c>
      <c r="L99" s="34">
        <v>5.0856000000000003</v>
      </c>
      <c r="M99" s="34">
        <v>4.3022</v>
      </c>
      <c r="N99" s="34">
        <v>23.117699999999999</v>
      </c>
      <c r="O99" s="34">
        <v>1.5955999999999999</v>
      </c>
      <c r="P99" s="34">
        <v>24.7</v>
      </c>
      <c r="Q99" s="34">
        <v>19.151800000000001</v>
      </c>
      <c r="R99" s="34">
        <v>1.3219000000000001</v>
      </c>
      <c r="S99" s="34">
        <v>20.5</v>
      </c>
      <c r="T99" s="34">
        <v>11517.8</v>
      </c>
      <c r="U99" s="34"/>
      <c r="V99" s="34"/>
      <c r="W99" s="34">
        <v>0</v>
      </c>
      <c r="X99" s="34">
        <v>4.1425000000000001</v>
      </c>
      <c r="Y99" s="34">
        <v>12.5</v>
      </c>
      <c r="Z99" s="34">
        <v>854</v>
      </c>
      <c r="AA99" s="34">
        <v>856</v>
      </c>
      <c r="AB99" s="34">
        <v>868</v>
      </c>
      <c r="AC99" s="34">
        <v>98</v>
      </c>
      <c r="AD99" s="34">
        <v>30.94</v>
      </c>
      <c r="AE99" s="34">
        <v>0.71</v>
      </c>
      <c r="AF99" s="34">
        <v>979</v>
      </c>
      <c r="AG99" s="34">
        <v>2</v>
      </c>
      <c r="AH99" s="34">
        <v>85</v>
      </c>
      <c r="AI99" s="34">
        <v>36</v>
      </c>
      <c r="AJ99" s="34">
        <v>192.1</v>
      </c>
      <c r="AK99" s="34">
        <v>171</v>
      </c>
      <c r="AL99" s="34">
        <v>4.3</v>
      </c>
      <c r="AM99" s="34">
        <v>175</v>
      </c>
      <c r="AN99" s="34" t="s">
        <v>155</v>
      </c>
      <c r="AO99" s="34">
        <v>2</v>
      </c>
      <c r="AP99" s="37">
        <v>0.76872685185185186</v>
      </c>
      <c r="AQ99" s="34">
        <v>47.159132</v>
      </c>
      <c r="AR99" s="34">
        <v>-88.489829</v>
      </c>
      <c r="AS99" s="34">
        <v>317.2</v>
      </c>
      <c r="AT99" s="34">
        <v>0</v>
      </c>
      <c r="AU99" s="34">
        <v>12</v>
      </c>
      <c r="AV99" s="34">
        <v>9</v>
      </c>
      <c r="AW99" s="34" t="s">
        <v>205</v>
      </c>
      <c r="AX99" s="34">
        <v>1.2</v>
      </c>
      <c r="AY99" s="34">
        <v>1.6</v>
      </c>
      <c r="AZ99" s="34">
        <v>2</v>
      </c>
      <c r="BA99" s="34">
        <v>13.404</v>
      </c>
      <c r="BB99" s="34">
        <v>15.97</v>
      </c>
      <c r="BC99" s="34">
        <v>1.19</v>
      </c>
      <c r="BD99" s="34">
        <v>12.81</v>
      </c>
      <c r="BE99" s="34">
        <v>1403.2080000000001</v>
      </c>
      <c r="BF99" s="34">
        <v>755.529</v>
      </c>
      <c r="BG99" s="34">
        <v>0.66800000000000004</v>
      </c>
      <c r="BH99" s="34">
        <v>4.5999999999999999E-2</v>
      </c>
      <c r="BI99" s="34">
        <v>0.71399999999999997</v>
      </c>
      <c r="BJ99" s="34">
        <v>0.55300000000000005</v>
      </c>
      <c r="BK99" s="34">
        <v>3.7999999999999999E-2</v>
      </c>
      <c r="BL99" s="34">
        <v>0.59199999999999997</v>
      </c>
      <c r="BM99" s="34">
        <v>109.6657</v>
      </c>
      <c r="BN99" s="34"/>
      <c r="BO99" s="34"/>
      <c r="BP99" s="34"/>
      <c r="BQ99" s="34">
        <v>831.06700000000001</v>
      </c>
      <c r="BR99" s="34">
        <v>0.13847599999999999</v>
      </c>
      <c r="BS99" s="34">
        <v>-5</v>
      </c>
      <c r="BT99" s="34">
        <v>7.8770000000000003E-3</v>
      </c>
      <c r="BU99" s="34">
        <v>3.3840080000000001</v>
      </c>
      <c r="BV99" s="34">
        <v>0</v>
      </c>
      <c r="BW99" s="34" t="s">
        <v>155</v>
      </c>
      <c r="BX99" s="34">
        <v>0.82799999999999996</v>
      </c>
    </row>
    <row r="100" spans="1:76" x14ac:dyDescent="0.25">
      <c r="A100" s="35">
        <v>43167</v>
      </c>
      <c r="B100" s="36">
        <v>1.7927083333333333E-2</v>
      </c>
      <c r="C100" s="34">
        <v>5.3070000000000004</v>
      </c>
      <c r="D100" s="34">
        <v>5.4649000000000001</v>
      </c>
      <c r="E100" s="34">
        <v>54649.383620000001</v>
      </c>
      <c r="F100" s="34">
        <v>23.3</v>
      </c>
      <c r="G100" s="34">
        <v>1.8</v>
      </c>
      <c r="H100" s="34">
        <v>11517.8</v>
      </c>
      <c r="I100" s="34"/>
      <c r="J100" s="34">
        <v>5.05</v>
      </c>
      <c r="K100" s="34">
        <v>0.88390000000000002</v>
      </c>
      <c r="L100" s="34">
        <v>4.6904000000000003</v>
      </c>
      <c r="M100" s="34">
        <v>4.8304</v>
      </c>
      <c r="N100" s="34">
        <v>20.552099999999999</v>
      </c>
      <c r="O100" s="34">
        <v>1.5654999999999999</v>
      </c>
      <c r="P100" s="34">
        <v>22.1</v>
      </c>
      <c r="Q100" s="34">
        <v>17.026399999999999</v>
      </c>
      <c r="R100" s="34">
        <v>1.2968999999999999</v>
      </c>
      <c r="S100" s="34">
        <v>18.3</v>
      </c>
      <c r="T100" s="34">
        <v>11517.8</v>
      </c>
      <c r="U100" s="34"/>
      <c r="V100" s="34"/>
      <c r="W100" s="34">
        <v>0</v>
      </c>
      <c r="X100" s="34">
        <v>4.4644000000000004</v>
      </c>
      <c r="Y100" s="34">
        <v>12.6</v>
      </c>
      <c r="Z100" s="34">
        <v>853</v>
      </c>
      <c r="AA100" s="34">
        <v>856</v>
      </c>
      <c r="AB100" s="34">
        <v>868</v>
      </c>
      <c r="AC100" s="34">
        <v>98</v>
      </c>
      <c r="AD100" s="34">
        <v>30.94</v>
      </c>
      <c r="AE100" s="34">
        <v>0.71</v>
      </c>
      <c r="AF100" s="34">
        <v>979</v>
      </c>
      <c r="AG100" s="34">
        <v>2</v>
      </c>
      <c r="AH100" s="34">
        <v>85</v>
      </c>
      <c r="AI100" s="34">
        <v>36</v>
      </c>
      <c r="AJ100" s="34">
        <v>192.9</v>
      </c>
      <c r="AK100" s="34">
        <v>171</v>
      </c>
      <c r="AL100" s="34">
        <v>4.4000000000000004</v>
      </c>
      <c r="AM100" s="34">
        <v>175</v>
      </c>
      <c r="AN100" s="34" t="s">
        <v>155</v>
      </c>
      <c r="AO100" s="34">
        <v>2</v>
      </c>
      <c r="AP100" s="37">
        <v>0.76873842592592589</v>
      </c>
      <c r="AQ100" s="34">
        <v>47.159132999999997</v>
      </c>
      <c r="AR100" s="34">
        <v>-88.489827000000005</v>
      </c>
      <c r="AS100" s="34">
        <v>317.3</v>
      </c>
      <c r="AT100" s="34">
        <v>0</v>
      </c>
      <c r="AU100" s="34">
        <v>12</v>
      </c>
      <c r="AV100" s="34">
        <v>9</v>
      </c>
      <c r="AW100" s="34" t="s">
        <v>205</v>
      </c>
      <c r="AX100" s="34">
        <v>1.2</v>
      </c>
      <c r="AY100" s="34">
        <v>1.6</v>
      </c>
      <c r="AZ100" s="34">
        <v>2</v>
      </c>
      <c r="BA100" s="34">
        <v>13.404</v>
      </c>
      <c r="BB100" s="34">
        <v>15.59</v>
      </c>
      <c r="BC100" s="34">
        <v>1.1599999999999999</v>
      </c>
      <c r="BD100" s="34">
        <v>13.135</v>
      </c>
      <c r="BE100" s="34">
        <v>1277.9659999999999</v>
      </c>
      <c r="BF100" s="34">
        <v>837.67</v>
      </c>
      <c r="BG100" s="34">
        <v>0.58599999999999997</v>
      </c>
      <c r="BH100" s="34">
        <v>4.4999999999999998E-2</v>
      </c>
      <c r="BI100" s="34">
        <v>0.63100000000000001</v>
      </c>
      <c r="BJ100" s="34">
        <v>0.48599999999999999</v>
      </c>
      <c r="BK100" s="34">
        <v>3.6999999999999998E-2</v>
      </c>
      <c r="BL100" s="34">
        <v>0.52300000000000002</v>
      </c>
      <c r="BM100" s="34">
        <v>108.2931</v>
      </c>
      <c r="BN100" s="34"/>
      <c r="BO100" s="34"/>
      <c r="BP100" s="34"/>
      <c r="BQ100" s="34">
        <v>884.44</v>
      </c>
      <c r="BR100" s="34">
        <v>9.1396000000000005E-2</v>
      </c>
      <c r="BS100" s="34">
        <v>-5</v>
      </c>
      <c r="BT100" s="34">
        <v>7.123E-3</v>
      </c>
      <c r="BU100" s="34">
        <v>2.2334900000000002</v>
      </c>
      <c r="BV100" s="34">
        <v>0</v>
      </c>
      <c r="BW100" s="34" t="s">
        <v>155</v>
      </c>
      <c r="BX100" s="34">
        <v>0.82799999999999996</v>
      </c>
    </row>
    <row r="101" spans="1:76" x14ac:dyDescent="0.25">
      <c r="A101" s="35">
        <v>43167</v>
      </c>
      <c r="B101" s="36">
        <v>1.7938657407407407E-2</v>
      </c>
      <c r="C101" s="34">
        <v>5.5430000000000001</v>
      </c>
      <c r="D101" s="34">
        <v>5.4214000000000002</v>
      </c>
      <c r="E101" s="34">
        <v>54214.231760000002</v>
      </c>
      <c r="F101" s="34">
        <v>17.7</v>
      </c>
      <c r="G101" s="34">
        <v>1.7</v>
      </c>
      <c r="H101" s="34">
        <v>11517.8</v>
      </c>
      <c r="I101" s="34"/>
      <c r="J101" s="34">
        <v>5.44</v>
      </c>
      <c r="K101" s="34">
        <v>0.88229999999999997</v>
      </c>
      <c r="L101" s="34">
        <v>4.8907999999999996</v>
      </c>
      <c r="M101" s="34">
        <v>4.7832999999999997</v>
      </c>
      <c r="N101" s="34">
        <v>15.585699999999999</v>
      </c>
      <c r="O101" s="34">
        <v>1.4999</v>
      </c>
      <c r="P101" s="34">
        <v>17.100000000000001</v>
      </c>
      <c r="Q101" s="34">
        <v>12.912000000000001</v>
      </c>
      <c r="R101" s="34">
        <v>1.2425999999999999</v>
      </c>
      <c r="S101" s="34">
        <v>14.2</v>
      </c>
      <c r="T101" s="34">
        <v>11517.8</v>
      </c>
      <c r="U101" s="34"/>
      <c r="V101" s="34"/>
      <c r="W101" s="34">
        <v>0</v>
      </c>
      <c r="X101" s="34">
        <v>4.7980999999999998</v>
      </c>
      <c r="Y101" s="34">
        <v>12.5</v>
      </c>
      <c r="Z101" s="34">
        <v>854</v>
      </c>
      <c r="AA101" s="34">
        <v>856</v>
      </c>
      <c r="AB101" s="34">
        <v>868</v>
      </c>
      <c r="AC101" s="34">
        <v>98</v>
      </c>
      <c r="AD101" s="34">
        <v>30.94</v>
      </c>
      <c r="AE101" s="34">
        <v>0.71</v>
      </c>
      <c r="AF101" s="34">
        <v>979</v>
      </c>
      <c r="AG101" s="34">
        <v>2</v>
      </c>
      <c r="AH101" s="34">
        <v>85</v>
      </c>
      <c r="AI101" s="34">
        <v>36</v>
      </c>
      <c r="AJ101" s="34">
        <v>193</v>
      </c>
      <c r="AK101" s="34">
        <v>171</v>
      </c>
      <c r="AL101" s="34">
        <v>4.3</v>
      </c>
      <c r="AM101" s="34">
        <v>175</v>
      </c>
      <c r="AN101" s="34" t="s">
        <v>155</v>
      </c>
      <c r="AO101" s="34">
        <v>2</v>
      </c>
      <c r="AP101" s="37">
        <v>0.76876157407407408</v>
      </c>
      <c r="AQ101" s="34">
        <v>47.159132999999997</v>
      </c>
      <c r="AR101" s="34">
        <v>-88.489827000000005</v>
      </c>
      <c r="AS101" s="34">
        <v>317.39999999999998</v>
      </c>
      <c r="AT101" s="34">
        <v>0</v>
      </c>
      <c r="AU101" s="34">
        <v>12</v>
      </c>
      <c r="AV101" s="34">
        <v>8</v>
      </c>
      <c r="AW101" s="34" t="s">
        <v>205</v>
      </c>
      <c r="AX101" s="34">
        <v>1.3438000000000001</v>
      </c>
      <c r="AY101" s="34">
        <v>1.8157000000000001</v>
      </c>
      <c r="AZ101" s="34">
        <v>2.2157</v>
      </c>
      <c r="BA101" s="34">
        <v>13.404</v>
      </c>
      <c r="BB101" s="34">
        <v>15.38</v>
      </c>
      <c r="BC101" s="34">
        <v>1.1499999999999999</v>
      </c>
      <c r="BD101" s="34">
        <v>13.339</v>
      </c>
      <c r="BE101" s="34">
        <v>1313.633</v>
      </c>
      <c r="BF101" s="34">
        <v>817.71400000000006</v>
      </c>
      <c r="BG101" s="34">
        <v>0.438</v>
      </c>
      <c r="BH101" s="34">
        <v>4.2000000000000003E-2</v>
      </c>
      <c r="BI101" s="34">
        <v>0.48099999999999998</v>
      </c>
      <c r="BJ101" s="34">
        <v>0.36299999999999999</v>
      </c>
      <c r="BK101" s="34">
        <v>3.5000000000000003E-2</v>
      </c>
      <c r="BL101" s="34">
        <v>0.39800000000000002</v>
      </c>
      <c r="BM101" s="34">
        <v>106.7539</v>
      </c>
      <c r="BN101" s="34"/>
      <c r="BO101" s="34"/>
      <c r="BP101" s="34"/>
      <c r="BQ101" s="34">
        <v>937.04300000000001</v>
      </c>
      <c r="BR101" s="34">
        <v>7.3598999999999998E-2</v>
      </c>
      <c r="BS101" s="34">
        <v>-5</v>
      </c>
      <c r="BT101" s="34">
        <v>7.0000000000000001E-3</v>
      </c>
      <c r="BU101" s="34">
        <v>1.798576</v>
      </c>
      <c r="BV101" s="34">
        <v>0</v>
      </c>
      <c r="BW101" s="34" t="s">
        <v>155</v>
      </c>
      <c r="BX101" s="34">
        <v>0.82799999999999996</v>
      </c>
    </row>
    <row r="102" spans="1:76" x14ac:dyDescent="0.25">
      <c r="A102" s="35">
        <v>43167</v>
      </c>
      <c r="B102" s="36">
        <v>1.795023148148148E-2</v>
      </c>
      <c r="C102" s="34">
        <v>5.0110000000000001</v>
      </c>
      <c r="D102" s="34">
        <v>5.2813999999999997</v>
      </c>
      <c r="E102" s="34">
        <v>52813.995199999998</v>
      </c>
      <c r="F102" s="34">
        <v>12.2</v>
      </c>
      <c r="G102" s="34">
        <v>1.6</v>
      </c>
      <c r="H102" s="34">
        <v>11517.8</v>
      </c>
      <c r="I102" s="34"/>
      <c r="J102" s="34">
        <v>5.81</v>
      </c>
      <c r="K102" s="34">
        <v>0.88829999999999998</v>
      </c>
      <c r="L102" s="34">
        <v>4.4507000000000003</v>
      </c>
      <c r="M102" s="34">
        <v>4.6913</v>
      </c>
      <c r="N102" s="34">
        <v>10.8681</v>
      </c>
      <c r="O102" s="34">
        <v>1.4212</v>
      </c>
      <c r="P102" s="34">
        <v>12.3</v>
      </c>
      <c r="Q102" s="34">
        <v>9.0037000000000003</v>
      </c>
      <c r="R102" s="34">
        <v>1.1774</v>
      </c>
      <c r="S102" s="34">
        <v>10.199999999999999</v>
      </c>
      <c r="T102" s="34">
        <v>11517.8</v>
      </c>
      <c r="U102" s="34"/>
      <c r="V102" s="34"/>
      <c r="W102" s="34">
        <v>0</v>
      </c>
      <c r="X102" s="34">
        <v>5.1651999999999996</v>
      </c>
      <c r="Y102" s="34">
        <v>12.5</v>
      </c>
      <c r="Z102" s="34">
        <v>855</v>
      </c>
      <c r="AA102" s="34">
        <v>857</v>
      </c>
      <c r="AB102" s="34">
        <v>869</v>
      </c>
      <c r="AC102" s="34">
        <v>98</v>
      </c>
      <c r="AD102" s="34">
        <v>30.94</v>
      </c>
      <c r="AE102" s="34">
        <v>0.71</v>
      </c>
      <c r="AF102" s="34">
        <v>979</v>
      </c>
      <c r="AG102" s="34">
        <v>2</v>
      </c>
      <c r="AH102" s="34">
        <v>85</v>
      </c>
      <c r="AI102" s="34">
        <v>36</v>
      </c>
      <c r="AJ102" s="34">
        <v>192.1</v>
      </c>
      <c r="AK102" s="34">
        <v>171</v>
      </c>
      <c r="AL102" s="34">
        <v>4.3</v>
      </c>
      <c r="AM102" s="34">
        <v>175</v>
      </c>
      <c r="AN102" s="34" t="s">
        <v>155</v>
      </c>
      <c r="AO102" s="34">
        <v>2</v>
      </c>
      <c r="AP102" s="37">
        <v>0.76876157407407408</v>
      </c>
      <c r="AQ102" s="34">
        <v>47.159132999999997</v>
      </c>
      <c r="AR102" s="34">
        <v>-88.489825999999994</v>
      </c>
      <c r="AS102" s="34">
        <v>317.3</v>
      </c>
      <c r="AT102" s="34">
        <v>0</v>
      </c>
      <c r="AU102" s="34">
        <v>12</v>
      </c>
      <c r="AV102" s="34">
        <v>8</v>
      </c>
      <c r="AW102" s="34" t="s">
        <v>206</v>
      </c>
      <c r="AX102" s="34">
        <v>1.1842999999999999</v>
      </c>
      <c r="AY102" s="34">
        <v>1.7562</v>
      </c>
      <c r="AZ102" s="34">
        <v>2.0842999999999998</v>
      </c>
      <c r="BA102" s="34">
        <v>13.404</v>
      </c>
      <c r="BB102" s="34">
        <v>16.239999999999998</v>
      </c>
      <c r="BC102" s="34">
        <v>1.21</v>
      </c>
      <c r="BD102" s="34">
        <v>12.577999999999999</v>
      </c>
      <c r="BE102" s="34">
        <v>1257.4549999999999</v>
      </c>
      <c r="BF102" s="34">
        <v>843.6</v>
      </c>
      <c r="BG102" s="34">
        <v>0.32200000000000001</v>
      </c>
      <c r="BH102" s="34">
        <v>4.2000000000000003E-2</v>
      </c>
      <c r="BI102" s="34">
        <v>0.36399999999999999</v>
      </c>
      <c r="BJ102" s="34">
        <v>0.26600000000000001</v>
      </c>
      <c r="BK102" s="34">
        <v>3.5000000000000003E-2</v>
      </c>
      <c r="BL102" s="34">
        <v>0.30099999999999999</v>
      </c>
      <c r="BM102" s="34">
        <v>112.2933</v>
      </c>
      <c r="BN102" s="34"/>
      <c r="BO102" s="34"/>
      <c r="BP102" s="34"/>
      <c r="BQ102" s="34">
        <v>1061.087</v>
      </c>
      <c r="BR102" s="34">
        <v>0.105326</v>
      </c>
      <c r="BS102" s="34">
        <v>-5</v>
      </c>
      <c r="BT102" s="34">
        <v>6.123E-3</v>
      </c>
      <c r="BU102" s="34">
        <v>2.5739040000000002</v>
      </c>
      <c r="BV102" s="34">
        <v>0</v>
      </c>
      <c r="BW102" s="34" t="s">
        <v>155</v>
      </c>
      <c r="BX102" s="34">
        <v>0.82799999999999996</v>
      </c>
    </row>
    <row r="103" spans="1:76" x14ac:dyDescent="0.25">
      <c r="A103" s="35">
        <v>43167</v>
      </c>
      <c r="B103" s="36">
        <v>1.7961805555555554E-2</v>
      </c>
      <c r="C103" s="34">
        <v>5.0190000000000001</v>
      </c>
      <c r="D103" s="34">
        <v>5.3540000000000001</v>
      </c>
      <c r="E103" s="34">
        <v>53540.033389999997</v>
      </c>
      <c r="F103" s="34">
        <v>8</v>
      </c>
      <c r="G103" s="34">
        <v>1.6</v>
      </c>
      <c r="H103" s="34">
        <v>11517.3</v>
      </c>
      <c r="I103" s="34"/>
      <c r="J103" s="34">
        <v>6.07</v>
      </c>
      <c r="K103" s="34">
        <v>0.88749999999999996</v>
      </c>
      <c r="L103" s="34">
        <v>4.4545000000000003</v>
      </c>
      <c r="M103" s="34">
        <v>4.7515999999999998</v>
      </c>
      <c r="N103" s="34">
        <v>7.1433999999999997</v>
      </c>
      <c r="O103" s="34">
        <v>1.42</v>
      </c>
      <c r="P103" s="34">
        <v>8.6</v>
      </c>
      <c r="Q103" s="34">
        <v>5.9179000000000004</v>
      </c>
      <c r="R103" s="34">
        <v>1.1763999999999999</v>
      </c>
      <c r="S103" s="34">
        <v>7.1</v>
      </c>
      <c r="T103" s="34">
        <v>11517.3</v>
      </c>
      <c r="U103" s="34"/>
      <c r="V103" s="34"/>
      <c r="W103" s="34">
        <v>0</v>
      </c>
      <c r="X103" s="34">
        <v>5.3897000000000004</v>
      </c>
      <c r="Y103" s="34">
        <v>12.6</v>
      </c>
      <c r="Z103" s="34">
        <v>855</v>
      </c>
      <c r="AA103" s="34">
        <v>857</v>
      </c>
      <c r="AB103" s="34">
        <v>869</v>
      </c>
      <c r="AC103" s="34">
        <v>98</v>
      </c>
      <c r="AD103" s="34">
        <v>30.94</v>
      </c>
      <c r="AE103" s="34">
        <v>0.71</v>
      </c>
      <c r="AF103" s="34">
        <v>979</v>
      </c>
      <c r="AG103" s="34">
        <v>2</v>
      </c>
      <c r="AH103" s="34">
        <v>85</v>
      </c>
      <c r="AI103" s="34">
        <v>36</v>
      </c>
      <c r="AJ103" s="34">
        <v>192.9</v>
      </c>
      <c r="AK103" s="34">
        <v>171</v>
      </c>
      <c r="AL103" s="34">
        <v>4.4000000000000004</v>
      </c>
      <c r="AM103" s="34">
        <v>175</v>
      </c>
      <c r="AN103" s="34" t="s">
        <v>155</v>
      </c>
      <c r="AO103" s="34">
        <v>2</v>
      </c>
      <c r="AP103" s="37">
        <v>0.76878472222222216</v>
      </c>
      <c r="AQ103" s="34">
        <v>47.159132999999997</v>
      </c>
      <c r="AR103" s="34">
        <v>-88.489824999999996</v>
      </c>
      <c r="AS103" s="34">
        <v>317.3</v>
      </c>
      <c r="AT103" s="34">
        <v>0</v>
      </c>
      <c r="AU103" s="34">
        <v>12</v>
      </c>
      <c r="AV103" s="34">
        <v>8</v>
      </c>
      <c r="AW103" s="34" t="s">
        <v>206</v>
      </c>
      <c r="AX103" s="34">
        <v>1.0281</v>
      </c>
      <c r="AY103" s="34">
        <v>1.4843</v>
      </c>
      <c r="AZ103" s="34">
        <v>1.8562000000000001</v>
      </c>
      <c r="BA103" s="34">
        <v>13.404</v>
      </c>
      <c r="BB103" s="34">
        <v>16.12</v>
      </c>
      <c r="BC103" s="34">
        <v>1.2</v>
      </c>
      <c r="BD103" s="34">
        <v>12.678000000000001</v>
      </c>
      <c r="BE103" s="34">
        <v>1250.7090000000001</v>
      </c>
      <c r="BF103" s="34">
        <v>849.14099999999996</v>
      </c>
      <c r="BG103" s="34">
        <v>0.21</v>
      </c>
      <c r="BH103" s="34">
        <v>4.2000000000000003E-2</v>
      </c>
      <c r="BI103" s="34">
        <v>0.252</v>
      </c>
      <c r="BJ103" s="34">
        <v>0.17399999999999999</v>
      </c>
      <c r="BK103" s="34">
        <v>3.5000000000000003E-2</v>
      </c>
      <c r="BL103" s="34">
        <v>0.20899999999999999</v>
      </c>
      <c r="BM103" s="34">
        <v>111.59229999999999</v>
      </c>
      <c r="BN103" s="34"/>
      <c r="BO103" s="34"/>
      <c r="BP103" s="34"/>
      <c r="BQ103" s="34">
        <v>1100.3389999999999</v>
      </c>
      <c r="BR103" s="34">
        <v>9.4214000000000006E-2</v>
      </c>
      <c r="BS103" s="34">
        <v>-5</v>
      </c>
      <c r="BT103" s="34">
        <v>6.0000000000000001E-3</v>
      </c>
      <c r="BU103" s="34">
        <v>2.3023549999999999</v>
      </c>
      <c r="BV103" s="34">
        <v>0</v>
      </c>
      <c r="BW103" s="34" t="s">
        <v>155</v>
      </c>
      <c r="BX103" s="34">
        <v>0.82799999999999996</v>
      </c>
    </row>
    <row r="104" spans="1:76" x14ac:dyDescent="0.25">
      <c r="A104" s="35">
        <v>43167</v>
      </c>
      <c r="B104" s="36">
        <v>1.7973379629629631E-2</v>
      </c>
      <c r="C104" s="34">
        <v>5.2679999999999998</v>
      </c>
      <c r="D104" s="34">
        <v>5.3632</v>
      </c>
      <c r="E104" s="34">
        <v>53632.136680000003</v>
      </c>
      <c r="F104" s="34">
        <v>3.7</v>
      </c>
      <c r="G104" s="34">
        <v>1.6</v>
      </c>
      <c r="H104" s="34">
        <v>11517.6</v>
      </c>
      <c r="I104" s="34"/>
      <c r="J104" s="34">
        <v>6.41</v>
      </c>
      <c r="K104" s="34">
        <v>0.88519999999999999</v>
      </c>
      <c r="L104" s="34">
        <v>4.6631999999999998</v>
      </c>
      <c r="M104" s="34">
        <v>4.7476000000000003</v>
      </c>
      <c r="N104" s="34">
        <v>3.3193000000000001</v>
      </c>
      <c r="O104" s="34">
        <v>1.4162999999999999</v>
      </c>
      <c r="P104" s="34">
        <v>4.7</v>
      </c>
      <c r="Q104" s="34">
        <v>2.7498</v>
      </c>
      <c r="R104" s="34">
        <v>1.1734</v>
      </c>
      <c r="S104" s="34">
        <v>3.9</v>
      </c>
      <c r="T104" s="34">
        <v>11517.6</v>
      </c>
      <c r="U104" s="34"/>
      <c r="V104" s="34"/>
      <c r="W104" s="34">
        <v>0</v>
      </c>
      <c r="X104" s="34">
        <v>5.6784999999999997</v>
      </c>
      <c r="Y104" s="34">
        <v>12.5</v>
      </c>
      <c r="Z104" s="34">
        <v>855</v>
      </c>
      <c r="AA104" s="34">
        <v>858</v>
      </c>
      <c r="AB104" s="34">
        <v>869</v>
      </c>
      <c r="AC104" s="34">
        <v>98</v>
      </c>
      <c r="AD104" s="34">
        <v>30.94</v>
      </c>
      <c r="AE104" s="34">
        <v>0.71</v>
      </c>
      <c r="AF104" s="34">
        <v>979</v>
      </c>
      <c r="AG104" s="34">
        <v>2</v>
      </c>
      <c r="AH104" s="34">
        <v>84.123000000000005</v>
      </c>
      <c r="AI104" s="34">
        <v>36</v>
      </c>
      <c r="AJ104" s="34">
        <v>193</v>
      </c>
      <c r="AK104" s="34">
        <v>171</v>
      </c>
      <c r="AL104" s="34">
        <v>4.2</v>
      </c>
      <c r="AM104" s="34">
        <v>175</v>
      </c>
      <c r="AN104" s="34" t="s">
        <v>155</v>
      </c>
      <c r="AO104" s="34">
        <v>2</v>
      </c>
      <c r="AP104" s="37">
        <v>0.76878472222222216</v>
      </c>
      <c r="AQ104" s="34">
        <v>47.159134000000002</v>
      </c>
      <c r="AR104" s="34">
        <v>-88.489823999999999</v>
      </c>
      <c r="AS104" s="34">
        <v>317.3</v>
      </c>
      <c r="AT104" s="34">
        <v>0</v>
      </c>
      <c r="AU104" s="34">
        <v>12</v>
      </c>
      <c r="AV104" s="34">
        <v>8</v>
      </c>
      <c r="AW104" s="34" t="s">
        <v>206</v>
      </c>
      <c r="AX104" s="34">
        <v>1</v>
      </c>
      <c r="AY104" s="34">
        <v>1.4</v>
      </c>
      <c r="AZ104" s="34">
        <v>1.8</v>
      </c>
      <c r="BA104" s="34">
        <v>13.404</v>
      </c>
      <c r="BB104" s="34">
        <v>15.79</v>
      </c>
      <c r="BC104" s="34">
        <v>1.18</v>
      </c>
      <c r="BD104" s="34">
        <v>12.968</v>
      </c>
      <c r="BE104" s="34">
        <v>1283.8530000000001</v>
      </c>
      <c r="BF104" s="34">
        <v>831.91</v>
      </c>
      <c r="BG104" s="34">
        <v>9.6000000000000002E-2</v>
      </c>
      <c r="BH104" s="34">
        <v>4.1000000000000002E-2</v>
      </c>
      <c r="BI104" s="34">
        <v>0.13700000000000001</v>
      </c>
      <c r="BJ104" s="34">
        <v>7.9000000000000001E-2</v>
      </c>
      <c r="BK104" s="34">
        <v>3.4000000000000002E-2</v>
      </c>
      <c r="BL104" s="34">
        <v>0.113</v>
      </c>
      <c r="BM104" s="34">
        <v>109.4242</v>
      </c>
      <c r="BN104" s="34"/>
      <c r="BO104" s="34"/>
      <c r="BP104" s="34"/>
      <c r="BQ104" s="34">
        <v>1136.75</v>
      </c>
      <c r="BR104" s="34">
        <v>6.2182000000000001E-2</v>
      </c>
      <c r="BS104" s="34">
        <v>-5</v>
      </c>
      <c r="BT104" s="34">
        <v>6.8770000000000003E-3</v>
      </c>
      <c r="BU104" s="34">
        <v>1.5195730000000001</v>
      </c>
      <c r="BV104" s="34">
        <v>0</v>
      </c>
      <c r="BW104" s="34" t="s">
        <v>155</v>
      </c>
      <c r="BX104" s="34">
        <v>0.82799999999999996</v>
      </c>
    </row>
    <row r="105" spans="1:76" x14ac:dyDescent="0.25">
      <c r="A105" s="35">
        <v>43167</v>
      </c>
      <c r="B105" s="36">
        <v>1.7984953703703704E-2</v>
      </c>
      <c r="C105" s="34">
        <v>5.4710000000000001</v>
      </c>
      <c r="D105" s="34">
        <v>5.3329000000000004</v>
      </c>
      <c r="E105" s="34">
        <v>53329.36851</v>
      </c>
      <c r="F105" s="34">
        <v>-0.6</v>
      </c>
      <c r="G105" s="34">
        <v>1.6</v>
      </c>
      <c r="H105" s="34">
        <v>11517.7</v>
      </c>
      <c r="I105" s="34"/>
      <c r="J105" s="34">
        <v>6.77</v>
      </c>
      <c r="K105" s="34">
        <v>0.88380000000000003</v>
      </c>
      <c r="L105" s="34">
        <v>4.8356000000000003</v>
      </c>
      <c r="M105" s="34">
        <v>4.7133000000000003</v>
      </c>
      <c r="N105" s="34">
        <v>0</v>
      </c>
      <c r="O105" s="34">
        <v>1.4140999999999999</v>
      </c>
      <c r="P105" s="34">
        <v>1.4</v>
      </c>
      <c r="Q105" s="34">
        <v>0</v>
      </c>
      <c r="R105" s="34">
        <v>1.1715</v>
      </c>
      <c r="S105" s="34">
        <v>1.2</v>
      </c>
      <c r="T105" s="34">
        <v>11517.7</v>
      </c>
      <c r="U105" s="34"/>
      <c r="V105" s="34"/>
      <c r="W105" s="34">
        <v>0</v>
      </c>
      <c r="X105" s="34">
        <v>5.9859999999999998</v>
      </c>
      <c r="Y105" s="34">
        <v>12.6</v>
      </c>
      <c r="Z105" s="34">
        <v>855</v>
      </c>
      <c r="AA105" s="34">
        <v>858</v>
      </c>
      <c r="AB105" s="34">
        <v>869</v>
      </c>
      <c r="AC105" s="34">
        <v>98</v>
      </c>
      <c r="AD105" s="34">
        <v>30.94</v>
      </c>
      <c r="AE105" s="34">
        <v>0.71</v>
      </c>
      <c r="AF105" s="34">
        <v>979</v>
      </c>
      <c r="AG105" s="34">
        <v>2</v>
      </c>
      <c r="AH105" s="34">
        <v>84</v>
      </c>
      <c r="AI105" s="34">
        <v>36</v>
      </c>
      <c r="AJ105" s="34">
        <v>193</v>
      </c>
      <c r="AK105" s="34">
        <v>171</v>
      </c>
      <c r="AL105" s="34">
        <v>4.3</v>
      </c>
      <c r="AM105" s="34">
        <v>175</v>
      </c>
      <c r="AN105" s="34" t="s">
        <v>155</v>
      </c>
      <c r="AO105" s="34">
        <v>2</v>
      </c>
      <c r="AP105" s="37">
        <v>0.76879629629629631</v>
      </c>
      <c r="AQ105" s="34">
        <v>47.159134999999999</v>
      </c>
      <c r="AR105" s="34">
        <v>-88.489822000000004</v>
      </c>
      <c r="AS105" s="34">
        <v>317.2</v>
      </c>
      <c r="AT105" s="34">
        <v>0</v>
      </c>
      <c r="AU105" s="34">
        <v>12</v>
      </c>
      <c r="AV105" s="34">
        <v>8</v>
      </c>
      <c r="AW105" s="34" t="s">
        <v>206</v>
      </c>
      <c r="AX105" s="34">
        <v>1</v>
      </c>
      <c r="AY105" s="34">
        <v>1.4</v>
      </c>
      <c r="AZ105" s="34">
        <v>1.8</v>
      </c>
      <c r="BA105" s="34">
        <v>13.404</v>
      </c>
      <c r="BB105" s="34">
        <v>15.59</v>
      </c>
      <c r="BC105" s="34">
        <v>1.1599999999999999</v>
      </c>
      <c r="BD105" s="34">
        <v>13.146000000000001</v>
      </c>
      <c r="BE105" s="34">
        <v>1314.0640000000001</v>
      </c>
      <c r="BF105" s="34">
        <v>815.20799999999997</v>
      </c>
      <c r="BG105" s="34">
        <v>0</v>
      </c>
      <c r="BH105" s="34">
        <v>0.04</v>
      </c>
      <c r="BI105" s="34">
        <v>0.04</v>
      </c>
      <c r="BJ105" s="34">
        <v>0</v>
      </c>
      <c r="BK105" s="34">
        <v>3.3000000000000002E-2</v>
      </c>
      <c r="BL105" s="34">
        <v>3.3000000000000002E-2</v>
      </c>
      <c r="BM105" s="34">
        <v>108.0072</v>
      </c>
      <c r="BN105" s="34"/>
      <c r="BO105" s="34"/>
      <c r="BP105" s="34"/>
      <c r="BQ105" s="34">
        <v>1182.778</v>
      </c>
      <c r="BR105" s="34">
        <v>8.4309999999999996E-2</v>
      </c>
      <c r="BS105" s="34">
        <v>-5</v>
      </c>
      <c r="BT105" s="34">
        <v>6.123E-3</v>
      </c>
      <c r="BU105" s="34">
        <v>2.0603259999999999</v>
      </c>
      <c r="BV105" s="34">
        <v>0</v>
      </c>
      <c r="BW105" s="34" t="s">
        <v>155</v>
      </c>
      <c r="BX105" s="34">
        <v>0.82799999999999996</v>
      </c>
    </row>
    <row r="106" spans="1:76" x14ac:dyDescent="0.25">
      <c r="A106" s="35">
        <v>43167</v>
      </c>
      <c r="B106" s="36">
        <v>1.7996527777777778E-2</v>
      </c>
      <c r="C106" s="34">
        <v>5.673</v>
      </c>
      <c r="D106" s="34">
        <v>5.3228</v>
      </c>
      <c r="E106" s="34">
        <v>53227.702160000001</v>
      </c>
      <c r="F106" s="34">
        <v>-4.5999999999999996</v>
      </c>
      <c r="G106" s="34">
        <v>1.5</v>
      </c>
      <c r="H106" s="34">
        <v>11517.8</v>
      </c>
      <c r="I106" s="34"/>
      <c r="J106" s="34">
        <v>7.01</v>
      </c>
      <c r="K106" s="34">
        <v>0.88219999999999998</v>
      </c>
      <c r="L106" s="34">
        <v>5.0044000000000004</v>
      </c>
      <c r="M106" s="34">
        <v>4.6958000000000002</v>
      </c>
      <c r="N106" s="34">
        <v>0</v>
      </c>
      <c r="O106" s="34">
        <v>1.3232999999999999</v>
      </c>
      <c r="P106" s="34">
        <v>1.3</v>
      </c>
      <c r="Q106" s="34">
        <v>0</v>
      </c>
      <c r="R106" s="34">
        <v>1.0963000000000001</v>
      </c>
      <c r="S106" s="34">
        <v>1.1000000000000001</v>
      </c>
      <c r="T106" s="34">
        <v>11517.8</v>
      </c>
      <c r="U106" s="34"/>
      <c r="V106" s="34"/>
      <c r="W106" s="34">
        <v>0</v>
      </c>
      <c r="X106" s="34">
        <v>6.1886999999999999</v>
      </c>
      <c r="Y106" s="34">
        <v>12.6</v>
      </c>
      <c r="Z106" s="34">
        <v>855</v>
      </c>
      <c r="AA106" s="34">
        <v>857</v>
      </c>
      <c r="AB106" s="34">
        <v>869</v>
      </c>
      <c r="AC106" s="34">
        <v>98</v>
      </c>
      <c r="AD106" s="34">
        <v>30.94</v>
      </c>
      <c r="AE106" s="34">
        <v>0.71</v>
      </c>
      <c r="AF106" s="34">
        <v>979</v>
      </c>
      <c r="AG106" s="34">
        <v>2</v>
      </c>
      <c r="AH106" s="34">
        <v>84</v>
      </c>
      <c r="AI106" s="34">
        <v>36</v>
      </c>
      <c r="AJ106" s="34">
        <v>193</v>
      </c>
      <c r="AK106" s="34">
        <v>170.1</v>
      </c>
      <c r="AL106" s="34">
        <v>4.3</v>
      </c>
      <c r="AM106" s="34">
        <v>175</v>
      </c>
      <c r="AN106" s="34" t="s">
        <v>155</v>
      </c>
      <c r="AO106" s="34">
        <v>2</v>
      </c>
      <c r="AP106" s="37">
        <v>0.76880787037037035</v>
      </c>
      <c r="AQ106" s="34">
        <v>47.159135999999997</v>
      </c>
      <c r="AR106" s="34">
        <v>-88.489821000000006</v>
      </c>
      <c r="AS106" s="34">
        <v>317.10000000000002</v>
      </c>
      <c r="AT106" s="34">
        <v>0</v>
      </c>
      <c r="AU106" s="34">
        <v>12</v>
      </c>
      <c r="AV106" s="34">
        <v>8</v>
      </c>
      <c r="AW106" s="34" t="s">
        <v>206</v>
      </c>
      <c r="AX106" s="34">
        <v>1</v>
      </c>
      <c r="AY106" s="34">
        <v>1.4</v>
      </c>
      <c r="AZ106" s="34">
        <v>1.8</v>
      </c>
      <c r="BA106" s="34">
        <v>13.404</v>
      </c>
      <c r="BB106" s="34">
        <v>15.36</v>
      </c>
      <c r="BC106" s="34">
        <v>1.1499999999999999</v>
      </c>
      <c r="BD106" s="34">
        <v>13.351000000000001</v>
      </c>
      <c r="BE106" s="34">
        <v>1340.91</v>
      </c>
      <c r="BF106" s="34">
        <v>800.81500000000005</v>
      </c>
      <c r="BG106" s="34">
        <v>0</v>
      </c>
      <c r="BH106" s="34">
        <v>3.6999999999999998E-2</v>
      </c>
      <c r="BI106" s="34">
        <v>3.6999999999999998E-2</v>
      </c>
      <c r="BJ106" s="34">
        <v>0</v>
      </c>
      <c r="BK106" s="34">
        <v>3.1E-2</v>
      </c>
      <c r="BL106" s="34">
        <v>3.1E-2</v>
      </c>
      <c r="BM106" s="34">
        <v>106.4965</v>
      </c>
      <c r="BN106" s="34"/>
      <c r="BO106" s="34"/>
      <c r="BP106" s="34"/>
      <c r="BQ106" s="34">
        <v>1205.7090000000001</v>
      </c>
      <c r="BR106" s="34">
        <v>7.3091000000000003E-2</v>
      </c>
      <c r="BS106" s="34">
        <v>-5</v>
      </c>
      <c r="BT106" s="34">
        <v>6.0000000000000001E-3</v>
      </c>
      <c r="BU106" s="34">
        <v>1.786162</v>
      </c>
      <c r="BV106" s="34">
        <v>0</v>
      </c>
      <c r="BW106" s="34" t="s">
        <v>155</v>
      </c>
      <c r="BX106" s="34">
        <v>0.82799999999999996</v>
      </c>
    </row>
    <row r="107" spans="1:76" x14ac:dyDescent="0.25">
      <c r="A107" s="35">
        <v>43167</v>
      </c>
      <c r="B107" s="36">
        <v>1.8008101851851852E-2</v>
      </c>
      <c r="C107" s="34">
        <v>5.8920000000000003</v>
      </c>
      <c r="D107" s="34">
        <v>4.8586999999999998</v>
      </c>
      <c r="E107" s="34">
        <v>48586.511630000001</v>
      </c>
      <c r="F107" s="34">
        <v>-7.4</v>
      </c>
      <c r="G107" s="34">
        <v>1.5</v>
      </c>
      <c r="H107" s="34">
        <v>11517.8</v>
      </c>
      <c r="I107" s="34"/>
      <c r="J107" s="34">
        <v>7.26</v>
      </c>
      <c r="K107" s="34">
        <v>0.8851</v>
      </c>
      <c r="L107" s="34">
        <v>5.2152000000000003</v>
      </c>
      <c r="M107" s="34">
        <v>4.3003</v>
      </c>
      <c r="N107" s="34">
        <v>0</v>
      </c>
      <c r="O107" s="34">
        <v>1.3275999999999999</v>
      </c>
      <c r="P107" s="34">
        <v>1.3</v>
      </c>
      <c r="Q107" s="34">
        <v>0</v>
      </c>
      <c r="R107" s="34">
        <v>1.0987</v>
      </c>
      <c r="S107" s="34">
        <v>1.1000000000000001</v>
      </c>
      <c r="T107" s="34">
        <v>11517.8</v>
      </c>
      <c r="U107" s="34"/>
      <c r="V107" s="34"/>
      <c r="W107" s="34">
        <v>0</v>
      </c>
      <c r="X107" s="34">
        <v>6.43</v>
      </c>
      <c r="Y107" s="34">
        <v>12.5</v>
      </c>
      <c r="Z107" s="34">
        <v>855</v>
      </c>
      <c r="AA107" s="34">
        <v>857</v>
      </c>
      <c r="AB107" s="34">
        <v>869</v>
      </c>
      <c r="AC107" s="34">
        <v>97.1</v>
      </c>
      <c r="AD107" s="34">
        <v>30.66</v>
      </c>
      <c r="AE107" s="34">
        <v>0.7</v>
      </c>
      <c r="AF107" s="34">
        <v>979</v>
      </c>
      <c r="AG107" s="34">
        <v>2</v>
      </c>
      <c r="AH107" s="34">
        <v>83.123000000000005</v>
      </c>
      <c r="AI107" s="34">
        <v>36</v>
      </c>
      <c r="AJ107" s="34">
        <v>192.1</v>
      </c>
      <c r="AK107" s="34">
        <v>170</v>
      </c>
      <c r="AL107" s="34">
        <v>4.2</v>
      </c>
      <c r="AM107" s="34">
        <v>175.2</v>
      </c>
      <c r="AN107" s="34" t="s">
        <v>155</v>
      </c>
      <c r="AO107" s="34">
        <v>2</v>
      </c>
      <c r="AP107" s="37">
        <v>0.76883101851851843</v>
      </c>
      <c r="AQ107" s="34">
        <v>47.159137000000001</v>
      </c>
      <c r="AR107" s="34">
        <v>-88.489819999999995</v>
      </c>
      <c r="AS107" s="34">
        <v>317.10000000000002</v>
      </c>
      <c r="AT107" s="34">
        <v>0</v>
      </c>
      <c r="AU107" s="34">
        <v>12</v>
      </c>
      <c r="AV107" s="34">
        <v>8</v>
      </c>
      <c r="AW107" s="34" t="s">
        <v>206</v>
      </c>
      <c r="AX107" s="34">
        <v>1</v>
      </c>
      <c r="AY107" s="34">
        <v>1.4</v>
      </c>
      <c r="AZ107" s="34">
        <v>1.8</v>
      </c>
      <c r="BA107" s="34">
        <v>13.404</v>
      </c>
      <c r="BB107" s="34">
        <v>15.77</v>
      </c>
      <c r="BC107" s="34">
        <v>1.18</v>
      </c>
      <c r="BD107" s="34">
        <v>12.984</v>
      </c>
      <c r="BE107" s="34">
        <v>1421.6869999999999</v>
      </c>
      <c r="BF107" s="34">
        <v>746.11699999999996</v>
      </c>
      <c r="BG107" s="34">
        <v>0</v>
      </c>
      <c r="BH107" s="34">
        <v>3.7999999999999999E-2</v>
      </c>
      <c r="BI107" s="34">
        <v>3.7999999999999999E-2</v>
      </c>
      <c r="BJ107" s="34">
        <v>0</v>
      </c>
      <c r="BK107" s="34">
        <v>3.1E-2</v>
      </c>
      <c r="BL107" s="34">
        <v>3.1E-2</v>
      </c>
      <c r="BM107" s="34">
        <v>108.348</v>
      </c>
      <c r="BN107" s="34"/>
      <c r="BO107" s="34"/>
      <c r="BP107" s="34"/>
      <c r="BQ107" s="34">
        <v>1274.4939999999999</v>
      </c>
      <c r="BR107" s="34">
        <v>5.4337000000000003E-2</v>
      </c>
      <c r="BS107" s="34">
        <v>-5</v>
      </c>
      <c r="BT107" s="34">
        <v>6.8770000000000003E-3</v>
      </c>
      <c r="BU107" s="34">
        <v>1.32786</v>
      </c>
      <c r="BV107" s="34">
        <v>0</v>
      </c>
      <c r="BW107" s="34" t="s">
        <v>155</v>
      </c>
      <c r="BX107" s="34">
        <v>0.82799999999999996</v>
      </c>
    </row>
    <row r="108" spans="1:76" x14ac:dyDescent="0.25">
      <c r="A108" s="35">
        <v>43167</v>
      </c>
      <c r="B108" s="36">
        <v>1.8019675925925929E-2</v>
      </c>
      <c r="C108" s="34">
        <v>6.2149999999999999</v>
      </c>
      <c r="D108" s="34">
        <v>4.1032000000000002</v>
      </c>
      <c r="E108" s="34">
        <v>41031.752829999998</v>
      </c>
      <c r="F108" s="34">
        <v>-9.1999999999999993</v>
      </c>
      <c r="G108" s="34">
        <v>1.5</v>
      </c>
      <c r="H108" s="34">
        <v>11517.8</v>
      </c>
      <c r="I108" s="34"/>
      <c r="J108" s="34">
        <v>7.4</v>
      </c>
      <c r="K108" s="34">
        <v>0.89</v>
      </c>
      <c r="L108" s="34">
        <v>5.5312999999999999</v>
      </c>
      <c r="M108" s="34">
        <v>3.6516999999999999</v>
      </c>
      <c r="N108" s="34">
        <v>0</v>
      </c>
      <c r="O108" s="34">
        <v>1.3349</v>
      </c>
      <c r="P108" s="34">
        <v>1.3</v>
      </c>
      <c r="Q108" s="34">
        <v>0</v>
      </c>
      <c r="R108" s="34">
        <v>1.1046</v>
      </c>
      <c r="S108" s="34">
        <v>1.1000000000000001</v>
      </c>
      <c r="T108" s="34">
        <v>11517.8</v>
      </c>
      <c r="U108" s="34"/>
      <c r="V108" s="34"/>
      <c r="W108" s="34">
        <v>0</v>
      </c>
      <c r="X108" s="34">
        <v>6.5857000000000001</v>
      </c>
      <c r="Y108" s="34">
        <v>12.6</v>
      </c>
      <c r="Z108" s="34">
        <v>856</v>
      </c>
      <c r="AA108" s="34">
        <v>858</v>
      </c>
      <c r="AB108" s="34">
        <v>869</v>
      </c>
      <c r="AC108" s="34">
        <v>97</v>
      </c>
      <c r="AD108" s="34">
        <v>30.62</v>
      </c>
      <c r="AE108" s="34">
        <v>0.7</v>
      </c>
      <c r="AF108" s="34">
        <v>979</v>
      </c>
      <c r="AG108" s="34">
        <v>2</v>
      </c>
      <c r="AH108" s="34">
        <v>83</v>
      </c>
      <c r="AI108" s="34">
        <v>36</v>
      </c>
      <c r="AJ108" s="34">
        <v>192.9</v>
      </c>
      <c r="AK108" s="34">
        <v>170.9</v>
      </c>
      <c r="AL108" s="34">
        <v>4.3</v>
      </c>
      <c r="AM108" s="34">
        <v>175.6</v>
      </c>
      <c r="AN108" s="34" t="s">
        <v>155</v>
      </c>
      <c r="AO108" s="34">
        <v>2</v>
      </c>
      <c r="AP108" s="37">
        <v>0.76883101851851843</v>
      </c>
      <c r="AQ108" s="34">
        <v>47.159137999999999</v>
      </c>
      <c r="AR108" s="34">
        <v>-88.489818999999997</v>
      </c>
      <c r="AS108" s="34">
        <v>317.10000000000002</v>
      </c>
      <c r="AT108" s="34">
        <v>0</v>
      </c>
      <c r="AU108" s="34">
        <v>12</v>
      </c>
      <c r="AV108" s="34">
        <v>8</v>
      </c>
      <c r="AW108" s="34" t="s">
        <v>206</v>
      </c>
      <c r="AX108" s="34">
        <v>1</v>
      </c>
      <c r="AY108" s="34">
        <v>1.4</v>
      </c>
      <c r="AZ108" s="34">
        <v>1.8</v>
      </c>
      <c r="BA108" s="34">
        <v>13.404</v>
      </c>
      <c r="BB108" s="34">
        <v>16.489999999999998</v>
      </c>
      <c r="BC108" s="34">
        <v>1.23</v>
      </c>
      <c r="BD108" s="34">
        <v>12.364000000000001</v>
      </c>
      <c r="BE108" s="34">
        <v>1556.5730000000001</v>
      </c>
      <c r="BF108" s="34">
        <v>654.04899999999998</v>
      </c>
      <c r="BG108" s="34">
        <v>0</v>
      </c>
      <c r="BH108" s="34">
        <v>3.9E-2</v>
      </c>
      <c r="BI108" s="34">
        <v>3.9E-2</v>
      </c>
      <c r="BJ108" s="34">
        <v>0</v>
      </c>
      <c r="BK108" s="34">
        <v>3.3000000000000002E-2</v>
      </c>
      <c r="BL108" s="34">
        <v>3.3000000000000002E-2</v>
      </c>
      <c r="BM108" s="34">
        <v>111.8494</v>
      </c>
      <c r="BN108" s="34"/>
      <c r="BO108" s="34"/>
      <c r="BP108" s="34"/>
      <c r="BQ108" s="34">
        <v>1347.5450000000001</v>
      </c>
      <c r="BR108" s="34">
        <v>0.18779899999999999</v>
      </c>
      <c r="BS108" s="34">
        <v>-5</v>
      </c>
      <c r="BT108" s="34">
        <v>6.1240000000000001E-3</v>
      </c>
      <c r="BU108" s="34">
        <v>4.5893430000000004</v>
      </c>
      <c r="BV108" s="34">
        <v>0</v>
      </c>
      <c r="BW108" s="34" t="s">
        <v>155</v>
      </c>
      <c r="BX108" s="34">
        <v>0.82699999999999996</v>
      </c>
    </row>
    <row r="109" spans="1:76" x14ac:dyDescent="0.25">
      <c r="A109" s="35">
        <v>43167</v>
      </c>
      <c r="B109" s="36">
        <v>1.8031250000000002E-2</v>
      </c>
      <c r="C109" s="34">
        <v>7.95</v>
      </c>
      <c r="D109" s="34">
        <v>3.6049000000000002</v>
      </c>
      <c r="E109" s="34">
        <v>36049.318939999997</v>
      </c>
      <c r="F109" s="34">
        <v>-7.6</v>
      </c>
      <c r="G109" s="34">
        <v>1.5</v>
      </c>
      <c r="H109" s="34">
        <v>11517.8</v>
      </c>
      <c r="I109" s="34"/>
      <c r="J109" s="34">
        <v>7.5</v>
      </c>
      <c r="K109" s="34">
        <v>0.88019999999999998</v>
      </c>
      <c r="L109" s="34">
        <v>6.9974999999999996</v>
      </c>
      <c r="M109" s="34">
        <v>3.173</v>
      </c>
      <c r="N109" s="34">
        <v>0</v>
      </c>
      <c r="O109" s="34">
        <v>1.3203</v>
      </c>
      <c r="P109" s="34">
        <v>1.3</v>
      </c>
      <c r="Q109" s="34">
        <v>0</v>
      </c>
      <c r="R109" s="34">
        <v>1.0924</v>
      </c>
      <c r="S109" s="34">
        <v>1.1000000000000001</v>
      </c>
      <c r="T109" s="34">
        <v>11517.8</v>
      </c>
      <c r="U109" s="34"/>
      <c r="V109" s="34"/>
      <c r="W109" s="34">
        <v>0</v>
      </c>
      <c r="X109" s="34">
        <v>6.6013000000000002</v>
      </c>
      <c r="Y109" s="34">
        <v>12.5</v>
      </c>
      <c r="Z109" s="34">
        <v>856</v>
      </c>
      <c r="AA109" s="34">
        <v>859</v>
      </c>
      <c r="AB109" s="34">
        <v>869</v>
      </c>
      <c r="AC109" s="34">
        <v>97</v>
      </c>
      <c r="AD109" s="34">
        <v>30.62</v>
      </c>
      <c r="AE109" s="34">
        <v>0.7</v>
      </c>
      <c r="AF109" s="34">
        <v>979</v>
      </c>
      <c r="AG109" s="34">
        <v>2</v>
      </c>
      <c r="AH109" s="34">
        <v>83</v>
      </c>
      <c r="AI109" s="34">
        <v>36</v>
      </c>
      <c r="AJ109" s="34">
        <v>192.1</v>
      </c>
      <c r="AK109" s="34">
        <v>170.1</v>
      </c>
      <c r="AL109" s="34">
        <v>4.2</v>
      </c>
      <c r="AM109" s="34">
        <v>176</v>
      </c>
      <c r="AN109" s="34" t="s">
        <v>155</v>
      </c>
      <c r="AO109" s="34">
        <v>2</v>
      </c>
      <c r="AP109" s="37">
        <v>0.76884259259259258</v>
      </c>
      <c r="AQ109" s="34">
        <v>47.159137999999999</v>
      </c>
      <c r="AR109" s="34">
        <v>-88.489818</v>
      </c>
      <c r="AS109" s="34">
        <v>317.10000000000002</v>
      </c>
      <c r="AT109" s="34">
        <v>0</v>
      </c>
      <c r="AU109" s="34">
        <v>12</v>
      </c>
      <c r="AV109" s="34">
        <v>8</v>
      </c>
      <c r="AW109" s="34" t="s">
        <v>206</v>
      </c>
      <c r="AX109" s="34">
        <v>1</v>
      </c>
      <c r="AY109" s="34">
        <v>1.4</v>
      </c>
      <c r="AZ109" s="34">
        <v>1.8</v>
      </c>
      <c r="BA109" s="34">
        <v>13.404</v>
      </c>
      <c r="BB109" s="34">
        <v>15.09</v>
      </c>
      <c r="BC109" s="34">
        <v>1.1299999999999999</v>
      </c>
      <c r="BD109" s="34">
        <v>13.613</v>
      </c>
      <c r="BE109" s="34">
        <v>1796.8489999999999</v>
      </c>
      <c r="BF109" s="34">
        <v>518.57799999999997</v>
      </c>
      <c r="BG109" s="34">
        <v>0</v>
      </c>
      <c r="BH109" s="34">
        <v>3.5999999999999997E-2</v>
      </c>
      <c r="BI109" s="34">
        <v>3.5999999999999997E-2</v>
      </c>
      <c r="BJ109" s="34">
        <v>0</v>
      </c>
      <c r="BK109" s="34">
        <v>2.9000000000000001E-2</v>
      </c>
      <c r="BL109" s="34">
        <v>2.9000000000000001E-2</v>
      </c>
      <c r="BM109" s="34">
        <v>102.0612</v>
      </c>
      <c r="BN109" s="34"/>
      <c r="BO109" s="34"/>
      <c r="BP109" s="34"/>
      <c r="BQ109" s="34">
        <v>1232.537</v>
      </c>
      <c r="BR109" s="34">
        <v>0.10265199999999999</v>
      </c>
      <c r="BS109" s="34">
        <v>-5</v>
      </c>
      <c r="BT109" s="34">
        <v>6.8770000000000003E-3</v>
      </c>
      <c r="BU109" s="34">
        <v>2.5085500000000001</v>
      </c>
      <c r="BV109" s="34">
        <v>0</v>
      </c>
      <c r="BW109" s="34" t="s">
        <v>155</v>
      </c>
      <c r="BX109" s="34">
        <v>0.82699999999999996</v>
      </c>
    </row>
    <row r="110" spans="1:76" x14ac:dyDescent="0.25">
      <c r="A110" s="35">
        <v>43167</v>
      </c>
      <c r="B110" s="36">
        <v>1.8042824074074072E-2</v>
      </c>
      <c r="C110" s="34">
        <v>8.2260000000000009</v>
      </c>
      <c r="D110" s="34">
        <v>3.9180999999999999</v>
      </c>
      <c r="E110" s="34">
        <v>39181.046309999998</v>
      </c>
      <c r="F110" s="34">
        <v>14.6</v>
      </c>
      <c r="G110" s="34">
        <v>1.5</v>
      </c>
      <c r="H110" s="34">
        <v>11517.8</v>
      </c>
      <c r="I110" s="34"/>
      <c r="J110" s="34">
        <v>7.7</v>
      </c>
      <c r="K110" s="34">
        <v>0.87480000000000002</v>
      </c>
      <c r="L110" s="34">
        <v>7.1959999999999997</v>
      </c>
      <c r="M110" s="34">
        <v>3.4277000000000002</v>
      </c>
      <c r="N110" s="34">
        <v>12.800599999999999</v>
      </c>
      <c r="O110" s="34">
        <v>1.3123</v>
      </c>
      <c r="P110" s="34">
        <v>14.1</v>
      </c>
      <c r="Q110" s="34">
        <v>10.5916</v>
      </c>
      <c r="R110" s="34">
        <v>1.0858000000000001</v>
      </c>
      <c r="S110" s="34">
        <v>11.7</v>
      </c>
      <c r="T110" s="34">
        <v>11517.8</v>
      </c>
      <c r="U110" s="34"/>
      <c r="V110" s="34"/>
      <c r="W110" s="34">
        <v>0</v>
      </c>
      <c r="X110" s="34">
        <v>6.7362000000000002</v>
      </c>
      <c r="Y110" s="34">
        <v>12.5</v>
      </c>
      <c r="Z110" s="34">
        <v>856</v>
      </c>
      <c r="AA110" s="34">
        <v>858</v>
      </c>
      <c r="AB110" s="34">
        <v>869</v>
      </c>
      <c r="AC110" s="34">
        <v>97</v>
      </c>
      <c r="AD110" s="34">
        <v>30.62</v>
      </c>
      <c r="AE110" s="34">
        <v>0.7</v>
      </c>
      <c r="AF110" s="34">
        <v>979</v>
      </c>
      <c r="AG110" s="34">
        <v>2</v>
      </c>
      <c r="AH110" s="34">
        <v>83</v>
      </c>
      <c r="AI110" s="34">
        <v>36</v>
      </c>
      <c r="AJ110" s="34">
        <v>192.9</v>
      </c>
      <c r="AK110" s="34">
        <v>170</v>
      </c>
      <c r="AL110" s="34">
        <v>4.2</v>
      </c>
      <c r="AM110" s="34">
        <v>176</v>
      </c>
      <c r="AN110" s="34" t="s">
        <v>155</v>
      </c>
      <c r="AO110" s="34">
        <v>2</v>
      </c>
      <c r="AP110" s="37">
        <v>0.76885416666666673</v>
      </c>
      <c r="AQ110" s="34">
        <v>47.159139000000003</v>
      </c>
      <c r="AR110" s="34">
        <v>-88.489816000000005</v>
      </c>
      <c r="AS110" s="34">
        <v>317.3</v>
      </c>
      <c r="AT110" s="34">
        <v>0</v>
      </c>
      <c r="AU110" s="34">
        <v>12</v>
      </c>
      <c r="AV110" s="34">
        <v>8</v>
      </c>
      <c r="AW110" s="34" t="s">
        <v>206</v>
      </c>
      <c r="AX110" s="34">
        <v>1</v>
      </c>
      <c r="AY110" s="34">
        <v>1.4719</v>
      </c>
      <c r="AZ110" s="34">
        <v>1.8</v>
      </c>
      <c r="BA110" s="34">
        <v>13.404</v>
      </c>
      <c r="BB110" s="34">
        <v>14.41</v>
      </c>
      <c r="BC110" s="34">
        <v>1.07</v>
      </c>
      <c r="BD110" s="34">
        <v>14.307</v>
      </c>
      <c r="BE110" s="34">
        <v>1776.4580000000001</v>
      </c>
      <c r="BF110" s="34">
        <v>538.572</v>
      </c>
      <c r="BG110" s="34">
        <v>0.33100000000000002</v>
      </c>
      <c r="BH110" s="34">
        <v>3.4000000000000002E-2</v>
      </c>
      <c r="BI110" s="34">
        <v>0.36499999999999999</v>
      </c>
      <c r="BJ110" s="34">
        <v>0.27400000000000002</v>
      </c>
      <c r="BK110" s="34">
        <v>2.8000000000000001E-2</v>
      </c>
      <c r="BL110" s="34">
        <v>0.30199999999999999</v>
      </c>
      <c r="BM110" s="34">
        <v>98.119699999999995</v>
      </c>
      <c r="BN110" s="34"/>
      <c r="BO110" s="34"/>
      <c r="BP110" s="34"/>
      <c r="BQ110" s="34">
        <v>1209.1489999999999</v>
      </c>
      <c r="BR110" s="34">
        <v>4.6781000000000003E-2</v>
      </c>
      <c r="BS110" s="34">
        <v>-5</v>
      </c>
      <c r="BT110" s="34">
        <v>6.123E-3</v>
      </c>
      <c r="BU110" s="34">
        <v>1.143211</v>
      </c>
      <c r="BV110" s="34">
        <v>0</v>
      </c>
      <c r="BW110" s="34" t="s">
        <v>155</v>
      </c>
      <c r="BX110" s="34">
        <v>0.82699999999999996</v>
      </c>
    </row>
    <row r="111" spans="1:76" x14ac:dyDescent="0.25">
      <c r="A111" s="35">
        <v>43167</v>
      </c>
      <c r="B111" s="36">
        <v>1.8054398148148149E-2</v>
      </c>
      <c r="C111" s="34">
        <v>9.5050000000000008</v>
      </c>
      <c r="D111" s="34">
        <v>2.5476000000000001</v>
      </c>
      <c r="E111" s="34">
        <v>25476.072039999999</v>
      </c>
      <c r="F111" s="34">
        <v>25.3</v>
      </c>
      <c r="G111" s="34">
        <v>1.5</v>
      </c>
      <c r="H111" s="34">
        <v>11517.8</v>
      </c>
      <c r="I111" s="34"/>
      <c r="J111" s="34">
        <v>7.8</v>
      </c>
      <c r="K111" s="34">
        <v>0.87739999999999996</v>
      </c>
      <c r="L111" s="34">
        <v>8.3404000000000007</v>
      </c>
      <c r="M111" s="34">
        <v>2.2353999999999998</v>
      </c>
      <c r="N111" s="34">
        <v>22.238399999999999</v>
      </c>
      <c r="O111" s="34">
        <v>1.3162</v>
      </c>
      <c r="P111" s="34">
        <v>23.6</v>
      </c>
      <c r="Q111" s="34">
        <v>18.400600000000001</v>
      </c>
      <c r="R111" s="34">
        <v>1.089</v>
      </c>
      <c r="S111" s="34">
        <v>19.5</v>
      </c>
      <c r="T111" s="34">
        <v>11517.8</v>
      </c>
      <c r="U111" s="34"/>
      <c r="V111" s="34"/>
      <c r="W111" s="34">
        <v>0</v>
      </c>
      <c r="X111" s="34">
        <v>6.8440000000000003</v>
      </c>
      <c r="Y111" s="34">
        <v>12.5</v>
      </c>
      <c r="Z111" s="34">
        <v>854</v>
      </c>
      <c r="AA111" s="34">
        <v>856</v>
      </c>
      <c r="AB111" s="34">
        <v>868</v>
      </c>
      <c r="AC111" s="34">
        <v>97</v>
      </c>
      <c r="AD111" s="34">
        <v>30.62</v>
      </c>
      <c r="AE111" s="34">
        <v>0.7</v>
      </c>
      <c r="AF111" s="34">
        <v>979</v>
      </c>
      <c r="AG111" s="34">
        <v>2</v>
      </c>
      <c r="AH111" s="34">
        <v>83</v>
      </c>
      <c r="AI111" s="34">
        <v>36</v>
      </c>
      <c r="AJ111" s="34">
        <v>192.1</v>
      </c>
      <c r="AK111" s="34">
        <v>170</v>
      </c>
      <c r="AL111" s="34">
        <v>4.2</v>
      </c>
      <c r="AM111" s="34">
        <v>176</v>
      </c>
      <c r="AN111" s="34" t="s">
        <v>155</v>
      </c>
      <c r="AO111" s="34">
        <v>1</v>
      </c>
      <c r="AP111" s="37">
        <v>0.76887731481481481</v>
      </c>
      <c r="AQ111" s="34">
        <v>47.159140000000001</v>
      </c>
      <c r="AR111" s="34">
        <v>-88.489814999999993</v>
      </c>
      <c r="AS111" s="34">
        <v>317.39999999999998</v>
      </c>
      <c r="AT111" s="34">
        <v>0</v>
      </c>
      <c r="AU111" s="34">
        <v>12</v>
      </c>
      <c r="AV111" s="34">
        <v>8</v>
      </c>
      <c r="AW111" s="34" t="s">
        <v>206</v>
      </c>
      <c r="AX111" s="34">
        <v>1</v>
      </c>
      <c r="AY111" s="34">
        <v>1.5</v>
      </c>
      <c r="AZ111" s="34">
        <v>1.8</v>
      </c>
      <c r="BA111" s="34">
        <v>13.404</v>
      </c>
      <c r="BB111" s="34">
        <v>14.73</v>
      </c>
      <c r="BC111" s="34">
        <v>1.1000000000000001</v>
      </c>
      <c r="BD111" s="34">
        <v>13.968</v>
      </c>
      <c r="BE111" s="34">
        <v>2067.4580000000001</v>
      </c>
      <c r="BF111" s="34">
        <v>352.67700000000002</v>
      </c>
      <c r="BG111" s="34">
        <v>0.57699999999999996</v>
      </c>
      <c r="BH111" s="34">
        <v>3.4000000000000002E-2</v>
      </c>
      <c r="BI111" s="34">
        <v>0.61099999999999999</v>
      </c>
      <c r="BJ111" s="34">
        <v>0.47799999999999998</v>
      </c>
      <c r="BK111" s="34">
        <v>2.8000000000000001E-2</v>
      </c>
      <c r="BL111" s="34">
        <v>0.50600000000000001</v>
      </c>
      <c r="BM111" s="34">
        <v>98.523899999999998</v>
      </c>
      <c r="BN111" s="34"/>
      <c r="BO111" s="34"/>
      <c r="BP111" s="34"/>
      <c r="BQ111" s="34">
        <v>1233.56</v>
      </c>
      <c r="BR111" s="34">
        <v>9.5374E-2</v>
      </c>
      <c r="BS111" s="34">
        <v>-5</v>
      </c>
      <c r="BT111" s="34">
        <v>6.8770000000000003E-3</v>
      </c>
      <c r="BU111" s="34">
        <v>2.3307020000000001</v>
      </c>
      <c r="BV111" s="34">
        <v>0</v>
      </c>
      <c r="BW111" s="34" t="s">
        <v>155</v>
      </c>
      <c r="BX111" s="34">
        <v>0.82699999999999996</v>
      </c>
    </row>
    <row r="112" spans="1:76" x14ac:dyDescent="0.25">
      <c r="A112" s="35">
        <v>43167</v>
      </c>
      <c r="B112" s="36">
        <v>1.8065972222222223E-2</v>
      </c>
      <c r="C112" s="34">
        <v>10.821999999999999</v>
      </c>
      <c r="D112" s="34">
        <v>1.3008</v>
      </c>
      <c r="E112" s="34">
        <v>13008.24533</v>
      </c>
      <c r="F112" s="34">
        <v>31.7</v>
      </c>
      <c r="G112" s="34">
        <v>1.5</v>
      </c>
      <c r="H112" s="34">
        <v>11517.8</v>
      </c>
      <c r="I112" s="34"/>
      <c r="J112" s="34">
        <v>7.58</v>
      </c>
      <c r="K112" s="34">
        <v>0.87839999999999996</v>
      </c>
      <c r="L112" s="34">
        <v>9.5054999999999996</v>
      </c>
      <c r="M112" s="34">
        <v>1.1426000000000001</v>
      </c>
      <c r="N112" s="34">
        <v>27.823599999999999</v>
      </c>
      <c r="O112" s="34">
        <v>1.3174999999999999</v>
      </c>
      <c r="P112" s="34">
        <v>29.1</v>
      </c>
      <c r="Q112" s="34">
        <v>23.021999999999998</v>
      </c>
      <c r="R112" s="34">
        <v>1.0902000000000001</v>
      </c>
      <c r="S112" s="34">
        <v>24.1</v>
      </c>
      <c r="T112" s="34">
        <v>11517.8</v>
      </c>
      <c r="U112" s="34"/>
      <c r="V112" s="34"/>
      <c r="W112" s="34">
        <v>0</v>
      </c>
      <c r="X112" s="34">
        <v>6.6592000000000002</v>
      </c>
      <c r="Y112" s="34">
        <v>12.5</v>
      </c>
      <c r="Z112" s="34">
        <v>853</v>
      </c>
      <c r="AA112" s="34">
        <v>856</v>
      </c>
      <c r="AB112" s="34">
        <v>867</v>
      </c>
      <c r="AC112" s="34">
        <v>97</v>
      </c>
      <c r="AD112" s="34">
        <v>30.62</v>
      </c>
      <c r="AE112" s="34">
        <v>0.7</v>
      </c>
      <c r="AF112" s="34">
        <v>979</v>
      </c>
      <c r="AG112" s="34">
        <v>2</v>
      </c>
      <c r="AH112" s="34">
        <v>82.123000000000005</v>
      </c>
      <c r="AI112" s="34">
        <v>36</v>
      </c>
      <c r="AJ112" s="34">
        <v>192</v>
      </c>
      <c r="AK112" s="34">
        <v>170</v>
      </c>
      <c r="AL112" s="34">
        <v>4.2</v>
      </c>
      <c r="AM112" s="34">
        <v>176</v>
      </c>
      <c r="AN112" s="34" t="s">
        <v>155</v>
      </c>
      <c r="AO112" s="34">
        <v>1</v>
      </c>
      <c r="AP112" s="37">
        <v>0.76887731481481481</v>
      </c>
      <c r="AQ112" s="34">
        <v>47.159142000000003</v>
      </c>
      <c r="AR112" s="34">
        <v>-88.489813999999996</v>
      </c>
      <c r="AS112" s="34">
        <v>317.5</v>
      </c>
      <c r="AT112" s="34">
        <v>0</v>
      </c>
      <c r="AU112" s="34">
        <v>12</v>
      </c>
      <c r="AV112" s="34">
        <v>8</v>
      </c>
      <c r="AW112" s="34" t="s">
        <v>206</v>
      </c>
      <c r="AX112" s="34">
        <v>1</v>
      </c>
      <c r="AY112" s="34">
        <v>1.4280999999999999</v>
      </c>
      <c r="AZ112" s="34">
        <v>1.8</v>
      </c>
      <c r="BA112" s="34">
        <v>13.404</v>
      </c>
      <c r="BB112" s="34">
        <v>14.85</v>
      </c>
      <c r="BC112" s="34">
        <v>1.1100000000000001</v>
      </c>
      <c r="BD112" s="34">
        <v>13.849</v>
      </c>
      <c r="BE112" s="34">
        <v>2341.8229999999999</v>
      </c>
      <c r="BF112" s="34">
        <v>179.16200000000001</v>
      </c>
      <c r="BG112" s="34">
        <v>0.71799999999999997</v>
      </c>
      <c r="BH112" s="34">
        <v>3.4000000000000002E-2</v>
      </c>
      <c r="BI112" s="34">
        <v>0.752</v>
      </c>
      <c r="BJ112" s="34">
        <v>0.59399999999999997</v>
      </c>
      <c r="BK112" s="34">
        <v>2.8000000000000001E-2</v>
      </c>
      <c r="BL112" s="34">
        <v>0.622</v>
      </c>
      <c r="BM112" s="34">
        <v>97.92</v>
      </c>
      <c r="BN112" s="34"/>
      <c r="BO112" s="34"/>
      <c r="BP112" s="34"/>
      <c r="BQ112" s="34">
        <v>1192.884</v>
      </c>
      <c r="BR112" s="34">
        <v>0.147727</v>
      </c>
      <c r="BS112" s="34">
        <v>-5</v>
      </c>
      <c r="BT112" s="34">
        <v>7.0000000000000001E-3</v>
      </c>
      <c r="BU112" s="34">
        <v>3.6100789999999998</v>
      </c>
      <c r="BV112" s="34">
        <v>0</v>
      </c>
      <c r="BW112" s="34" t="s">
        <v>155</v>
      </c>
      <c r="BX112" s="34">
        <v>0.82699999999999996</v>
      </c>
    </row>
    <row r="113" spans="1:76" x14ac:dyDescent="0.25">
      <c r="A113" s="35">
        <v>43167</v>
      </c>
      <c r="B113" s="36">
        <v>1.8077546296296296E-2</v>
      </c>
      <c r="C113" s="34">
        <v>11.367000000000001</v>
      </c>
      <c r="D113" s="34">
        <v>0.86960000000000004</v>
      </c>
      <c r="E113" s="34">
        <v>8695.681063</v>
      </c>
      <c r="F113" s="34">
        <v>75.8</v>
      </c>
      <c r="G113" s="34">
        <v>1.3</v>
      </c>
      <c r="H113" s="34">
        <v>11517.8</v>
      </c>
      <c r="I113" s="34"/>
      <c r="J113" s="34">
        <v>7.43</v>
      </c>
      <c r="K113" s="34">
        <v>0.87780000000000002</v>
      </c>
      <c r="L113" s="34">
        <v>9.9781999999999993</v>
      </c>
      <c r="M113" s="34">
        <v>0.76329999999999998</v>
      </c>
      <c r="N113" s="34">
        <v>66.539100000000005</v>
      </c>
      <c r="O113" s="34">
        <v>1.1412</v>
      </c>
      <c r="P113" s="34">
        <v>67.7</v>
      </c>
      <c r="Q113" s="34">
        <v>55.056100000000001</v>
      </c>
      <c r="R113" s="34">
        <v>0.94430000000000003</v>
      </c>
      <c r="S113" s="34">
        <v>56</v>
      </c>
      <c r="T113" s="34">
        <v>11517.8</v>
      </c>
      <c r="U113" s="34"/>
      <c r="V113" s="34"/>
      <c r="W113" s="34">
        <v>0</v>
      </c>
      <c r="X113" s="34">
        <v>6.5189000000000004</v>
      </c>
      <c r="Y113" s="34">
        <v>12.3</v>
      </c>
      <c r="Z113" s="34">
        <v>854</v>
      </c>
      <c r="AA113" s="34">
        <v>856</v>
      </c>
      <c r="AB113" s="34">
        <v>867</v>
      </c>
      <c r="AC113" s="34">
        <v>97</v>
      </c>
      <c r="AD113" s="34">
        <v>30.62</v>
      </c>
      <c r="AE113" s="34">
        <v>0.7</v>
      </c>
      <c r="AF113" s="34">
        <v>979</v>
      </c>
      <c r="AG113" s="34">
        <v>2</v>
      </c>
      <c r="AH113" s="34">
        <v>82</v>
      </c>
      <c r="AI113" s="34">
        <v>36</v>
      </c>
      <c r="AJ113" s="34">
        <v>192</v>
      </c>
      <c r="AK113" s="34">
        <v>170</v>
      </c>
      <c r="AL113" s="34">
        <v>4</v>
      </c>
      <c r="AM113" s="34">
        <v>176</v>
      </c>
      <c r="AN113" s="34" t="s">
        <v>155</v>
      </c>
      <c r="AO113" s="34">
        <v>1</v>
      </c>
      <c r="AP113" s="37">
        <v>0.76890046296296299</v>
      </c>
      <c r="AQ113" s="34">
        <v>47.159143</v>
      </c>
      <c r="AR113" s="34">
        <v>-88.489812999999998</v>
      </c>
      <c r="AS113" s="34">
        <v>317.5</v>
      </c>
      <c r="AT113" s="34">
        <v>0.6</v>
      </c>
      <c r="AU113" s="34">
        <v>12</v>
      </c>
      <c r="AV113" s="34">
        <v>8</v>
      </c>
      <c r="AW113" s="34" t="s">
        <v>206</v>
      </c>
      <c r="AX113" s="34">
        <v>1</v>
      </c>
      <c r="AY113" s="34">
        <v>1.4</v>
      </c>
      <c r="AZ113" s="34">
        <v>1.8</v>
      </c>
      <c r="BA113" s="34">
        <v>13.404</v>
      </c>
      <c r="BB113" s="34">
        <v>14.79</v>
      </c>
      <c r="BC113" s="34">
        <v>1.1000000000000001</v>
      </c>
      <c r="BD113" s="34">
        <v>13.914999999999999</v>
      </c>
      <c r="BE113" s="34">
        <v>2438.9140000000002</v>
      </c>
      <c r="BF113" s="34">
        <v>118.752</v>
      </c>
      <c r="BG113" s="34">
        <v>1.7030000000000001</v>
      </c>
      <c r="BH113" s="34">
        <v>2.9000000000000001E-2</v>
      </c>
      <c r="BI113" s="34">
        <v>1.732</v>
      </c>
      <c r="BJ113" s="34">
        <v>1.409</v>
      </c>
      <c r="BK113" s="34">
        <v>2.4E-2</v>
      </c>
      <c r="BL113" s="34">
        <v>1.4330000000000001</v>
      </c>
      <c r="BM113" s="34">
        <v>97.148399999999995</v>
      </c>
      <c r="BN113" s="34"/>
      <c r="BO113" s="34"/>
      <c r="BP113" s="34"/>
      <c r="BQ113" s="34">
        <v>1158.5540000000001</v>
      </c>
      <c r="BR113" s="34">
        <v>9.9626000000000006E-2</v>
      </c>
      <c r="BS113" s="34">
        <v>-5</v>
      </c>
      <c r="BT113" s="34">
        <v>7.0000000000000001E-3</v>
      </c>
      <c r="BU113" s="34">
        <v>2.4346100000000002</v>
      </c>
      <c r="BV113" s="34">
        <v>0</v>
      </c>
      <c r="BW113" s="34" t="s">
        <v>155</v>
      </c>
      <c r="BX113" s="34">
        <v>0.82699999999999996</v>
      </c>
    </row>
    <row r="114" spans="1:76" x14ac:dyDescent="0.25">
      <c r="A114" s="35">
        <v>43167</v>
      </c>
      <c r="B114" s="36">
        <v>1.808912037037037E-2</v>
      </c>
      <c r="C114" s="34">
        <v>11.409000000000001</v>
      </c>
      <c r="D114" s="34">
        <v>0.78139999999999998</v>
      </c>
      <c r="E114" s="34">
        <v>7813.75</v>
      </c>
      <c r="F114" s="34">
        <v>131.19999999999999</v>
      </c>
      <c r="G114" s="34">
        <v>1.1000000000000001</v>
      </c>
      <c r="H114" s="34">
        <v>11061.1</v>
      </c>
      <c r="I114" s="34"/>
      <c r="J114" s="34">
        <v>7.09</v>
      </c>
      <c r="K114" s="34">
        <v>0.87870000000000004</v>
      </c>
      <c r="L114" s="34">
        <v>10.0246</v>
      </c>
      <c r="M114" s="34">
        <v>0.68659999999999999</v>
      </c>
      <c r="N114" s="34">
        <v>115.2504</v>
      </c>
      <c r="O114" s="34">
        <v>0.94110000000000005</v>
      </c>
      <c r="P114" s="34">
        <v>116.2</v>
      </c>
      <c r="Q114" s="34">
        <v>95.361000000000004</v>
      </c>
      <c r="R114" s="34">
        <v>0.77869999999999995</v>
      </c>
      <c r="S114" s="34">
        <v>96.1</v>
      </c>
      <c r="T114" s="34">
        <v>11061.1302</v>
      </c>
      <c r="U114" s="34"/>
      <c r="V114" s="34"/>
      <c r="W114" s="34">
        <v>0</v>
      </c>
      <c r="X114" s="34">
        <v>6.2267000000000001</v>
      </c>
      <c r="Y114" s="34">
        <v>12.1</v>
      </c>
      <c r="Z114" s="34">
        <v>854</v>
      </c>
      <c r="AA114" s="34">
        <v>856</v>
      </c>
      <c r="AB114" s="34">
        <v>867</v>
      </c>
      <c r="AC114" s="34">
        <v>97</v>
      </c>
      <c r="AD114" s="34">
        <v>30.62</v>
      </c>
      <c r="AE114" s="34">
        <v>0.7</v>
      </c>
      <c r="AF114" s="34">
        <v>979</v>
      </c>
      <c r="AG114" s="34">
        <v>2</v>
      </c>
      <c r="AH114" s="34">
        <v>82</v>
      </c>
      <c r="AI114" s="34">
        <v>36</v>
      </c>
      <c r="AJ114" s="34">
        <v>192</v>
      </c>
      <c r="AK114" s="34">
        <v>169.1</v>
      </c>
      <c r="AL114" s="34">
        <v>3.7</v>
      </c>
      <c r="AM114" s="34">
        <v>176</v>
      </c>
      <c r="AN114" s="34" t="s">
        <v>155</v>
      </c>
      <c r="AO114" s="34">
        <v>1</v>
      </c>
      <c r="AP114" s="37">
        <v>0.76890046296296299</v>
      </c>
      <c r="AQ114" s="34">
        <v>47.159146</v>
      </c>
      <c r="AR114" s="34">
        <v>-88.489811000000003</v>
      </c>
      <c r="AS114" s="34">
        <v>317.60000000000002</v>
      </c>
      <c r="AT114" s="34">
        <v>2.1</v>
      </c>
      <c r="AU114" s="34">
        <v>12</v>
      </c>
      <c r="AV114" s="34">
        <v>8</v>
      </c>
      <c r="AW114" s="34" t="s">
        <v>206</v>
      </c>
      <c r="AX114" s="34">
        <v>1</v>
      </c>
      <c r="AY114" s="34">
        <v>1.4719</v>
      </c>
      <c r="AZ114" s="34">
        <v>1.8</v>
      </c>
      <c r="BA114" s="34">
        <v>13.404</v>
      </c>
      <c r="BB114" s="34">
        <v>14.91</v>
      </c>
      <c r="BC114" s="34">
        <v>1.1100000000000001</v>
      </c>
      <c r="BD114" s="34">
        <v>13.811</v>
      </c>
      <c r="BE114" s="34">
        <v>2466.0810000000001</v>
      </c>
      <c r="BF114" s="34">
        <v>107.496</v>
      </c>
      <c r="BG114" s="34">
        <v>2.9689999999999999</v>
      </c>
      <c r="BH114" s="34">
        <v>2.4E-2</v>
      </c>
      <c r="BI114" s="34">
        <v>2.9929999999999999</v>
      </c>
      <c r="BJ114" s="34">
        <v>2.4569999999999999</v>
      </c>
      <c r="BK114" s="34">
        <v>0.02</v>
      </c>
      <c r="BL114" s="34">
        <v>2.4769999999999999</v>
      </c>
      <c r="BM114" s="34">
        <v>93.899199999999993</v>
      </c>
      <c r="BN114" s="34"/>
      <c r="BO114" s="34"/>
      <c r="BP114" s="34"/>
      <c r="BQ114" s="34">
        <v>1113.768</v>
      </c>
      <c r="BR114" s="34">
        <v>0.175315</v>
      </c>
      <c r="BS114" s="34">
        <v>-5</v>
      </c>
      <c r="BT114" s="34">
        <v>7.8770000000000003E-3</v>
      </c>
      <c r="BU114" s="34">
        <v>4.2842609999999999</v>
      </c>
      <c r="BV114" s="34">
        <v>0</v>
      </c>
      <c r="BW114" s="34" t="s">
        <v>155</v>
      </c>
      <c r="BX114" s="34">
        <v>0.82699999999999996</v>
      </c>
    </row>
    <row r="115" spans="1:76" x14ac:dyDescent="0.25">
      <c r="A115" s="35">
        <v>43167</v>
      </c>
      <c r="B115" s="36">
        <v>1.8100694444444444E-2</v>
      </c>
      <c r="C115" s="34">
        <v>11.776</v>
      </c>
      <c r="D115" s="34">
        <v>0.65680000000000005</v>
      </c>
      <c r="E115" s="34">
        <v>6567.9547430000002</v>
      </c>
      <c r="F115" s="34">
        <v>187.1</v>
      </c>
      <c r="G115" s="34">
        <v>1</v>
      </c>
      <c r="H115" s="34">
        <v>10626.8</v>
      </c>
      <c r="I115" s="34"/>
      <c r="J115" s="34">
        <v>6.84</v>
      </c>
      <c r="K115" s="34">
        <v>0.87719999999999998</v>
      </c>
      <c r="L115" s="34">
        <v>10.3302</v>
      </c>
      <c r="M115" s="34">
        <v>0.57609999999999995</v>
      </c>
      <c r="N115" s="34">
        <v>164.1249</v>
      </c>
      <c r="O115" s="34">
        <v>0.85129999999999995</v>
      </c>
      <c r="P115" s="34">
        <v>165</v>
      </c>
      <c r="Q115" s="34">
        <v>135.80109999999999</v>
      </c>
      <c r="R115" s="34">
        <v>0.70440000000000003</v>
      </c>
      <c r="S115" s="34">
        <v>136.5</v>
      </c>
      <c r="T115" s="34">
        <v>10626.8143</v>
      </c>
      <c r="U115" s="34"/>
      <c r="V115" s="34"/>
      <c r="W115" s="34">
        <v>0</v>
      </c>
      <c r="X115" s="34">
        <v>5.9973000000000001</v>
      </c>
      <c r="Y115" s="34">
        <v>12.1</v>
      </c>
      <c r="Z115" s="34">
        <v>853</v>
      </c>
      <c r="AA115" s="34">
        <v>855</v>
      </c>
      <c r="AB115" s="34">
        <v>867</v>
      </c>
      <c r="AC115" s="34">
        <v>97</v>
      </c>
      <c r="AD115" s="34">
        <v>30.62</v>
      </c>
      <c r="AE115" s="34">
        <v>0.7</v>
      </c>
      <c r="AF115" s="34">
        <v>979</v>
      </c>
      <c r="AG115" s="34">
        <v>2</v>
      </c>
      <c r="AH115" s="34">
        <v>81.123000000000005</v>
      </c>
      <c r="AI115" s="34">
        <v>36</v>
      </c>
      <c r="AJ115" s="34">
        <v>191.1</v>
      </c>
      <c r="AK115" s="34">
        <v>169</v>
      </c>
      <c r="AL115" s="34">
        <v>3.6</v>
      </c>
      <c r="AM115" s="34">
        <v>175.8</v>
      </c>
      <c r="AN115" s="34" t="s">
        <v>155</v>
      </c>
      <c r="AO115" s="34">
        <v>1</v>
      </c>
      <c r="AP115" s="37">
        <v>0.76891203703703714</v>
      </c>
      <c r="AQ115" s="34">
        <v>47.159176000000002</v>
      </c>
      <c r="AR115" s="34">
        <v>-88.489783000000003</v>
      </c>
      <c r="AS115" s="34">
        <v>317.60000000000002</v>
      </c>
      <c r="AT115" s="34">
        <v>2.6</v>
      </c>
      <c r="AU115" s="34">
        <v>12</v>
      </c>
      <c r="AV115" s="34">
        <v>8</v>
      </c>
      <c r="AW115" s="34" t="s">
        <v>206</v>
      </c>
      <c r="AX115" s="34">
        <v>1.0719000000000001</v>
      </c>
      <c r="AY115" s="34">
        <v>1.5</v>
      </c>
      <c r="AZ115" s="34">
        <v>1.8718999999999999</v>
      </c>
      <c r="BA115" s="34">
        <v>13.404</v>
      </c>
      <c r="BB115" s="34">
        <v>14.73</v>
      </c>
      <c r="BC115" s="34">
        <v>1.1000000000000001</v>
      </c>
      <c r="BD115" s="34">
        <v>13.999000000000001</v>
      </c>
      <c r="BE115" s="34">
        <v>2508.9380000000001</v>
      </c>
      <c r="BF115" s="34">
        <v>89.061000000000007</v>
      </c>
      <c r="BG115" s="34">
        <v>4.1740000000000004</v>
      </c>
      <c r="BH115" s="34">
        <v>2.1999999999999999E-2</v>
      </c>
      <c r="BI115" s="34">
        <v>4.1959999999999997</v>
      </c>
      <c r="BJ115" s="34">
        <v>3.4540000000000002</v>
      </c>
      <c r="BK115" s="34">
        <v>1.7999999999999999E-2</v>
      </c>
      <c r="BL115" s="34">
        <v>3.472</v>
      </c>
      <c r="BM115" s="34">
        <v>89.064700000000002</v>
      </c>
      <c r="BN115" s="34"/>
      <c r="BO115" s="34"/>
      <c r="BP115" s="34"/>
      <c r="BQ115" s="34">
        <v>1059.0930000000001</v>
      </c>
      <c r="BR115" s="34">
        <v>0.19840099999999999</v>
      </c>
      <c r="BS115" s="34">
        <v>-5</v>
      </c>
      <c r="BT115" s="34">
        <v>8.8769999999999995E-3</v>
      </c>
      <c r="BU115" s="34">
        <v>4.8484239999999996</v>
      </c>
      <c r="BV115" s="34">
        <v>0</v>
      </c>
      <c r="BW115" s="34" t="s">
        <v>155</v>
      </c>
      <c r="BX115" s="34">
        <v>0.82699999999999996</v>
      </c>
    </row>
    <row r="116" spans="1:76" x14ac:dyDescent="0.25">
      <c r="A116" s="35">
        <v>43167</v>
      </c>
      <c r="B116" s="36">
        <v>1.8112268518518517E-2</v>
      </c>
      <c r="C116" s="34">
        <v>12.114000000000001</v>
      </c>
      <c r="D116" s="34">
        <v>0.73829999999999996</v>
      </c>
      <c r="E116" s="34">
        <v>7382.8992630000002</v>
      </c>
      <c r="F116" s="34">
        <v>258.10000000000002</v>
      </c>
      <c r="G116" s="34">
        <v>0.8</v>
      </c>
      <c r="H116" s="34">
        <v>10306</v>
      </c>
      <c r="I116" s="34"/>
      <c r="J116" s="34">
        <v>6.48</v>
      </c>
      <c r="K116" s="34">
        <v>0.874</v>
      </c>
      <c r="L116" s="34">
        <v>10.5883</v>
      </c>
      <c r="M116" s="34">
        <v>0.64529999999999998</v>
      </c>
      <c r="N116" s="34">
        <v>225.58099999999999</v>
      </c>
      <c r="O116" s="34">
        <v>0.67400000000000004</v>
      </c>
      <c r="P116" s="34">
        <v>226.3</v>
      </c>
      <c r="Q116" s="34">
        <v>186.65129999999999</v>
      </c>
      <c r="R116" s="34">
        <v>0.55769999999999997</v>
      </c>
      <c r="S116" s="34">
        <v>187.2</v>
      </c>
      <c r="T116" s="34">
        <v>10306.0031</v>
      </c>
      <c r="U116" s="34"/>
      <c r="V116" s="34"/>
      <c r="W116" s="34">
        <v>0</v>
      </c>
      <c r="X116" s="34">
        <v>5.6601999999999997</v>
      </c>
      <c r="Y116" s="34">
        <v>12.1</v>
      </c>
      <c r="Z116" s="34">
        <v>851</v>
      </c>
      <c r="AA116" s="34">
        <v>854</v>
      </c>
      <c r="AB116" s="34">
        <v>866</v>
      </c>
      <c r="AC116" s="34">
        <v>97</v>
      </c>
      <c r="AD116" s="34">
        <v>30.62</v>
      </c>
      <c r="AE116" s="34">
        <v>0.7</v>
      </c>
      <c r="AF116" s="34">
        <v>979</v>
      </c>
      <c r="AG116" s="34">
        <v>2</v>
      </c>
      <c r="AH116" s="34">
        <v>81</v>
      </c>
      <c r="AI116" s="34">
        <v>36</v>
      </c>
      <c r="AJ116" s="34">
        <v>191</v>
      </c>
      <c r="AK116" s="34">
        <v>168.1</v>
      </c>
      <c r="AL116" s="34">
        <v>3.6</v>
      </c>
      <c r="AM116" s="34">
        <v>175.4</v>
      </c>
      <c r="AN116" s="34" t="s">
        <v>155</v>
      </c>
      <c r="AO116" s="34">
        <v>1</v>
      </c>
      <c r="AP116" s="37">
        <v>0.76892361111111107</v>
      </c>
      <c r="AQ116" s="34">
        <v>47.159198000000004</v>
      </c>
      <c r="AR116" s="34">
        <v>-88.489754000000005</v>
      </c>
      <c r="AS116" s="34">
        <v>317.5</v>
      </c>
      <c r="AT116" s="34">
        <v>3.5</v>
      </c>
      <c r="AU116" s="34">
        <v>12</v>
      </c>
      <c r="AV116" s="34">
        <v>8</v>
      </c>
      <c r="AW116" s="34" t="s">
        <v>206</v>
      </c>
      <c r="AX116" s="34">
        <v>1.1718999999999999</v>
      </c>
      <c r="AY116" s="34">
        <v>1.5719000000000001</v>
      </c>
      <c r="AZ116" s="34">
        <v>1.9719</v>
      </c>
      <c r="BA116" s="34">
        <v>13.404</v>
      </c>
      <c r="BB116" s="34">
        <v>14.34</v>
      </c>
      <c r="BC116" s="34">
        <v>1.07</v>
      </c>
      <c r="BD116" s="34">
        <v>14.411</v>
      </c>
      <c r="BE116" s="34">
        <v>2509.5259999999998</v>
      </c>
      <c r="BF116" s="34">
        <v>97.341999999999999</v>
      </c>
      <c r="BG116" s="34">
        <v>5.5990000000000002</v>
      </c>
      <c r="BH116" s="34">
        <v>1.7000000000000001E-2</v>
      </c>
      <c r="BI116" s="34">
        <v>5.6159999999999997</v>
      </c>
      <c r="BJ116" s="34">
        <v>4.633</v>
      </c>
      <c r="BK116" s="34">
        <v>1.4E-2</v>
      </c>
      <c r="BL116" s="34">
        <v>4.6470000000000002</v>
      </c>
      <c r="BM116" s="34">
        <v>84.290300000000002</v>
      </c>
      <c r="BN116" s="34"/>
      <c r="BO116" s="34"/>
      <c r="BP116" s="34"/>
      <c r="BQ116" s="34">
        <v>975.43</v>
      </c>
      <c r="BR116" s="34">
        <v>0.24560399999999999</v>
      </c>
      <c r="BS116" s="34">
        <v>-5</v>
      </c>
      <c r="BT116" s="34">
        <v>8.123E-3</v>
      </c>
      <c r="BU116" s="34">
        <v>6.0019479999999996</v>
      </c>
      <c r="BV116" s="34">
        <v>0</v>
      </c>
      <c r="BW116" s="34" t="s">
        <v>155</v>
      </c>
      <c r="BX116" s="34">
        <v>0.82699999999999996</v>
      </c>
    </row>
    <row r="117" spans="1:76" x14ac:dyDescent="0.25">
      <c r="A117" s="35">
        <v>43167</v>
      </c>
      <c r="B117" s="36">
        <v>1.8123842592592591E-2</v>
      </c>
      <c r="C117" s="34">
        <v>12.323</v>
      </c>
      <c r="D117" s="34">
        <v>1.0184</v>
      </c>
      <c r="E117" s="34">
        <v>10183.88206</v>
      </c>
      <c r="F117" s="34">
        <v>402</v>
      </c>
      <c r="G117" s="34">
        <v>0.5</v>
      </c>
      <c r="H117" s="34">
        <v>10438.9</v>
      </c>
      <c r="I117" s="34"/>
      <c r="J117" s="34">
        <v>6.13</v>
      </c>
      <c r="K117" s="34">
        <v>0.86970000000000003</v>
      </c>
      <c r="L117" s="34">
        <v>10.717000000000001</v>
      </c>
      <c r="M117" s="34">
        <v>0.88560000000000005</v>
      </c>
      <c r="N117" s="34">
        <v>349.63350000000003</v>
      </c>
      <c r="O117" s="34">
        <v>0.44700000000000001</v>
      </c>
      <c r="P117" s="34">
        <v>350.1</v>
      </c>
      <c r="Q117" s="34">
        <v>289.29539999999997</v>
      </c>
      <c r="R117" s="34">
        <v>0.36980000000000002</v>
      </c>
      <c r="S117" s="34">
        <v>289.7</v>
      </c>
      <c r="T117" s="34">
        <v>10438.8552</v>
      </c>
      <c r="U117" s="34"/>
      <c r="V117" s="34"/>
      <c r="W117" s="34">
        <v>0</v>
      </c>
      <c r="X117" s="34">
        <v>5.3314000000000004</v>
      </c>
      <c r="Y117" s="34">
        <v>12.1</v>
      </c>
      <c r="Z117" s="34">
        <v>852</v>
      </c>
      <c r="AA117" s="34">
        <v>854</v>
      </c>
      <c r="AB117" s="34">
        <v>865</v>
      </c>
      <c r="AC117" s="34">
        <v>97</v>
      </c>
      <c r="AD117" s="34">
        <v>30.62</v>
      </c>
      <c r="AE117" s="34">
        <v>0.7</v>
      </c>
      <c r="AF117" s="34">
        <v>979</v>
      </c>
      <c r="AG117" s="34">
        <v>2</v>
      </c>
      <c r="AH117" s="34">
        <v>81</v>
      </c>
      <c r="AI117" s="34">
        <v>36</v>
      </c>
      <c r="AJ117" s="34">
        <v>191</v>
      </c>
      <c r="AK117" s="34">
        <v>168</v>
      </c>
      <c r="AL117" s="34">
        <v>3.5</v>
      </c>
      <c r="AM117" s="34">
        <v>175</v>
      </c>
      <c r="AN117" s="34" t="s">
        <v>155</v>
      </c>
      <c r="AO117" s="34">
        <v>1</v>
      </c>
      <c r="AP117" s="37">
        <v>0.76893518518518522</v>
      </c>
      <c r="AQ117" s="34">
        <v>47.159210000000002</v>
      </c>
      <c r="AR117" s="34">
        <v>-88.489735999999994</v>
      </c>
      <c r="AS117" s="34">
        <v>317.60000000000002</v>
      </c>
      <c r="AT117" s="34">
        <v>5.5</v>
      </c>
      <c r="AU117" s="34">
        <v>12</v>
      </c>
      <c r="AV117" s="34">
        <v>9</v>
      </c>
      <c r="AW117" s="34" t="s">
        <v>205</v>
      </c>
      <c r="AX117" s="34">
        <v>1.2</v>
      </c>
      <c r="AY117" s="34">
        <v>1.6</v>
      </c>
      <c r="AZ117" s="34">
        <v>2</v>
      </c>
      <c r="BA117" s="34">
        <v>13.404</v>
      </c>
      <c r="BB117" s="34">
        <v>13.83</v>
      </c>
      <c r="BC117" s="34">
        <v>1.03</v>
      </c>
      <c r="BD117" s="34">
        <v>14.988</v>
      </c>
      <c r="BE117" s="34">
        <v>2462.989</v>
      </c>
      <c r="BF117" s="34">
        <v>129.54599999999999</v>
      </c>
      <c r="BG117" s="34">
        <v>8.4149999999999991</v>
      </c>
      <c r="BH117" s="34">
        <v>1.0999999999999999E-2</v>
      </c>
      <c r="BI117" s="34">
        <v>8.4250000000000007</v>
      </c>
      <c r="BJ117" s="34">
        <v>6.9630000000000001</v>
      </c>
      <c r="BK117" s="34">
        <v>8.9999999999999993E-3</v>
      </c>
      <c r="BL117" s="34">
        <v>6.9710000000000001</v>
      </c>
      <c r="BM117" s="34">
        <v>82.787099999999995</v>
      </c>
      <c r="BN117" s="34"/>
      <c r="BO117" s="34"/>
      <c r="BP117" s="34"/>
      <c r="BQ117" s="34">
        <v>890.89300000000003</v>
      </c>
      <c r="BR117" s="34">
        <v>0.30111199999999999</v>
      </c>
      <c r="BS117" s="34">
        <v>-5</v>
      </c>
      <c r="BT117" s="34">
        <v>8.8769999999999995E-3</v>
      </c>
      <c r="BU117" s="34">
        <v>7.3584240000000003</v>
      </c>
      <c r="BV117" s="34">
        <v>0</v>
      </c>
      <c r="BW117" s="34" t="s">
        <v>155</v>
      </c>
      <c r="BX117" s="34">
        <v>0.82699999999999996</v>
      </c>
    </row>
    <row r="118" spans="1:76" x14ac:dyDescent="0.25">
      <c r="A118" s="35">
        <v>43167</v>
      </c>
      <c r="B118" s="36">
        <v>1.8135416666666664E-2</v>
      </c>
      <c r="C118" s="34">
        <v>12.488</v>
      </c>
      <c r="D118" s="34">
        <v>1.0762</v>
      </c>
      <c r="E118" s="34">
        <v>10762</v>
      </c>
      <c r="F118" s="34">
        <v>563.29999999999995</v>
      </c>
      <c r="G118" s="34">
        <v>0.2</v>
      </c>
      <c r="H118" s="34">
        <v>10364.799999999999</v>
      </c>
      <c r="I118" s="34"/>
      <c r="J118" s="34">
        <v>5.76</v>
      </c>
      <c r="K118" s="34">
        <v>0.8679</v>
      </c>
      <c r="L118" s="34">
        <v>10.8384</v>
      </c>
      <c r="M118" s="34">
        <v>0.93410000000000004</v>
      </c>
      <c r="N118" s="34">
        <v>488.92950000000002</v>
      </c>
      <c r="O118" s="34">
        <v>0.19570000000000001</v>
      </c>
      <c r="P118" s="34">
        <v>489.1</v>
      </c>
      <c r="Q118" s="34">
        <v>404.55250000000001</v>
      </c>
      <c r="R118" s="34">
        <v>0.16189999999999999</v>
      </c>
      <c r="S118" s="34">
        <v>404.7</v>
      </c>
      <c r="T118" s="34">
        <v>10364.8194</v>
      </c>
      <c r="U118" s="34"/>
      <c r="V118" s="34"/>
      <c r="W118" s="34">
        <v>0</v>
      </c>
      <c r="X118" s="34">
        <v>4.9996</v>
      </c>
      <c r="Y118" s="34">
        <v>12.1</v>
      </c>
      <c r="Z118" s="34">
        <v>851</v>
      </c>
      <c r="AA118" s="34">
        <v>854</v>
      </c>
      <c r="AB118" s="34">
        <v>864</v>
      </c>
      <c r="AC118" s="34">
        <v>97</v>
      </c>
      <c r="AD118" s="34">
        <v>30.62</v>
      </c>
      <c r="AE118" s="34">
        <v>0.7</v>
      </c>
      <c r="AF118" s="34">
        <v>979</v>
      </c>
      <c r="AG118" s="34">
        <v>2</v>
      </c>
      <c r="AH118" s="34">
        <v>80.123000000000005</v>
      </c>
      <c r="AI118" s="34">
        <v>36</v>
      </c>
      <c r="AJ118" s="34">
        <v>191</v>
      </c>
      <c r="AK118" s="34">
        <v>168</v>
      </c>
      <c r="AL118" s="34">
        <v>3.6</v>
      </c>
      <c r="AM118" s="34">
        <v>175.4</v>
      </c>
      <c r="AN118" s="34" t="s">
        <v>155</v>
      </c>
      <c r="AO118" s="34">
        <v>1</v>
      </c>
      <c r="AP118" s="37">
        <v>0.76894675925925926</v>
      </c>
      <c r="AQ118" s="34">
        <v>47.159224999999999</v>
      </c>
      <c r="AR118" s="34">
        <v>-88.489686000000006</v>
      </c>
      <c r="AS118" s="34">
        <v>317.5</v>
      </c>
      <c r="AT118" s="34">
        <v>11.1</v>
      </c>
      <c r="AU118" s="34">
        <v>12</v>
      </c>
      <c r="AV118" s="34">
        <v>9</v>
      </c>
      <c r="AW118" s="34" t="s">
        <v>205</v>
      </c>
      <c r="AX118" s="34">
        <v>1.4876</v>
      </c>
      <c r="AY118" s="34">
        <v>1.1686000000000001</v>
      </c>
      <c r="AZ118" s="34">
        <v>2.2875999999999999</v>
      </c>
      <c r="BA118" s="34">
        <v>13.404</v>
      </c>
      <c r="BB118" s="34">
        <v>13.63</v>
      </c>
      <c r="BC118" s="34">
        <v>1.02</v>
      </c>
      <c r="BD118" s="34">
        <v>15.218</v>
      </c>
      <c r="BE118" s="34">
        <v>2459.2049999999999</v>
      </c>
      <c r="BF118" s="34">
        <v>134.88999999999999</v>
      </c>
      <c r="BG118" s="34">
        <v>11.618</v>
      </c>
      <c r="BH118" s="34">
        <v>5.0000000000000001E-3</v>
      </c>
      <c r="BI118" s="34">
        <v>11.622</v>
      </c>
      <c r="BJ118" s="34">
        <v>9.6129999999999995</v>
      </c>
      <c r="BK118" s="34">
        <v>4.0000000000000001E-3</v>
      </c>
      <c r="BL118" s="34">
        <v>9.6159999999999997</v>
      </c>
      <c r="BM118" s="34">
        <v>81.154700000000005</v>
      </c>
      <c r="BN118" s="34"/>
      <c r="BO118" s="34"/>
      <c r="BP118" s="34"/>
      <c r="BQ118" s="34">
        <v>824.82299999999998</v>
      </c>
      <c r="BR118" s="34">
        <v>0.34395700000000001</v>
      </c>
      <c r="BS118" s="34">
        <v>-5</v>
      </c>
      <c r="BT118" s="34">
        <v>8.123E-3</v>
      </c>
      <c r="BU118" s="34">
        <v>8.4054500000000001</v>
      </c>
      <c r="BV118" s="34">
        <v>0</v>
      </c>
      <c r="BW118" s="34" t="s">
        <v>155</v>
      </c>
      <c r="BX118" s="34">
        <v>0.82699999999999996</v>
      </c>
    </row>
    <row r="119" spans="1:76" x14ac:dyDescent="0.25">
      <c r="A119" s="35">
        <v>43167</v>
      </c>
      <c r="B119" s="36">
        <v>1.8146990740740741E-2</v>
      </c>
      <c r="C119" s="34">
        <v>12.629</v>
      </c>
      <c r="D119" s="34">
        <v>1.1621999999999999</v>
      </c>
      <c r="E119" s="34">
        <v>11622.077380000001</v>
      </c>
      <c r="F119" s="34">
        <v>772.2</v>
      </c>
      <c r="G119" s="34">
        <v>0.1</v>
      </c>
      <c r="H119" s="34">
        <v>9835.2999999999993</v>
      </c>
      <c r="I119" s="34"/>
      <c r="J119" s="34">
        <v>5.33</v>
      </c>
      <c r="K119" s="34">
        <v>0.86650000000000005</v>
      </c>
      <c r="L119" s="34">
        <v>10.9428</v>
      </c>
      <c r="M119" s="34">
        <v>1.0071000000000001</v>
      </c>
      <c r="N119" s="34">
        <v>669.08690000000001</v>
      </c>
      <c r="O119" s="34">
        <v>6.1600000000000002E-2</v>
      </c>
      <c r="P119" s="34">
        <v>669.1</v>
      </c>
      <c r="Q119" s="34">
        <v>553.61919999999998</v>
      </c>
      <c r="R119" s="34">
        <v>5.0999999999999997E-2</v>
      </c>
      <c r="S119" s="34">
        <v>553.70000000000005</v>
      </c>
      <c r="T119" s="34">
        <v>9835.2644</v>
      </c>
      <c r="U119" s="34"/>
      <c r="V119" s="34"/>
      <c r="W119" s="34">
        <v>0</v>
      </c>
      <c r="X119" s="34">
        <v>4.6220999999999997</v>
      </c>
      <c r="Y119" s="34">
        <v>12.1</v>
      </c>
      <c r="Z119" s="34">
        <v>850</v>
      </c>
      <c r="AA119" s="34">
        <v>853</v>
      </c>
      <c r="AB119" s="34">
        <v>863</v>
      </c>
      <c r="AC119" s="34">
        <v>97</v>
      </c>
      <c r="AD119" s="34">
        <v>30.62</v>
      </c>
      <c r="AE119" s="34">
        <v>0.7</v>
      </c>
      <c r="AF119" s="34">
        <v>979</v>
      </c>
      <c r="AG119" s="34">
        <v>2</v>
      </c>
      <c r="AH119" s="34">
        <v>80</v>
      </c>
      <c r="AI119" s="34">
        <v>36</v>
      </c>
      <c r="AJ119" s="34">
        <v>191</v>
      </c>
      <c r="AK119" s="34">
        <v>168</v>
      </c>
      <c r="AL119" s="34">
        <v>3.5</v>
      </c>
      <c r="AM119" s="34">
        <v>175.7</v>
      </c>
      <c r="AN119" s="34" t="s">
        <v>155</v>
      </c>
      <c r="AO119" s="34">
        <v>1</v>
      </c>
      <c r="AP119" s="37">
        <v>0.7689583333333333</v>
      </c>
      <c r="AQ119" s="34">
        <v>47.159216000000001</v>
      </c>
      <c r="AR119" s="34">
        <v>-88.489614000000003</v>
      </c>
      <c r="AS119" s="34">
        <v>317.3</v>
      </c>
      <c r="AT119" s="34">
        <v>15.7</v>
      </c>
      <c r="AU119" s="34">
        <v>12</v>
      </c>
      <c r="AV119" s="34">
        <v>9</v>
      </c>
      <c r="AW119" s="34" t="s">
        <v>205</v>
      </c>
      <c r="AX119" s="34">
        <v>1.6718999999999999</v>
      </c>
      <c r="AY119" s="34">
        <v>1.0719000000000001</v>
      </c>
      <c r="AZ119" s="34">
        <v>2.4</v>
      </c>
      <c r="BA119" s="34">
        <v>13.404</v>
      </c>
      <c r="BB119" s="34">
        <v>13.48</v>
      </c>
      <c r="BC119" s="34">
        <v>1.01</v>
      </c>
      <c r="BD119" s="34">
        <v>15.406000000000001</v>
      </c>
      <c r="BE119" s="34">
        <v>2458.9279999999999</v>
      </c>
      <c r="BF119" s="34">
        <v>144.02799999999999</v>
      </c>
      <c r="BG119" s="34">
        <v>15.744999999999999</v>
      </c>
      <c r="BH119" s="34">
        <v>1E-3</v>
      </c>
      <c r="BI119" s="34">
        <v>15.746</v>
      </c>
      <c r="BJ119" s="34">
        <v>13.028</v>
      </c>
      <c r="BK119" s="34">
        <v>1E-3</v>
      </c>
      <c r="BL119" s="34">
        <v>13.029</v>
      </c>
      <c r="BM119" s="34">
        <v>76.264799999999994</v>
      </c>
      <c r="BN119" s="34"/>
      <c r="BO119" s="34"/>
      <c r="BP119" s="34"/>
      <c r="BQ119" s="34">
        <v>755.18600000000004</v>
      </c>
      <c r="BR119" s="34">
        <v>0.34899999999999998</v>
      </c>
      <c r="BS119" s="34">
        <v>-5</v>
      </c>
      <c r="BT119" s="34">
        <v>8.0000000000000002E-3</v>
      </c>
      <c r="BU119" s="34">
        <v>8.5286880000000007</v>
      </c>
      <c r="BV119" s="34">
        <v>0</v>
      </c>
      <c r="BW119" s="34" t="s">
        <v>155</v>
      </c>
      <c r="BX119" s="34">
        <v>0.82699999999999996</v>
      </c>
    </row>
    <row r="120" spans="1:76" x14ac:dyDescent="0.25">
      <c r="A120" s="35">
        <v>43167</v>
      </c>
      <c r="B120" s="36">
        <v>1.8158564814814815E-2</v>
      </c>
      <c r="C120" s="34">
        <v>12.663</v>
      </c>
      <c r="D120" s="34">
        <v>1.2588999999999999</v>
      </c>
      <c r="E120" s="34">
        <v>12589.03253</v>
      </c>
      <c r="F120" s="34">
        <v>984.5</v>
      </c>
      <c r="G120" s="34">
        <v>0</v>
      </c>
      <c r="H120" s="34">
        <v>9312.7000000000007</v>
      </c>
      <c r="I120" s="34"/>
      <c r="J120" s="34">
        <v>4.8600000000000003</v>
      </c>
      <c r="K120" s="34">
        <v>0.8659</v>
      </c>
      <c r="L120" s="34">
        <v>10.964600000000001</v>
      </c>
      <c r="M120" s="34">
        <v>1.0900000000000001</v>
      </c>
      <c r="N120" s="34">
        <v>852.44230000000005</v>
      </c>
      <c r="O120" s="34">
        <v>0</v>
      </c>
      <c r="P120" s="34">
        <v>852.4</v>
      </c>
      <c r="Q120" s="34">
        <v>705.33199999999999</v>
      </c>
      <c r="R120" s="34">
        <v>0</v>
      </c>
      <c r="S120" s="34">
        <v>705.3</v>
      </c>
      <c r="T120" s="34">
        <v>9312.6597000000002</v>
      </c>
      <c r="U120" s="34"/>
      <c r="V120" s="34"/>
      <c r="W120" s="34">
        <v>0</v>
      </c>
      <c r="X120" s="34">
        <v>4.2081</v>
      </c>
      <c r="Y120" s="34">
        <v>12.1</v>
      </c>
      <c r="Z120" s="34">
        <v>850</v>
      </c>
      <c r="AA120" s="34">
        <v>852</v>
      </c>
      <c r="AB120" s="34">
        <v>862</v>
      </c>
      <c r="AC120" s="34">
        <v>97</v>
      </c>
      <c r="AD120" s="34">
        <v>30.62</v>
      </c>
      <c r="AE120" s="34">
        <v>0.7</v>
      </c>
      <c r="AF120" s="34">
        <v>979</v>
      </c>
      <c r="AG120" s="34">
        <v>2</v>
      </c>
      <c r="AH120" s="34">
        <v>80</v>
      </c>
      <c r="AI120" s="34">
        <v>36</v>
      </c>
      <c r="AJ120" s="34">
        <v>191</v>
      </c>
      <c r="AK120" s="34">
        <v>168</v>
      </c>
      <c r="AL120" s="34">
        <v>3.5</v>
      </c>
      <c r="AM120" s="34">
        <v>176</v>
      </c>
      <c r="AN120" s="34" t="s">
        <v>155</v>
      </c>
      <c r="AO120" s="34">
        <v>1</v>
      </c>
      <c r="AP120" s="37">
        <v>0.76896990740740734</v>
      </c>
      <c r="AQ120" s="34">
        <v>47.159171999999998</v>
      </c>
      <c r="AR120" s="34">
        <v>-88.489520999999996</v>
      </c>
      <c r="AS120" s="34">
        <v>317.10000000000002</v>
      </c>
      <c r="AT120" s="34">
        <v>20.3</v>
      </c>
      <c r="AU120" s="34">
        <v>12</v>
      </c>
      <c r="AV120" s="34">
        <v>9</v>
      </c>
      <c r="AW120" s="34" t="s">
        <v>205</v>
      </c>
      <c r="AX120" s="34">
        <v>1.7719</v>
      </c>
      <c r="AY120" s="34">
        <v>1.0281</v>
      </c>
      <c r="AZ120" s="34">
        <v>2.4719000000000002</v>
      </c>
      <c r="BA120" s="34">
        <v>13.404</v>
      </c>
      <c r="BB120" s="34">
        <v>13.41</v>
      </c>
      <c r="BC120" s="34">
        <v>1</v>
      </c>
      <c r="BD120" s="34">
        <v>15.493</v>
      </c>
      <c r="BE120" s="34">
        <v>2453.8290000000002</v>
      </c>
      <c r="BF120" s="34">
        <v>155.262</v>
      </c>
      <c r="BG120" s="34">
        <v>19.978000000000002</v>
      </c>
      <c r="BH120" s="34">
        <v>0</v>
      </c>
      <c r="BI120" s="34">
        <v>19.978000000000002</v>
      </c>
      <c r="BJ120" s="34">
        <v>16.53</v>
      </c>
      <c r="BK120" s="34">
        <v>0</v>
      </c>
      <c r="BL120" s="34">
        <v>16.53</v>
      </c>
      <c r="BM120" s="34">
        <v>71.919700000000006</v>
      </c>
      <c r="BN120" s="34"/>
      <c r="BO120" s="34"/>
      <c r="BP120" s="34"/>
      <c r="BQ120" s="34">
        <v>684.76199999999994</v>
      </c>
      <c r="BR120" s="34">
        <v>0.414775</v>
      </c>
      <c r="BS120" s="34">
        <v>-5</v>
      </c>
      <c r="BT120" s="34">
        <v>8.8769999999999995E-3</v>
      </c>
      <c r="BU120" s="34">
        <v>10.136063999999999</v>
      </c>
      <c r="BV120" s="34">
        <v>0</v>
      </c>
      <c r="BW120" s="34" t="s">
        <v>155</v>
      </c>
      <c r="BX120" s="34">
        <v>0.82699999999999996</v>
      </c>
    </row>
    <row r="121" spans="1:76" x14ac:dyDescent="0.25">
      <c r="A121" s="35">
        <v>43167</v>
      </c>
      <c r="B121" s="36">
        <v>1.8170138888888888E-2</v>
      </c>
      <c r="C121" s="34">
        <v>12.705</v>
      </c>
      <c r="D121" s="34">
        <v>1.3385</v>
      </c>
      <c r="E121" s="34">
        <v>13384.72669</v>
      </c>
      <c r="F121" s="34">
        <v>1144.5</v>
      </c>
      <c r="G121" s="34">
        <v>0</v>
      </c>
      <c r="H121" s="34">
        <v>8808.2000000000007</v>
      </c>
      <c r="I121" s="34"/>
      <c r="J121" s="34">
        <v>4.46</v>
      </c>
      <c r="K121" s="34">
        <v>0.86529999999999996</v>
      </c>
      <c r="L121" s="34">
        <v>10.994</v>
      </c>
      <c r="M121" s="34">
        <v>1.1581999999999999</v>
      </c>
      <c r="N121" s="34">
        <v>990.38379999999995</v>
      </c>
      <c r="O121" s="34">
        <v>0</v>
      </c>
      <c r="P121" s="34">
        <v>990.4</v>
      </c>
      <c r="Q121" s="34">
        <v>819.46820000000002</v>
      </c>
      <c r="R121" s="34">
        <v>0</v>
      </c>
      <c r="S121" s="34">
        <v>819.5</v>
      </c>
      <c r="T121" s="34">
        <v>8808.1859000000004</v>
      </c>
      <c r="U121" s="34"/>
      <c r="V121" s="34"/>
      <c r="W121" s="34">
        <v>0</v>
      </c>
      <c r="X121" s="34">
        <v>3.8563000000000001</v>
      </c>
      <c r="Y121" s="34">
        <v>12.2</v>
      </c>
      <c r="Z121" s="34">
        <v>849</v>
      </c>
      <c r="AA121" s="34">
        <v>850</v>
      </c>
      <c r="AB121" s="34">
        <v>860</v>
      </c>
      <c r="AC121" s="34">
        <v>97</v>
      </c>
      <c r="AD121" s="34">
        <v>30.62</v>
      </c>
      <c r="AE121" s="34">
        <v>0.7</v>
      </c>
      <c r="AF121" s="34">
        <v>979</v>
      </c>
      <c r="AG121" s="34">
        <v>2</v>
      </c>
      <c r="AH121" s="34">
        <v>80</v>
      </c>
      <c r="AI121" s="34">
        <v>36</v>
      </c>
      <c r="AJ121" s="34">
        <v>191</v>
      </c>
      <c r="AK121" s="34">
        <v>168</v>
      </c>
      <c r="AL121" s="34">
        <v>3.6</v>
      </c>
      <c r="AM121" s="34">
        <v>175.6</v>
      </c>
      <c r="AN121" s="34" t="s">
        <v>155</v>
      </c>
      <c r="AO121" s="34">
        <v>1</v>
      </c>
      <c r="AP121" s="37">
        <v>0.76898148148148149</v>
      </c>
      <c r="AQ121" s="34">
        <v>47.159059999999997</v>
      </c>
      <c r="AR121" s="34">
        <v>-88.489298000000005</v>
      </c>
      <c r="AS121" s="34">
        <v>316.7</v>
      </c>
      <c r="AT121" s="34">
        <v>24.4</v>
      </c>
      <c r="AU121" s="34">
        <v>12</v>
      </c>
      <c r="AV121" s="34">
        <v>9</v>
      </c>
      <c r="AW121" s="34" t="s">
        <v>205</v>
      </c>
      <c r="AX121" s="34">
        <v>1.8</v>
      </c>
      <c r="AY121" s="34">
        <v>1</v>
      </c>
      <c r="AZ121" s="34">
        <v>2.5</v>
      </c>
      <c r="BA121" s="34">
        <v>13.404</v>
      </c>
      <c r="BB121" s="34">
        <v>13.35</v>
      </c>
      <c r="BC121" s="34">
        <v>1</v>
      </c>
      <c r="BD121" s="34">
        <v>15.565</v>
      </c>
      <c r="BE121" s="34">
        <v>2451.4830000000002</v>
      </c>
      <c r="BF121" s="34">
        <v>164.375</v>
      </c>
      <c r="BG121" s="34">
        <v>23.126999999999999</v>
      </c>
      <c r="BH121" s="34">
        <v>0</v>
      </c>
      <c r="BI121" s="34">
        <v>23.126999999999999</v>
      </c>
      <c r="BJ121" s="34">
        <v>19.135999999999999</v>
      </c>
      <c r="BK121" s="34">
        <v>0</v>
      </c>
      <c r="BL121" s="34">
        <v>19.135999999999999</v>
      </c>
      <c r="BM121" s="34">
        <v>67.776799999999994</v>
      </c>
      <c r="BN121" s="34"/>
      <c r="BO121" s="34"/>
      <c r="BP121" s="34"/>
      <c r="BQ121" s="34">
        <v>625.23199999999997</v>
      </c>
      <c r="BR121" s="34">
        <v>0.49065199999999998</v>
      </c>
      <c r="BS121" s="34">
        <v>-5</v>
      </c>
      <c r="BT121" s="34">
        <v>8.123E-3</v>
      </c>
      <c r="BU121" s="34">
        <v>11.990308000000001</v>
      </c>
      <c r="BV121" s="34">
        <v>0</v>
      </c>
      <c r="BW121" s="34" t="s">
        <v>155</v>
      </c>
      <c r="BX121" s="34">
        <v>0.82699999999999996</v>
      </c>
    </row>
    <row r="122" spans="1:76" x14ac:dyDescent="0.25">
      <c r="A122" s="35">
        <v>43167</v>
      </c>
      <c r="B122" s="36">
        <v>1.8181712962962965E-2</v>
      </c>
      <c r="C122" s="34">
        <v>12.731999999999999</v>
      </c>
      <c r="D122" s="34">
        <v>1.4186000000000001</v>
      </c>
      <c r="E122" s="34">
        <v>14185.84549</v>
      </c>
      <c r="F122" s="34">
        <v>1280</v>
      </c>
      <c r="G122" s="34">
        <v>0.1</v>
      </c>
      <c r="H122" s="34">
        <v>8429.4</v>
      </c>
      <c r="I122" s="34"/>
      <c r="J122" s="34">
        <v>4.08</v>
      </c>
      <c r="K122" s="34">
        <v>0.86480000000000001</v>
      </c>
      <c r="L122" s="34">
        <v>11.009600000000001</v>
      </c>
      <c r="M122" s="34">
        <v>1.2266999999999999</v>
      </c>
      <c r="N122" s="34">
        <v>1106.8488</v>
      </c>
      <c r="O122" s="34">
        <v>8.6499999999999994E-2</v>
      </c>
      <c r="P122" s="34">
        <v>1106.9000000000001</v>
      </c>
      <c r="Q122" s="34">
        <v>915.83429999999998</v>
      </c>
      <c r="R122" s="34">
        <v>7.1599999999999997E-2</v>
      </c>
      <c r="S122" s="34">
        <v>915.9</v>
      </c>
      <c r="T122" s="34">
        <v>8429.4135999999999</v>
      </c>
      <c r="U122" s="34"/>
      <c r="V122" s="34"/>
      <c r="W122" s="34">
        <v>0</v>
      </c>
      <c r="X122" s="34">
        <v>3.5244</v>
      </c>
      <c r="Y122" s="34">
        <v>12.1</v>
      </c>
      <c r="Z122" s="34">
        <v>850</v>
      </c>
      <c r="AA122" s="34">
        <v>851</v>
      </c>
      <c r="AB122" s="34">
        <v>861</v>
      </c>
      <c r="AC122" s="34">
        <v>97</v>
      </c>
      <c r="AD122" s="34">
        <v>30.62</v>
      </c>
      <c r="AE122" s="34">
        <v>0.7</v>
      </c>
      <c r="AF122" s="34">
        <v>979</v>
      </c>
      <c r="AG122" s="34">
        <v>2</v>
      </c>
      <c r="AH122" s="34">
        <v>80</v>
      </c>
      <c r="AI122" s="34">
        <v>36.877000000000002</v>
      </c>
      <c r="AJ122" s="34">
        <v>191</v>
      </c>
      <c r="AK122" s="34">
        <v>168</v>
      </c>
      <c r="AL122" s="34">
        <v>3.6</v>
      </c>
      <c r="AM122" s="34">
        <v>175.1</v>
      </c>
      <c r="AN122" s="34" t="s">
        <v>155</v>
      </c>
      <c r="AO122" s="34">
        <v>1</v>
      </c>
      <c r="AP122" s="37">
        <v>0.76900462962962957</v>
      </c>
      <c r="AQ122" s="34">
        <v>47.159022</v>
      </c>
      <c r="AR122" s="34">
        <v>-88.489221999999998</v>
      </c>
      <c r="AS122" s="34">
        <v>316.60000000000002</v>
      </c>
      <c r="AT122" s="34">
        <v>25.5</v>
      </c>
      <c r="AU122" s="34">
        <v>12</v>
      </c>
      <c r="AV122" s="34">
        <v>9</v>
      </c>
      <c r="AW122" s="34" t="s">
        <v>205</v>
      </c>
      <c r="AX122" s="34">
        <v>1.656256</v>
      </c>
      <c r="AY122" s="34">
        <v>1.0718719999999999</v>
      </c>
      <c r="AZ122" s="34">
        <v>2.5</v>
      </c>
      <c r="BA122" s="34">
        <v>13.404</v>
      </c>
      <c r="BB122" s="34">
        <v>13.29</v>
      </c>
      <c r="BC122" s="34">
        <v>0.99</v>
      </c>
      <c r="BD122" s="34">
        <v>15.64</v>
      </c>
      <c r="BE122" s="34">
        <v>2446.2539999999999</v>
      </c>
      <c r="BF122" s="34">
        <v>173.48099999999999</v>
      </c>
      <c r="BG122" s="34">
        <v>25.754999999999999</v>
      </c>
      <c r="BH122" s="34">
        <v>2E-3</v>
      </c>
      <c r="BI122" s="34">
        <v>25.757000000000001</v>
      </c>
      <c r="BJ122" s="34">
        <v>21.31</v>
      </c>
      <c r="BK122" s="34">
        <v>2E-3</v>
      </c>
      <c r="BL122" s="34">
        <v>21.312000000000001</v>
      </c>
      <c r="BM122" s="34">
        <v>64.632099999999994</v>
      </c>
      <c r="BN122" s="34"/>
      <c r="BO122" s="34"/>
      <c r="BP122" s="34"/>
      <c r="BQ122" s="34">
        <v>569.39499999999998</v>
      </c>
      <c r="BR122" s="34">
        <v>0.5</v>
      </c>
      <c r="BS122" s="34">
        <v>-5</v>
      </c>
      <c r="BT122" s="34">
        <v>8.0000000000000002E-3</v>
      </c>
      <c r="BU122" s="34">
        <v>12.21875</v>
      </c>
      <c r="BV122" s="34">
        <v>0</v>
      </c>
      <c r="BW122" s="34" t="s">
        <v>155</v>
      </c>
      <c r="BX122" s="34">
        <v>0.82699999999999996</v>
      </c>
    </row>
    <row r="123" spans="1:76" x14ac:dyDescent="0.25">
      <c r="A123" s="35">
        <v>43167</v>
      </c>
      <c r="B123" s="36">
        <v>1.8193287037037039E-2</v>
      </c>
      <c r="C123" s="34">
        <v>12.74</v>
      </c>
      <c r="D123" s="34">
        <v>1.4933000000000001</v>
      </c>
      <c r="E123" s="34">
        <v>14932.626609999999</v>
      </c>
      <c r="F123" s="34">
        <v>1425.5</v>
      </c>
      <c r="G123" s="34">
        <v>0.2</v>
      </c>
      <c r="H123" s="34">
        <v>8246</v>
      </c>
      <c r="I123" s="34"/>
      <c r="J123" s="34">
        <v>3.66</v>
      </c>
      <c r="K123" s="34">
        <v>0.86419999999999997</v>
      </c>
      <c r="L123" s="34">
        <v>11.0097</v>
      </c>
      <c r="M123" s="34">
        <v>1.2905</v>
      </c>
      <c r="N123" s="34">
        <v>1231.8842</v>
      </c>
      <c r="O123" s="34">
        <v>0.1978</v>
      </c>
      <c r="P123" s="34">
        <v>1232.0999999999999</v>
      </c>
      <c r="Q123" s="34">
        <v>1019.2917</v>
      </c>
      <c r="R123" s="34">
        <v>0.16370000000000001</v>
      </c>
      <c r="S123" s="34">
        <v>1019.5</v>
      </c>
      <c r="T123" s="34">
        <v>8246.0193999999992</v>
      </c>
      <c r="U123" s="34"/>
      <c r="V123" s="34"/>
      <c r="W123" s="34">
        <v>0</v>
      </c>
      <c r="X123" s="34">
        <v>3.1654</v>
      </c>
      <c r="Y123" s="34">
        <v>12.1</v>
      </c>
      <c r="Z123" s="34">
        <v>851</v>
      </c>
      <c r="AA123" s="34">
        <v>853</v>
      </c>
      <c r="AB123" s="34">
        <v>861</v>
      </c>
      <c r="AC123" s="34">
        <v>97</v>
      </c>
      <c r="AD123" s="34">
        <v>30.62</v>
      </c>
      <c r="AE123" s="34">
        <v>0.7</v>
      </c>
      <c r="AF123" s="34">
        <v>979</v>
      </c>
      <c r="AG123" s="34">
        <v>2</v>
      </c>
      <c r="AH123" s="34">
        <v>80</v>
      </c>
      <c r="AI123" s="34">
        <v>36.122999999999998</v>
      </c>
      <c r="AJ123" s="34">
        <v>191</v>
      </c>
      <c r="AK123" s="34">
        <v>168</v>
      </c>
      <c r="AL123" s="34">
        <v>3.6</v>
      </c>
      <c r="AM123" s="34">
        <v>175</v>
      </c>
      <c r="AN123" s="34" t="s">
        <v>155</v>
      </c>
      <c r="AO123" s="34">
        <v>1</v>
      </c>
      <c r="AP123" s="37">
        <v>0.76900462962962957</v>
      </c>
      <c r="AQ123" s="34">
        <v>47.158982000000002</v>
      </c>
      <c r="AR123" s="34">
        <v>-88.489097000000001</v>
      </c>
      <c r="AS123" s="34">
        <v>316.39999999999998</v>
      </c>
      <c r="AT123" s="34">
        <v>29.6</v>
      </c>
      <c r="AU123" s="34">
        <v>12</v>
      </c>
      <c r="AV123" s="34">
        <v>9</v>
      </c>
      <c r="AW123" s="34" t="s">
        <v>205</v>
      </c>
      <c r="AX123" s="34">
        <v>1.6</v>
      </c>
      <c r="AY123" s="34">
        <v>1.1000000000000001</v>
      </c>
      <c r="AZ123" s="34">
        <v>2.5</v>
      </c>
      <c r="BA123" s="34">
        <v>13.404</v>
      </c>
      <c r="BB123" s="34">
        <v>13.23</v>
      </c>
      <c r="BC123" s="34">
        <v>0.99</v>
      </c>
      <c r="BD123" s="34">
        <v>15.715999999999999</v>
      </c>
      <c r="BE123" s="34">
        <v>2437.7669999999998</v>
      </c>
      <c r="BF123" s="34">
        <v>181.86</v>
      </c>
      <c r="BG123" s="34">
        <v>28.564</v>
      </c>
      <c r="BH123" s="34">
        <v>5.0000000000000001E-3</v>
      </c>
      <c r="BI123" s="34">
        <v>28.568999999999999</v>
      </c>
      <c r="BJ123" s="34">
        <v>23.635000000000002</v>
      </c>
      <c r="BK123" s="34">
        <v>4.0000000000000001E-3</v>
      </c>
      <c r="BL123" s="34">
        <v>23.638999999999999</v>
      </c>
      <c r="BM123" s="34">
        <v>63.006300000000003</v>
      </c>
      <c r="BN123" s="34"/>
      <c r="BO123" s="34"/>
      <c r="BP123" s="34"/>
      <c r="BQ123" s="34">
        <v>509.62</v>
      </c>
      <c r="BR123" s="34">
        <v>0.57279100000000005</v>
      </c>
      <c r="BS123" s="34">
        <v>-5</v>
      </c>
      <c r="BT123" s="34">
        <v>8.0000000000000002E-3</v>
      </c>
      <c r="BU123" s="34">
        <v>13.997579999999999</v>
      </c>
      <c r="BV123" s="34">
        <v>0</v>
      </c>
      <c r="BW123" s="34" t="s">
        <v>155</v>
      </c>
      <c r="BX123" s="34">
        <v>0.82699999999999996</v>
      </c>
    </row>
    <row r="124" spans="1:76" x14ac:dyDescent="0.25">
      <c r="A124" s="35">
        <v>43167</v>
      </c>
      <c r="B124" s="36">
        <v>1.8204861111111113E-2</v>
      </c>
      <c r="C124" s="34">
        <v>12.657</v>
      </c>
      <c r="D124" s="34">
        <v>1.8008999999999999</v>
      </c>
      <c r="E124" s="34">
        <v>18008.72565</v>
      </c>
      <c r="F124" s="34">
        <v>1551.8</v>
      </c>
      <c r="G124" s="34">
        <v>0.4</v>
      </c>
      <c r="H124" s="34">
        <v>8184.5</v>
      </c>
      <c r="I124" s="34"/>
      <c r="J124" s="34">
        <v>3.28</v>
      </c>
      <c r="K124" s="34">
        <v>0.86209999999999998</v>
      </c>
      <c r="L124" s="34">
        <v>10.912100000000001</v>
      </c>
      <c r="M124" s="34">
        <v>1.5526</v>
      </c>
      <c r="N124" s="34">
        <v>1337.8233</v>
      </c>
      <c r="O124" s="34">
        <v>0.37009999999999998</v>
      </c>
      <c r="P124" s="34">
        <v>1338.2</v>
      </c>
      <c r="Q124" s="34">
        <v>1106.9484</v>
      </c>
      <c r="R124" s="34">
        <v>0.30620000000000003</v>
      </c>
      <c r="S124" s="34">
        <v>1107.3</v>
      </c>
      <c r="T124" s="34">
        <v>8184.5114999999996</v>
      </c>
      <c r="U124" s="34"/>
      <c r="V124" s="34"/>
      <c r="W124" s="34">
        <v>0</v>
      </c>
      <c r="X124" s="34">
        <v>2.8258000000000001</v>
      </c>
      <c r="Y124" s="34">
        <v>12.1</v>
      </c>
      <c r="Z124" s="34">
        <v>851</v>
      </c>
      <c r="AA124" s="34">
        <v>853</v>
      </c>
      <c r="AB124" s="34">
        <v>865</v>
      </c>
      <c r="AC124" s="34">
        <v>97</v>
      </c>
      <c r="AD124" s="34">
        <v>30.62</v>
      </c>
      <c r="AE124" s="34">
        <v>0.7</v>
      </c>
      <c r="AF124" s="34">
        <v>979</v>
      </c>
      <c r="AG124" s="34">
        <v>2</v>
      </c>
      <c r="AH124" s="34">
        <v>80</v>
      </c>
      <c r="AI124" s="34">
        <v>36</v>
      </c>
      <c r="AJ124" s="34">
        <v>191</v>
      </c>
      <c r="AK124" s="34">
        <v>168</v>
      </c>
      <c r="AL124" s="34">
        <v>3.7</v>
      </c>
      <c r="AM124" s="34">
        <v>175</v>
      </c>
      <c r="AN124" s="34" t="s">
        <v>155</v>
      </c>
      <c r="AO124" s="34">
        <v>1</v>
      </c>
      <c r="AP124" s="37">
        <v>0.76901620370370372</v>
      </c>
      <c r="AQ124" s="34">
        <v>47.158938999999997</v>
      </c>
      <c r="AR124" s="34">
        <v>-88.488919999999993</v>
      </c>
      <c r="AS124" s="34">
        <v>316.2</v>
      </c>
      <c r="AT124" s="34">
        <v>31.2</v>
      </c>
      <c r="AU124" s="34">
        <v>12</v>
      </c>
      <c r="AV124" s="34">
        <v>9</v>
      </c>
      <c r="AW124" s="34" t="s">
        <v>205</v>
      </c>
      <c r="AX124" s="34">
        <v>1.4561999999999999</v>
      </c>
      <c r="AY124" s="34">
        <v>1.1718999999999999</v>
      </c>
      <c r="AZ124" s="34">
        <v>2.3561999999999999</v>
      </c>
      <c r="BA124" s="34">
        <v>13.404</v>
      </c>
      <c r="BB124" s="34">
        <v>13.02</v>
      </c>
      <c r="BC124" s="34">
        <v>0.97</v>
      </c>
      <c r="BD124" s="34">
        <v>15.993</v>
      </c>
      <c r="BE124" s="34">
        <v>2387.2570000000001</v>
      </c>
      <c r="BF124" s="34">
        <v>216.18100000000001</v>
      </c>
      <c r="BG124" s="34">
        <v>30.65</v>
      </c>
      <c r="BH124" s="34">
        <v>8.0000000000000002E-3</v>
      </c>
      <c r="BI124" s="34">
        <v>30.658000000000001</v>
      </c>
      <c r="BJ124" s="34">
        <v>25.36</v>
      </c>
      <c r="BK124" s="34">
        <v>7.0000000000000001E-3</v>
      </c>
      <c r="BL124" s="34">
        <v>25.367000000000001</v>
      </c>
      <c r="BM124" s="34">
        <v>61.788200000000003</v>
      </c>
      <c r="BN124" s="34"/>
      <c r="BO124" s="34"/>
      <c r="BP124" s="34"/>
      <c r="BQ124" s="34">
        <v>449.49900000000002</v>
      </c>
      <c r="BR124" s="34">
        <v>0.60931000000000002</v>
      </c>
      <c r="BS124" s="34">
        <v>-5</v>
      </c>
      <c r="BT124" s="34">
        <v>8.0000000000000002E-3</v>
      </c>
      <c r="BU124" s="34">
        <v>14.890014000000001</v>
      </c>
      <c r="BV124" s="34">
        <v>0</v>
      </c>
      <c r="BW124" s="34" t="s">
        <v>155</v>
      </c>
      <c r="BX124" s="34">
        <v>0.82699999999999996</v>
      </c>
    </row>
    <row r="125" spans="1:76" x14ac:dyDescent="0.25">
      <c r="A125" s="35">
        <v>43167</v>
      </c>
      <c r="B125" s="36">
        <v>1.8216435185185186E-2</v>
      </c>
      <c r="C125" s="34">
        <v>12.522</v>
      </c>
      <c r="D125" s="34">
        <v>2.1288</v>
      </c>
      <c r="E125" s="34">
        <v>21288.401020000001</v>
      </c>
      <c r="F125" s="34">
        <v>1637.9</v>
      </c>
      <c r="G125" s="34">
        <v>0.6</v>
      </c>
      <c r="H125" s="34">
        <v>8281.1</v>
      </c>
      <c r="I125" s="34"/>
      <c r="J125" s="34">
        <v>2.97</v>
      </c>
      <c r="K125" s="34">
        <v>0.86</v>
      </c>
      <c r="L125" s="34">
        <v>10.7689</v>
      </c>
      <c r="M125" s="34">
        <v>1.8309</v>
      </c>
      <c r="N125" s="34">
        <v>1408.6559</v>
      </c>
      <c r="O125" s="34">
        <v>0.54079999999999995</v>
      </c>
      <c r="P125" s="34">
        <v>1409.2</v>
      </c>
      <c r="Q125" s="34">
        <v>1165.557</v>
      </c>
      <c r="R125" s="34">
        <v>0.44750000000000001</v>
      </c>
      <c r="S125" s="34">
        <v>1166</v>
      </c>
      <c r="T125" s="34">
        <v>8281.0941000000003</v>
      </c>
      <c r="U125" s="34"/>
      <c r="V125" s="34"/>
      <c r="W125" s="34">
        <v>0</v>
      </c>
      <c r="X125" s="34">
        <v>2.5571999999999999</v>
      </c>
      <c r="Y125" s="34">
        <v>12</v>
      </c>
      <c r="Z125" s="34">
        <v>853</v>
      </c>
      <c r="AA125" s="34">
        <v>854</v>
      </c>
      <c r="AB125" s="34">
        <v>865</v>
      </c>
      <c r="AC125" s="34">
        <v>97</v>
      </c>
      <c r="AD125" s="34">
        <v>30.62</v>
      </c>
      <c r="AE125" s="34">
        <v>0.7</v>
      </c>
      <c r="AF125" s="34">
        <v>979</v>
      </c>
      <c r="AG125" s="34">
        <v>2</v>
      </c>
      <c r="AH125" s="34">
        <v>79.123000000000005</v>
      </c>
      <c r="AI125" s="34">
        <v>36</v>
      </c>
      <c r="AJ125" s="34">
        <v>191</v>
      </c>
      <c r="AK125" s="34">
        <v>168</v>
      </c>
      <c r="AL125" s="34">
        <v>3.5</v>
      </c>
      <c r="AM125" s="34">
        <v>175</v>
      </c>
      <c r="AN125" s="34" t="s">
        <v>155</v>
      </c>
      <c r="AO125" s="34">
        <v>1</v>
      </c>
      <c r="AP125" s="37">
        <v>0.76902777777777775</v>
      </c>
      <c r="AQ125" s="34">
        <v>47.158909000000001</v>
      </c>
      <c r="AR125" s="34">
        <v>-88.488726</v>
      </c>
      <c r="AS125" s="34">
        <v>316.10000000000002</v>
      </c>
      <c r="AT125" s="34">
        <v>35.299999999999997</v>
      </c>
      <c r="AU125" s="34">
        <v>12</v>
      </c>
      <c r="AV125" s="34">
        <v>9</v>
      </c>
      <c r="AW125" s="34" t="s">
        <v>205</v>
      </c>
      <c r="AX125" s="34">
        <v>1.4719</v>
      </c>
      <c r="AY125" s="34">
        <v>1.3438000000000001</v>
      </c>
      <c r="AZ125" s="34">
        <v>2.4438</v>
      </c>
      <c r="BA125" s="34">
        <v>13.404</v>
      </c>
      <c r="BB125" s="34">
        <v>12.82</v>
      </c>
      <c r="BC125" s="34">
        <v>0.96</v>
      </c>
      <c r="BD125" s="34">
        <v>16.274999999999999</v>
      </c>
      <c r="BE125" s="34">
        <v>2330.4470000000001</v>
      </c>
      <c r="BF125" s="34">
        <v>252.17400000000001</v>
      </c>
      <c r="BG125" s="34">
        <v>31.922999999999998</v>
      </c>
      <c r="BH125" s="34">
        <v>1.2E-2</v>
      </c>
      <c r="BI125" s="34">
        <v>31.936</v>
      </c>
      <c r="BJ125" s="34">
        <v>26.414000000000001</v>
      </c>
      <c r="BK125" s="34">
        <v>0.01</v>
      </c>
      <c r="BL125" s="34">
        <v>26.423999999999999</v>
      </c>
      <c r="BM125" s="34">
        <v>61.840899999999998</v>
      </c>
      <c r="BN125" s="34"/>
      <c r="BO125" s="34"/>
      <c r="BP125" s="34"/>
      <c r="BQ125" s="34">
        <v>402.37799999999999</v>
      </c>
      <c r="BR125" s="34">
        <v>0.65948099999999998</v>
      </c>
      <c r="BS125" s="34">
        <v>-5</v>
      </c>
      <c r="BT125" s="34">
        <v>8.8769999999999995E-3</v>
      </c>
      <c r="BU125" s="34">
        <v>16.116067000000001</v>
      </c>
      <c r="BV125" s="34">
        <v>0</v>
      </c>
      <c r="BW125" s="34" t="s">
        <v>155</v>
      </c>
      <c r="BX125" s="34">
        <v>0.82699999999999996</v>
      </c>
    </row>
    <row r="126" spans="1:76" x14ac:dyDescent="0.25">
      <c r="A126" s="35">
        <v>43167</v>
      </c>
      <c r="B126" s="36">
        <v>1.822800925925926E-2</v>
      </c>
      <c r="C126" s="34">
        <v>12.465999999999999</v>
      </c>
      <c r="D126" s="34">
        <v>2.399</v>
      </c>
      <c r="E126" s="34">
        <v>23990.067279999999</v>
      </c>
      <c r="F126" s="34">
        <v>1685.8</v>
      </c>
      <c r="G126" s="34">
        <v>0.9</v>
      </c>
      <c r="H126" s="34">
        <v>8460.6</v>
      </c>
      <c r="I126" s="34"/>
      <c r="J126" s="34">
        <v>2.68</v>
      </c>
      <c r="K126" s="34">
        <v>0.85780000000000001</v>
      </c>
      <c r="L126" s="34">
        <v>10.6938</v>
      </c>
      <c r="M126" s="34">
        <v>2.0579000000000001</v>
      </c>
      <c r="N126" s="34">
        <v>1446.0539000000001</v>
      </c>
      <c r="O126" s="34">
        <v>0.7359</v>
      </c>
      <c r="P126" s="34">
        <v>1446.8</v>
      </c>
      <c r="Q126" s="34">
        <v>1196.501</v>
      </c>
      <c r="R126" s="34">
        <v>0.6089</v>
      </c>
      <c r="S126" s="34">
        <v>1197.0999999999999</v>
      </c>
      <c r="T126" s="34">
        <v>8460.5602999999992</v>
      </c>
      <c r="U126" s="34"/>
      <c r="V126" s="34"/>
      <c r="W126" s="34">
        <v>0</v>
      </c>
      <c r="X126" s="34">
        <v>2.3026</v>
      </c>
      <c r="Y126" s="34">
        <v>12</v>
      </c>
      <c r="Z126" s="34">
        <v>853</v>
      </c>
      <c r="AA126" s="34">
        <v>852</v>
      </c>
      <c r="AB126" s="34">
        <v>864</v>
      </c>
      <c r="AC126" s="34">
        <v>97</v>
      </c>
      <c r="AD126" s="34">
        <v>30.62</v>
      </c>
      <c r="AE126" s="34">
        <v>0.7</v>
      </c>
      <c r="AF126" s="34">
        <v>979</v>
      </c>
      <c r="AG126" s="34">
        <v>2</v>
      </c>
      <c r="AH126" s="34">
        <v>79</v>
      </c>
      <c r="AI126" s="34">
        <v>36</v>
      </c>
      <c r="AJ126" s="34">
        <v>191</v>
      </c>
      <c r="AK126" s="34">
        <v>168</v>
      </c>
      <c r="AL126" s="34">
        <v>3.5</v>
      </c>
      <c r="AM126" s="34">
        <v>175</v>
      </c>
      <c r="AN126" s="34" t="s">
        <v>155</v>
      </c>
      <c r="AO126" s="34">
        <v>1</v>
      </c>
      <c r="AP126" s="37">
        <v>0.7690393518518519</v>
      </c>
      <c r="AQ126" s="34">
        <v>47.158897000000003</v>
      </c>
      <c r="AR126" s="34">
        <v>-88.488510000000005</v>
      </c>
      <c r="AS126" s="34">
        <v>316</v>
      </c>
      <c r="AT126" s="34">
        <v>38.299999999999997</v>
      </c>
      <c r="AU126" s="34">
        <v>12</v>
      </c>
      <c r="AV126" s="34">
        <v>9</v>
      </c>
      <c r="AW126" s="34" t="s">
        <v>205</v>
      </c>
      <c r="AX126" s="34">
        <v>1.3562000000000001</v>
      </c>
      <c r="AY126" s="34">
        <v>1.4</v>
      </c>
      <c r="AZ126" s="34">
        <v>2.1404999999999998</v>
      </c>
      <c r="BA126" s="34">
        <v>13.404</v>
      </c>
      <c r="BB126" s="34">
        <v>12.6</v>
      </c>
      <c r="BC126" s="34">
        <v>0.94</v>
      </c>
      <c r="BD126" s="34">
        <v>16.577000000000002</v>
      </c>
      <c r="BE126" s="34">
        <v>2285.194</v>
      </c>
      <c r="BF126" s="34">
        <v>279.89</v>
      </c>
      <c r="BG126" s="34">
        <v>32.36</v>
      </c>
      <c r="BH126" s="34">
        <v>1.6E-2</v>
      </c>
      <c r="BI126" s="34">
        <v>32.377000000000002</v>
      </c>
      <c r="BJ126" s="34">
        <v>26.776</v>
      </c>
      <c r="BK126" s="34">
        <v>1.4E-2</v>
      </c>
      <c r="BL126" s="34">
        <v>26.789000000000001</v>
      </c>
      <c r="BM126" s="34">
        <v>62.389899999999997</v>
      </c>
      <c r="BN126" s="34"/>
      <c r="BO126" s="34"/>
      <c r="BP126" s="34"/>
      <c r="BQ126" s="34">
        <v>357.78</v>
      </c>
      <c r="BR126" s="34">
        <v>0.70458799999999999</v>
      </c>
      <c r="BS126" s="34">
        <v>-5</v>
      </c>
      <c r="BT126" s="34">
        <v>8.9999999999999993E-3</v>
      </c>
      <c r="BU126" s="34">
        <v>17.218368999999999</v>
      </c>
      <c r="BV126" s="34">
        <v>0</v>
      </c>
      <c r="BW126" s="34" t="s">
        <v>155</v>
      </c>
      <c r="BX126" s="34">
        <v>0.82699999999999996</v>
      </c>
    </row>
    <row r="127" spans="1:76" x14ac:dyDescent="0.25">
      <c r="A127" s="35">
        <v>43167</v>
      </c>
      <c r="B127" s="36">
        <v>1.8239583333333333E-2</v>
      </c>
      <c r="C127" s="34">
        <v>12.087</v>
      </c>
      <c r="D127" s="34">
        <v>3.1878000000000002</v>
      </c>
      <c r="E127" s="34">
        <v>31878.181820000002</v>
      </c>
      <c r="F127" s="34">
        <v>1696.3</v>
      </c>
      <c r="G127" s="34">
        <v>1.2</v>
      </c>
      <c r="H127" s="34">
        <v>8559.6</v>
      </c>
      <c r="I127" s="34"/>
      <c r="J127" s="34">
        <v>2.44</v>
      </c>
      <c r="K127" s="34">
        <v>0.85340000000000005</v>
      </c>
      <c r="L127" s="34">
        <v>10.3147</v>
      </c>
      <c r="M127" s="34">
        <v>2.7202999999999999</v>
      </c>
      <c r="N127" s="34">
        <v>1447.5486000000001</v>
      </c>
      <c r="O127" s="34">
        <v>0.98819999999999997</v>
      </c>
      <c r="P127" s="34">
        <v>1448.5</v>
      </c>
      <c r="Q127" s="34">
        <v>1197.7378000000001</v>
      </c>
      <c r="R127" s="34">
        <v>0.81769999999999998</v>
      </c>
      <c r="S127" s="34">
        <v>1198.5999999999999</v>
      </c>
      <c r="T127" s="34">
        <v>8559.6438999999991</v>
      </c>
      <c r="U127" s="34"/>
      <c r="V127" s="34"/>
      <c r="W127" s="34">
        <v>0</v>
      </c>
      <c r="X127" s="34">
        <v>2.0779999999999998</v>
      </c>
      <c r="Y127" s="34">
        <v>12</v>
      </c>
      <c r="Z127" s="34">
        <v>852</v>
      </c>
      <c r="AA127" s="34">
        <v>852</v>
      </c>
      <c r="AB127" s="34">
        <v>865</v>
      </c>
      <c r="AC127" s="34">
        <v>97</v>
      </c>
      <c r="AD127" s="34">
        <v>30.62</v>
      </c>
      <c r="AE127" s="34">
        <v>0.7</v>
      </c>
      <c r="AF127" s="34">
        <v>979</v>
      </c>
      <c r="AG127" s="34">
        <v>2</v>
      </c>
      <c r="AH127" s="34">
        <v>79</v>
      </c>
      <c r="AI127" s="34">
        <v>36.876123999999997</v>
      </c>
      <c r="AJ127" s="34">
        <v>190.1</v>
      </c>
      <c r="AK127" s="34">
        <v>168</v>
      </c>
      <c r="AL127" s="34">
        <v>3.4</v>
      </c>
      <c r="AM127" s="34">
        <v>175</v>
      </c>
      <c r="AN127" s="34" t="s">
        <v>155</v>
      </c>
      <c r="AO127" s="34">
        <v>1</v>
      </c>
      <c r="AP127" s="37">
        <v>0.76905092592592583</v>
      </c>
      <c r="AQ127" s="34">
        <v>47.158898999999998</v>
      </c>
      <c r="AR127" s="34">
        <v>-88.488271999999995</v>
      </c>
      <c r="AS127" s="34">
        <v>315.89999999999998</v>
      </c>
      <c r="AT127" s="34">
        <v>40.299999999999997</v>
      </c>
      <c r="AU127" s="34">
        <v>12</v>
      </c>
      <c r="AV127" s="34">
        <v>10</v>
      </c>
      <c r="AW127" s="34" t="s">
        <v>199</v>
      </c>
      <c r="AX127" s="34">
        <v>1.8032999999999999</v>
      </c>
      <c r="AY127" s="34">
        <v>1.1124000000000001</v>
      </c>
      <c r="AZ127" s="34">
        <v>2.4314</v>
      </c>
      <c r="BA127" s="34">
        <v>13.404</v>
      </c>
      <c r="BB127" s="34">
        <v>12.2</v>
      </c>
      <c r="BC127" s="34">
        <v>0.91</v>
      </c>
      <c r="BD127" s="34">
        <v>17.184000000000001</v>
      </c>
      <c r="BE127" s="34">
        <v>2157.4969999999998</v>
      </c>
      <c r="BF127" s="34">
        <v>362.154</v>
      </c>
      <c r="BG127" s="34">
        <v>31.707000000000001</v>
      </c>
      <c r="BH127" s="34">
        <v>2.1999999999999999E-2</v>
      </c>
      <c r="BI127" s="34">
        <v>31.728999999999999</v>
      </c>
      <c r="BJ127" s="34">
        <v>26.236000000000001</v>
      </c>
      <c r="BK127" s="34">
        <v>1.7999999999999999E-2</v>
      </c>
      <c r="BL127" s="34">
        <v>26.253</v>
      </c>
      <c r="BM127" s="34">
        <v>61.783099999999997</v>
      </c>
      <c r="BN127" s="34"/>
      <c r="BO127" s="34"/>
      <c r="BP127" s="34"/>
      <c r="BQ127" s="34">
        <v>316.02800000000002</v>
      </c>
      <c r="BR127" s="34">
        <v>0.695106</v>
      </c>
      <c r="BS127" s="34">
        <v>-5</v>
      </c>
      <c r="BT127" s="34">
        <v>8.9999999999999993E-3</v>
      </c>
      <c r="BU127" s="34">
        <v>16.986650000000001</v>
      </c>
      <c r="BV127" s="34">
        <v>0</v>
      </c>
      <c r="BW127" s="34" t="s">
        <v>155</v>
      </c>
      <c r="BX127" s="34">
        <v>0.82699999999999996</v>
      </c>
    </row>
    <row r="128" spans="1:76" x14ac:dyDescent="0.25">
      <c r="A128" s="35">
        <v>43167</v>
      </c>
      <c r="B128" s="36">
        <v>1.8251157407407407E-2</v>
      </c>
      <c r="C128" s="34">
        <v>9.8330000000000002</v>
      </c>
      <c r="D128" s="34">
        <v>5.4343000000000004</v>
      </c>
      <c r="E128" s="34">
        <v>54343.287669999998</v>
      </c>
      <c r="F128" s="34">
        <v>1686.4</v>
      </c>
      <c r="G128" s="34">
        <v>1.3</v>
      </c>
      <c r="H128" s="34">
        <v>8929.6</v>
      </c>
      <c r="I128" s="34"/>
      <c r="J128" s="34">
        <v>2.1</v>
      </c>
      <c r="K128" s="34">
        <v>0.84940000000000004</v>
      </c>
      <c r="L128" s="34">
        <v>8.3523999999999994</v>
      </c>
      <c r="M128" s="34">
        <v>4.6159999999999997</v>
      </c>
      <c r="N128" s="34">
        <v>1432.4925000000001</v>
      </c>
      <c r="O128" s="34">
        <v>1.1288</v>
      </c>
      <c r="P128" s="34">
        <v>1433.6</v>
      </c>
      <c r="Q128" s="34">
        <v>1185.28</v>
      </c>
      <c r="R128" s="34">
        <v>0.93400000000000005</v>
      </c>
      <c r="S128" s="34">
        <v>1186.2</v>
      </c>
      <c r="T128" s="34">
        <v>8929.6353999999992</v>
      </c>
      <c r="U128" s="34"/>
      <c r="V128" s="34"/>
      <c r="W128" s="34">
        <v>0</v>
      </c>
      <c r="X128" s="34">
        <v>1.7838000000000001</v>
      </c>
      <c r="Y128" s="34">
        <v>12</v>
      </c>
      <c r="Z128" s="34">
        <v>854</v>
      </c>
      <c r="AA128" s="34">
        <v>854</v>
      </c>
      <c r="AB128" s="34">
        <v>867</v>
      </c>
      <c r="AC128" s="34">
        <v>97</v>
      </c>
      <c r="AD128" s="34">
        <v>30.62</v>
      </c>
      <c r="AE128" s="34">
        <v>0.7</v>
      </c>
      <c r="AF128" s="34">
        <v>979</v>
      </c>
      <c r="AG128" s="34">
        <v>2</v>
      </c>
      <c r="AH128" s="34">
        <v>79</v>
      </c>
      <c r="AI128" s="34">
        <v>37</v>
      </c>
      <c r="AJ128" s="34">
        <v>190</v>
      </c>
      <c r="AK128" s="34">
        <v>168</v>
      </c>
      <c r="AL128" s="34">
        <v>3.4</v>
      </c>
      <c r="AM128" s="34">
        <v>175</v>
      </c>
      <c r="AN128" s="34" t="s">
        <v>155</v>
      </c>
      <c r="AO128" s="34">
        <v>1</v>
      </c>
      <c r="AP128" s="37">
        <v>0.76906249999999998</v>
      </c>
      <c r="AQ128" s="34">
        <v>47.158895999999999</v>
      </c>
      <c r="AR128" s="34">
        <v>-88.488018999999994</v>
      </c>
      <c r="AS128" s="34">
        <v>315.60000000000002</v>
      </c>
      <c r="AT128" s="34">
        <v>42.2</v>
      </c>
      <c r="AU128" s="34">
        <v>12</v>
      </c>
      <c r="AV128" s="34">
        <v>10</v>
      </c>
      <c r="AW128" s="34" t="s">
        <v>199</v>
      </c>
      <c r="AX128" s="34">
        <v>2.0718999999999999</v>
      </c>
      <c r="AY128" s="34">
        <v>1.1437999999999999</v>
      </c>
      <c r="AZ128" s="34">
        <v>2.6718999999999999</v>
      </c>
      <c r="BA128" s="34">
        <v>13.404</v>
      </c>
      <c r="BB128" s="34">
        <v>11.86</v>
      </c>
      <c r="BC128" s="34">
        <v>0.88</v>
      </c>
      <c r="BD128" s="34">
        <v>17.728000000000002</v>
      </c>
      <c r="BE128" s="34">
        <v>1750.7429999999999</v>
      </c>
      <c r="BF128" s="34">
        <v>615.82299999999998</v>
      </c>
      <c r="BG128" s="34">
        <v>31.443999999999999</v>
      </c>
      <c r="BH128" s="34">
        <v>2.5000000000000001E-2</v>
      </c>
      <c r="BI128" s="34">
        <v>31.469000000000001</v>
      </c>
      <c r="BJ128" s="34">
        <v>26.018000000000001</v>
      </c>
      <c r="BK128" s="34">
        <v>2.1000000000000001E-2</v>
      </c>
      <c r="BL128" s="34">
        <v>26.038</v>
      </c>
      <c r="BM128" s="34">
        <v>64.590400000000002</v>
      </c>
      <c r="BN128" s="34"/>
      <c r="BO128" s="34"/>
      <c r="BP128" s="34"/>
      <c r="BQ128" s="34">
        <v>271.863</v>
      </c>
      <c r="BR128" s="34">
        <v>0.39047700000000002</v>
      </c>
      <c r="BS128" s="34">
        <v>-5</v>
      </c>
      <c r="BT128" s="34">
        <v>8.9999999999999993E-3</v>
      </c>
      <c r="BU128" s="34">
        <v>9.5422930000000008</v>
      </c>
      <c r="BV128" s="34">
        <v>0</v>
      </c>
      <c r="BW128" s="34" t="s">
        <v>155</v>
      </c>
      <c r="BX128" s="34">
        <v>0.82699999999999996</v>
      </c>
    </row>
    <row r="129" spans="1:76" x14ac:dyDescent="0.25">
      <c r="A129" s="35">
        <v>43167</v>
      </c>
      <c r="B129" s="36">
        <v>1.826273148148148E-2</v>
      </c>
      <c r="C129" s="34">
        <v>9.1519999999999992</v>
      </c>
      <c r="D129" s="34">
        <v>7.1287000000000003</v>
      </c>
      <c r="E129" s="34">
        <v>71286.78082</v>
      </c>
      <c r="F129" s="34">
        <v>1537.7</v>
      </c>
      <c r="G129" s="34">
        <v>2.2000000000000002</v>
      </c>
      <c r="H129" s="34">
        <v>11423.8</v>
      </c>
      <c r="I129" s="34"/>
      <c r="J129" s="34">
        <v>1.93</v>
      </c>
      <c r="K129" s="34">
        <v>0.83560000000000001</v>
      </c>
      <c r="L129" s="34">
        <v>7.6475</v>
      </c>
      <c r="M129" s="34">
        <v>5.9565000000000001</v>
      </c>
      <c r="N129" s="34">
        <v>1284.846</v>
      </c>
      <c r="O129" s="34">
        <v>1.8404</v>
      </c>
      <c r="P129" s="34">
        <v>1286.7</v>
      </c>
      <c r="Q129" s="34">
        <v>1063.1135999999999</v>
      </c>
      <c r="R129" s="34">
        <v>1.5227999999999999</v>
      </c>
      <c r="S129" s="34">
        <v>1064.5999999999999</v>
      </c>
      <c r="T129" s="34">
        <v>11423.813399999999</v>
      </c>
      <c r="U129" s="34"/>
      <c r="V129" s="34"/>
      <c r="W129" s="34">
        <v>0</v>
      </c>
      <c r="X129" s="34">
        <v>1.6116999999999999</v>
      </c>
      <c r="Y129" s="34">
        <v>12</v>
      </c>
      <c r="Z129" s="34">
        <v>855</v>
      </c>
      <c r="AA129" s="34">
        <v>856</v>
      </c>
      <c r="AB129" s="34">
        <v>870</v>
      </c>
      <c r="AC129" s="34">
        <v>97</v>
      </c>
      <c r="AD129" s="34">
        <v>30.62</v>
      </c>
      <c r="AE129" s="34">
        <v>0.7</v>
      </c>
      <c r="AF129" s="34">
        <v>979</v>
      </c>
      <c r="AG129" s="34">
        <v>2</v>
      </c>
      <c r="AH129" s="34">
        <v>78.123000000000005</v>
      </c>
      <c r="AI129" s="34">
        <v>37</v>
      </c>
      <c r="AJ129" s="34">
        <v>190</v>
      </c>
      <c r="AK129" s="34">
        <v>168</v>
      </c>
      <c r="AL129" s="34">
        <v>3.4</v>
      </c>
      <c r="AM129" s="34">
        <v>175</v>
      </c>
      <c r="AN129" s="34" t="s">
        <v>155</v>
      </c>
      <c r="AO129" s="34">
        <v>1</v>
      </c>
      <c r="AP129" s="37">
        <v>0.76907407407407413</v>
      </c>
      <c r="AQ129" s="34">
        <v>47.158901999999998</v>
      </c>
      <c r="AR129" s="34">
        <v>-88.487753999999995</v>
      </c>
      <c r="AS129" s="34">
        <v>315.39999999999998</v>
      </c>
      <c r="AT129" s="34">
        <v>42.7</v>
      </c>
      <c r="AU129" s="34">
        <v>12</v>
      </c>
      <c r="AV129" s="34">
        <v>10</v>
      </c>
      <c r="AW129" s="34" t="s">
        <v>199</v>
      </c>
      <c r="AX129" s="34">
        <v>2.1</v>
      </c>
      <c r="AY129" s="34">
        <v>1.2</v>
      </c>
      <c r="AZ129" s="34">
        <v>2.7</v>
      </c>
      <c r="BA129" s="34">
        <v>13.404</v>
      </c>
      <c r="BB129" s="34">
        <v>10.78</v>
      </c>
      <c r="BC129" s="34">
        <v>0.8</v>
      </c>
      <c r="BD129" s="34">
        <v>19.678999999999998</v>
      </c>
      <c r="BE129" s="34">
        <v>1506.5039999999999</v>
      </c>
      <c r="BF129" s="34">
        <v>746.827</v>
      </c>
      <c r="BG129" s="34">
        <v>26.506</v>
      </c>
      <c r="BH129" s="34">
        <v>3.7999999999999999E-2</v>
      </c>
      <c r="BI129" s="34">
        <v>26.544</v>
      </c>
      <c r="BJ129" s="34">
        <v>21.931000000000001</v>
      </c>
      <c r="BK129" s="34">
        <v>3.1E-2</v>
      </c>
      <c r="BL129" s="34">
        <v>21.963000000000001</v>
      </c>
      <c r="BM129" s="34">
        <v>77.657700000000006</v>
      </c>
      <c r="BN129" s="34"/>
      <c r="BO129" s="34"/>
      <c r="BP129" s="34"/>
      <c r="BQ129" s="34">
        <v>230.858</v>
      </c>
      <c r="BR129" s="34">
        <v>0.33835300000000001</v>
      </c>
      <c r="BS129" s="34">
        <v>-5</v>
      </c>
      <c r="BT129" s="34">
        <v>9.8770000000000004E-3</v>
      </c>
      <c r="BU129" s="34">
        <v>8.2685010000000005</v>
      </c>
      <c r="BV129" s="34">
        <v>0</v>
      </c>
      <c r="BW129" s="34" t="s">
        <v>155</v>
      </c>
      <c r="BX129" s="34">
        <v>0.82699999999999996</v>
      </c>
    </row>
    <row r="130" spans="1:76" x14ac:dyDescent="0.25">
      <c r="A130" s="35">
        <v>43167</v>
      </c>
      <c r="B130" s="36">
        <v>1.8274305555555558E-2</v>
      </c>
      <c r="C130" s="34">
        <v>9.8010000000000002</v>
      </c>
      <c r="D130" s="34">
        <v>6.1694000000000004</v>
      </c>
      <c r="E130" s="34">
        <v>61693.983740000003</v>
      </c>
      <c r="F130" s="34">
        <v>1157.0999999999999</v>
      </c>
      <c r="G130" s="34">
        <v>4.2</v>
      </c>
      <c r="H130" s="34">
        <v>10526.3</v>
      </c>
      <c r="I130" s="34"/>
      <c r="J130" s="34">
        <v>1.79</v>
      </c>
      <c r="K130" s="34">
        <v>0.84089999999999998</v>
      </c>
      <c r="L130" s="34">
        <v>8.2415000000000003</v>
      </c>
      <c r="M130" s="34">
        <v>5.1877000000000004</v>
      </c>
      <c r="N130" s="34">
        <v>972.93769999999995</v>
      </c>
      <c r="O130" s="34">
        <v>3.5206</v>
      </c>
      <c r="P130" s="34">
        <v>976.5</v>
      </c>
      <c r="Q130" s="34">
        <v>805.03290000000004</v>
      </c>
      <c r="R130" s="34">
        <v>2.9129999999999998</v>
      </c>
      <c r="S130" s="34">
        <v>807.9</v>
      </c>
      <c r="T130" s="34">
        <v>10526.273800000001</v>
      </c>
      <c r="U130" s="34"/>
      <c r="V130" s="34"/>
      <c r="W130" s="34">
        <v>0</v>
      </c>
      <c r="X130" s="34">
        <v>1.5023</v>
      </c>
      <c r="Y130" s="34">
        <v>11.9</v>
      </c>
      <c r="Z130" s="34">
        <v>857</v>
      </c>
      <c r="AA130" s="34">
        <v>857</v>
      </c>
      <c r="AB130" s="34">
        <v>871</v>
      </c>
      <c r="AC130" s="34">
        <v>97</v>
      </c>
      <c r="AD130" s="34">
        <v>30.62</v>
      </c>
      <c r="AE130" s="34">
        <v>0.7</v>
      </c>
      <c r="AF130" s="34">
        <v>979</v>
      </c>
      <c r="AG130" s="34">
        <v>2</v>
      </c>
      <c r="AH130" s="34">
        <v>78</v>
      </c>
      <c r="AI130" s="34">
        <v>37</v>
      </c>
      <c r="AJ130" s="34">
        <v>190</v>
      </c>
      <c r="AK130" s="34">
        <v>168</v>
      </c>
      <c r="AL130" s="34">
        <v>3.3</v>
      </c>
      <c r="AM130" s="34">
        <v>175</v>
      </c>
      <c r="AN130" s="34" t="s">
        <v>155</v>
      </c>
      <c r="AO130" s="34">
        <v>1</v>
      </c>
      <c r="AP130" s="37">
        <v>0.76908564814814817</v>
      </c>
      <c r="AQ130" s="34">
        <v>47.158906000000002</v>
      </c>
      <c r="AR130" s="34">
        <v>-88.487480000000005</v>
      </c>
      <c r="AS130" s="34">
        <v>315</v>
      </c>
      <c r="AT130" s="34">
        <v>43.9</v>
      </c>
      <c r="AU130" s="34">
        <v>12</v>
      </c>
      <c r="AV130" s="34">
        <v>10</v>
      </c>
      <c r="AW130" s="34" t="s">
        <v>199</v>
      </c>
      <c r="AX130" s="34">
        <v>1.5967</v>
      </c>
      <c r="AY130" s="34">
        <v>1.2</v>
      </c>
      <c r="AZ130" s="34">
        <v>2.2686000000000002</v>
      </c>
      <c r="BA130" s="34">
        <v>13.404</v>
      </c>
      <c r="BB130" s="34">
        <v>11.17</v>
      </c>
      <c r="BC130" s="34">
        <v>0.83</v>
      </c>
      <c r="BD130" s="34">
        <v>18.925000000000001</v>
      </c>
      <c r="BE130" s="34">
        <v>1653.2760000000001</v>
      </c>
      <c r="BF130" s="34">
        <v>662.35299999999995</v>
      </c>
      <c r="BG130" s="34">
        <v>20.439</v>
      </c>
      <c r="BH130" s="34">
        <v>7.3999999999999996E-2</v>
      </c>
      <c r="BI130" s="34">
        <v>20.513000000000002</v>
      </c>
      <c r="BJ130" s="34">
        <v>16.911999999999999</v>
      </c>
      <c r="BK130" s="34">
        <v>6.0999999999999999E-2</v>
      </c>
      <c r="BL130" s="34">
        <v>16.972999999999999</v>
      </c>
      <c r="BM130" s="34">
        <v>72.868200000000002</v>
      </c>
      <c r="BN130" s="34"/>
      <c r="BO130" s="34"/>
      <c r="BP130" s="34"/>
      <c r="BQ130" s="34">
        <v>219.131</v>
      </c>
      <c r="BR130" s="34">
        <v>0.33436900000000003</v>
      </c>
      <c r="BS130" s="34">
        <v>-5</v>
      </c>
      <c r="BT130" s="34">
        <v>9.1229999999999992E-3</v>
      </c>
      <c r="BU130" s="34">
        <v>8.1711419999999997</v>
      </c>
      <c r="BV130" s="34">
        <v>0</v>
      </c>
      <c r="BW130" s="34" t="s">
        <v>155</v>
      </c>
      <c r="BX130" s="34">
        <v>0.82699999999999996</v>
      </c>
    </row>
    <row r="131" spans="1:76" x14ac:dyDescent="0.25">
      <c r="A131" s="35">
        <v>43167</v>
      </c>
      <c r="B131" s="36">
        <v>1.8285879629629628E-2</v>
      </c>
      <c r="C131" s="34">
        <v>10.428000000000001</v>
      </c>
      <c r="D131" s="34">
        <v>5.7534999999999998</v>
      </c>
      <c r="E131" s="34">
        <v>57535.459139999999</v>
      </c>
      <c r="F131" s="34">
        <v>790.6</v>
      </c>
      <c r="G131" s="34">
        <v>4.4000000000000004</v>
      </c>
      <c r="H131" s="34">
        <v>9501.2999999999993</v>
      </c>
      <c r="I131" s="34"/>
      <c r="J131" s="34">
        <v>1.7</v>
      </c>
      <c r="K131" s="34">
        <v>0.84109999999999996</v>
      </c>
      <c r="L131" s="34">
        <v>8.7708999999999993</v>
      </c>
      <c r="M131" s="34">
        <v>4.8391999999999999</v>
      </c>
      <c r="N131" s="34">
        <v>664.9239</v>
      </c>
      <c r="O131" s="34">
        <v>3.7008000000000001</v>
      </c>
      <c r="P131" s="34">
        <v>668.6</v>
      </c>
      <c r="Q131" s="34">
        <v>550.17460000000005</v>
      </c>
      <c r="R131" s="34">
        <v>3.0621</v>
      </c>
      <c r="S131" s="34">
        <v>553.20000000000005</v>
      </c>
      <c r="T131" s="34">
        <v>9501.2693999999992</v>
      </c>
      <c r="U131" s="34"/>
      <c r="V131" s="34"/>
      <c r="W131" s="34">
        <v>0</v>
      </c>
      <c r="X131" s="34">
        <v>1.4298</v>
      </c>
      <c r="Y131" s="34">
        <v>12</v>
      </c>
      <c r="Z131" s="34">
        <v>858</v>
      </c>
      <c r="AA131" s="34">
        <v>858</v>
      </c>
      <c r="AB131" s="34">
        <v>871</v>
      </c>
      <c r="AC131" s="34">
        <v>97</v>
      </c>
      <c r="AD131" s="34">
        <v>30.62</v>
      </c>
      <c r="AE131" s="34">
        <v>0.7</v>
      </c>
      <c r="AF131" s="34">
        <v>979</v>
      </c>
      <c r="AG131" s="34">
        <v>2</v>
      </c>
      <c r="AH131" s="34">
        <v>78</v>
      </c>
      <c r="AI131" s="34">
        <v>36.122999999999998</v>
      </c>
      <c r="AJ131" s="34">
        <v>190</v>
      </c>
      <c r="AK131" s="34">
        <v>168</v>
      </c>
      <c r="AL131" s="34">
        <v>3.4</v>
      </c>
      <c r="AM131" s="34">
        <v>175.2</v>
      </c>
      <c r="AN131" s="34" t="s">
        <v>155</v>
      </c>
      <c r="AO131" s="34">
        <v>1</v>
      </c>
      <c r="AP131" s="37">
        <v>0.76909722222222221</v>
      </c>
      <c r="AQ131" s="34">
        <v>47.158907999999997</v>
      </c>
      <c r="AR131" s="34">
        <v>-88.487221000000005</v>
      </c>
      <c r="AS131" s="34">
        <v>314.39999999999998</v>
      </c>
      <c r="AT131" s="34">
        <v>40.6</v>
      </c>
      <c r="AU131" s="34">
        <v>12</v>
      </c>
      <c r="AV131" s="34">
        <v>10</v>
      </c>
      <c r="AW131" s="34" t="s">
        <v>199</v>
      </c>
      <c r="AX131" s="34">
        <v>1.3281000000000001</v>
      </c>
      <c r="AY131" s="34">
        <v>1.2719</v>
      </c>
      <c r="AZ131" s="34">
        <v>2.0280999999999998</v>
      </c>
      <c r="BA131" s="34">
        <v>13.404</v>
      </c>
      <c r="BB131" s="34">
        <v>11.19</v>
      </c>
      <c r="BC131" s="34">
        <v>0.83</v>
      </c>
      <c r="BD131" s="34">
        <v>18.893999999999998</v>
      </c>
      <c r="BE131" s="34">
        <v>1749.9860000000001</v>
      </c>
      <c r="BF131" s="34">
        <v>614.52499999999998</v>
      </c>
      <c r="BG131" s="34">
        <v>13.893000000000001</v>
      </c>
      <c r="BH131" s="34">
        <v>7.6999999999999999E-2</v>
      </c>
      <c r="BI131" s="34">
        <v>13.97</v>
      </c>
      <c r="BJ131" s="34">
        <v>11.494999999999999</v>
      </c>
      <c r="BK131" s="34">
        <v>6.4000000000000001E-2</v>
      </c>
      <c r="BL131" s="34">
        <v>11.558999999999999</v>
      </c>
      <c r="BM131" s="34">
        <v>65.417199999999994</v>
      </c>
      <c r="BN131" s="34"/>
      <c r="BO131" s="34"/>
      <c r="BP131" s="34"/>
      <c r="BQ131" s="34">
        <v>207.43100000000001</v>
      </c>
      <c r="BR131" s="34">
        <v>0.33400000000000002</v>
      </c>
      <c r="BS131" s="34">
        <v>-5</v>
      </c>
      <c r="BT131" s="34">
        <v>8.123E-3</v>
      </c>
      <c r="BU131" s="34">
        <v>8.1621249999999996</v>
      </c>
      <c r="BV131" s="34">
        <v>0</v>
      </c>
      <c r="BW131" s="34" t="s">
        <v>155</v>
      </c>
      <c r="BX131" s="34">
        <v>0.82699999999999996</v>
      </c>
    </row>
    <row r="132" spans="1:76" x14ac:dyDescent="0.25">
      <c r="A132" s="35">
        <v>43167</v>
      </c>
      <c r="B132" s="36">
        <v>1.8297453703703701E-2</v>
      </c>
      <c r="C132" s="34">
        <v>9.98</v>
      </c>
      <c r="D132" s="34">
        <v>5.6890999999999998</v>
      </c>
      <c r="E132" s="34">
        <v>56890.676249999997</v>
      </c>
      <c r="F132" s="34">
        <v>641.6</v>
      </c>
      <c r="G132" s="34">
        <v>4.2</v>
      </c>
      <c r="H132" s="34">
        <v>8550.7999999999993</v>
      </c>
      <c r="I132" s="34"/>
      <c r="J132" s="34">
        <v>1.6</v>
      </c>
      <c r="K132" s="34">
        <v>0.84619999999999995</v>
      </c>
      <c r="L132" s="34">
        <v>8.4446999999999992</v>
      </c>
      <c r="M132" s="34">
        <v>4.8139000000000003</v>
      </c>
      <c r="N132" s="34">
        <v>542.89099999999996</v>
      </c>
      <c r="O132" s="34">
        <v>3.5903</v>
      </c>
      <c r="P132" s="34">
        <v>546.5</v>
      </c>
      <c r="Q132" s="34">
        <v>449.20150000000001</v>
      </c>
      <c r="R132" s="34">
        <v>2.9706999999999999</v>
      </c>
      <c r="S132" s="34">
        <v>452.2</v>
      </c>
      <c r="T132" s="34">
        <v>8550.8399000000009</v>
      </c>
      <c r="U132" s="34"/>
      <c r="V132" s="34"/>
      <c r="W132" s="34">
        <v>0</v>
      </c>
      <c r="X132" s="34">
        <v>1.3539000000000001</v>
      </c>
      <c r="Y132" s="34">
        <v>12</v>
      </c>
      <c r="Z132" s="34">
        <v>859</v>
      </c>
      <c r="AA132" s="34">
        <v>859</v>
      </c>
      <c r="AB132" s="34">
        <v>871</v>
      </c>
      <c r="AC132" s="34">
        <v>97</v>
      </c>
      <c r="AD132" s="34">
        <v>30.62</v>
      </c>
      <c r="AE132" s="34">
        <v>0.7</v>
      </c>
      <c r="AF132" s="34">
        <v>979</v>
      </c>
      <c r="AG132" s="34">
        <v>2</v>
      </c>
      <c r="AH132" s="34">
        <v>78</v>
      </c>
      <c r="AI132" s="34">
        <v>36</v>
      </c>
      <c r="AJ132" s="34">
        <v>190</v>
      </c>
      <c r="AK132" s="34">
        <v>168</v>
      </c>
      <c r="AL132" s="34">
        <v>3.4</v>
      </c>
      <c r="AM132" s="34">
        <v>175.5</v>
      </c>
      <c r="AN132" s="34" t="s">
        <v>155</v>
      </c>
      <c r="AO132" s="34">
        <v>1</v>
      </c>
      <c r="AP132" s="37">
        <v>0.76910879629629625</v>
      </c>
      <c r="AQ132" s="34">
        <v>47.158906000000002</v>
      </c>
      <c r="AR132" s="34">
        <v>-88.486994999999993</v>
      </c>
      <c r="AS132" s="34">
        <v>314.10000000000002</v>
      </c>
      <c r="AT132" s="34">
        <v>39.1</v>
      </c>
      <c r="AU132" s="34">
        <v>12</v>
      </c>
      <c r="AV132" s="34">
        <v>10</v>
      </c>
      <c r="AW132" s="34" t="s">
        <v>199</v>
      </c>
      <c r="AX132" s="34">
        <v>1.5875999999999999</v>
      </c>
      <c r="AY132" s="34">
        <v>1.0843</v>
      </c>
      <c r="AZ132" s="34">
        <v>2.2157</v>
      </c>
      <c r="BA132" s="34">
        <v>13.404</v>
      </c>
      <c r="BB132" s="34">
        <v>11.59</v>
      </c>
      <c r="BC132" s="34">
        <v>0.86</v>
      </c>
      <c r="BD132" s="34">
        <v>18.178999999999998</v>
      </c>
      <c r="BE132" s="34">
        <v>1738.354</v>
      </c>
      <c r="BF132" s="34">
        <v>630.71</v>
      </c>
      <c r="BG132" s="34">
        <v>11.702999999999999</v>
      </c>
      <c r="BH132" s="34">
        <v>7.6999999999999999E-2</v>
      </c>
      <c r="BI132" s="34">
        <v>11.781000000000001</v>
      </c>
      <c r="BJ132" s="34">
        <v>9.6829999999999998</v>
      </c>
      <c r="BK132" s="34">
        <v>6.4000000000000001E-2</v>
      </c>
      <c r="BL132" s="34">
        <v>9.7479999999999993</v>
      </c>
      <c r="BM132" s="34">
        <v>60.741300000000003</v>
      </c>
      <c r="BN132" s="34"/>
      <c r="BO132" s="34"/>
      <c r="BP132" s="34"/>
      <c r="BQ132" s="34">
        <v>202.642</v>
      </c>
      <c r="BR132" s="34">
        <v>0.28488799999999997</v>
      </c>
      <c r="BS132" s="34">
        <v>-5</v>
      </c>
      <c r="BT132" s="34">
        <v>8.8769999999999995E-3</v>
      </c>
      <c r="BU132" s="34">
        <v>6.961951</v>
      </c>
      <c r="BV132" s="34">
        <v>0</v>
      </c>
      <c r="BW132" s="34" t="s">
        <v>155</v>
      </c>
      <c r="BX132" s="34">
        <v>0.82699999999999996</v>
      </c>
    </row>
    <row r="133" spans="1:76" x14ac:dyDescent="0.25">
      <c r="A133" s="35">
        <v>43167</v>
      </c>
      <c r="B133" s="36">
        <v>1.8309027777777775E-2</v>
      </c>
      <c r="C133" s="34">
        <v>10.724</v>
      </c>
      <c r="D133" s="34">
        <v>5.1433</v>
      </c>
      <c r="E133" s="34">
        <v>51433.181819999998</v>
      </c>
      <c r="F133" s="34">
        <v>581.79999999999995</v>
      </c>
      <c r="G133" s="34">
        <v>3.8</v>
      </c>
      <c r="H133" s="34">
        <v>8052.8</v>
      </c>
      <c r="I133" s="34"/>
      <c r="J133" s="34">
        <v>1.53</v>
      </c>
      <c r="K133" s="34">
        <v>0.84609999999999996</v>
      </c>
      <c r="L133" s="34">
        <v>9.0730000000000004</v>
      </c>
      <c r="M133" s="34">
        <v>4.3516000000000004</v>
      </c>
      <c r="N133" s="34">
        <v>492.21120000000002</v>
      </c>
      <c r="O133" s="34">
        <v>3.2549999999999999</v>
      </c>
      <c r="P133" s="34">
        <v>495.5</v>
      </c>
      <c r="Q133" s="34">
        <v>407.26780000000002</v>
      </c>
      <c r="R133" s="34">
        <v>2.6932</v>
      </c>
      <c r="S133" s="34">
        <v>410</v>
      </c>
      <c r="T133" s="34">
        <v>8052.7559000000001</v>
      </c>
      <c r="U133" s="34"/>
      <c r="V133" s="34"/>
      <c r="W133" s="34">
        <v>0</v>
      </c>
      <c r="X133" s="34">
        <v>1.2939000000000001</v>
      </c>
      <c r="Y133" s="34">
        <v>11.9</v>
      </c>
      <c r="Z133" s="34">
        <v>859</v>
      </c>
      <c r="AA133" s="34">
        <v>860</v>
      </c>
      <c r="AB133" s="34">
        <v>871</v>
      </c>
      <c r="AC133" s="34">
        <v>97</v>
      </c>
      <c r="AD133" s="34">
        <v>30.62</v>
      </c>
      <c r="AE133" s="34">
        <v>0.7</v>
      </c>
      <c r="AF133" s="34">
        <v>979</v>
      </c>
      <c r="AG133" s="34">
        <v>2</v>
      </c>
      <c r="AH133" s="34">
        <v>78</v>
      </c>
      <c r="AI133" s="34">
        <v>36</v>
      </c>
      <c r="AJ133" s="34">
        <v>190</v>
      </c>
      <c r="AK133" s="34">
        <v>168</v>
      </c>
      <c r="AL133" s="34">
        <v>3.3</v>
      </c>
      <c r="AM133" s="34">
        <v>175.9</v>
      </c>
      <c r="AN133" s="34" t="s">
        <v>155</v>
      </c>
      <c r="AO133" s="34">
        <v>1</v>
      </c>
      <c r="AP133" s="37">
        <v>0.7691203703703704</v>
      </c>
      <c r="AQ133" s="34">
        <v>47.158893999999997</v>
      </c>
      <c r="AR133" s="34">
        <v>-88.486785999999995</v>
      </c>
      <c r="AS133" s="34">
        <v>313.8</v>
      </c>
      <c r="AT133" s="34">
        <v>37.4</v>
      </c>
      <c r="AU133" s="34">
        <v>12</v>
      </c>
      <c r="AV133" s="34">
        <v>8</v>
      </c>
      <c r="AW133" s="34" t="s">
        <v>207</v>
      </c>
      <c r="AX133" s="34">
        <v>1.8438000000000001</v>
      </c>
      <c r="AY133" s="34">
        <v>1.2876000000000001</v>
      </c>
      <c r="AZ133" s="34">
        <v>2.5876000000000001</v>
      </c>
      <c r="BA133" s="34">
        <v>13.404</v>
      </c>
      <c r="BB133" s="34">
        <v>11.58</v>
      </c>
      <c r="BC133" s="34">
        <v>0.86</v>
      </c>
      <c r="BD133" s="34">
        <v>18.193999999999999</v>
      </c>
      <c r="BE133" s="34">
        <v>1852.412</v>
      </c>
      <c r="BF133" s="34">
        <v>565.47400000000005</v>
      </c>
      <c r="BG133" s="34">
        <v>10.523999999999999</v>
      </c>
      <c r="BH133" s="34">
        <v>7.0000000000000007E-2</v>
      </c>
      <c r="BI133" s="34">
        <v>10.593</v>
      </c>
      <c r="BJ133" s="34">
        <v>8.7080000000000002</v>
      </c>
      <c r="BK133" s="34">
        <v>5.8000000000000003E-2</v>
      </c>
      <c r="BL133" s="34">
        <v>8.7650000000000006</v>
      </c>
      <c r="BM133" s="34">
        <v>56.735399999999998</v>
      </c>
      <c r="BN133" s="34"/>
      <c r="BO133" s="34"/>
      <c r="BP133" s="34"/>
      <c r="BQ133" s="34">
        <v>192.08</v>
      </c>
      <c r="BR133" s="34">
        <v>0.29203200000000001</v>
      </c>
      <c r="BS133" s="34">
        <v>-5</v>
      </c>
      <c r="BT133" s="34">
        <v>8.9999999999999993E-3</v>
      </c>
      <c r="BU133" s="34">
        <v>7.1365319999999999</v>
      </c>
      <c r="BV133" s="34">
        <v>0</v>
      </c>
      <c r="BW133" s="34" t="s">
        <v>155</v>
      </c>
      <c r="BX133" s="34">
        <v>0.82699999999999996</v>
      </c>
    </row>
    <row r="134" spans="1:76" x14ac:dyDescent="0.25">
      <c r="A134" s="35">
        <v>43167</v>
      </c>
      <c r="B134" s="36">
        <v>1.8320601851851852E-2</v>
      </c>
      <c r="C134" s="34">
        <v>11.557</v>
      </c>
      <c r="D134" s="34">
        <v>3.7593000000000001</v>
      </c>
      <c r="E134" s="34">
        <v>37593.356399999997</v>
      </c>
      <c r="F134" s="34">
        <v>527.6</v>
      </c>
      <c r="G134" s="34">
        <v>3.4</v>
      </c>
      <c r="H134" s="34">
        <v>7762.5</v>
      </c>
      <c r="I134" s="34"/>
      <c r="J134" s="34">
        <v>1.4</v>
      </c>
      <c r="K134" s="34">
        <v>0.85289999999999999</v>
      </c>
      <c r="L134" s="34">
        <v>9.8575999999999997</v>
      </c>
      <c r="M134" s="34">
        <v>3.2063999999999999</v>
      </c>
      <c r="N134" s="34">
        <v>449.97980000000001</v>
      </c>
      <c r="O134" s="34">
        <v>2.9194</v>
      </c>
      <c r="P134" s="34">
        <v>452.9</v>
      </c>
      <c r="Q134" s="34">
        <v>372.3245</v>
      </c>
      <c r="R134" s="34">
        <v>2.4156</v>
      </c>
      <c r="S134" s="34">
        <v>374.7</v>
      </c>
      <c r="T134" s="34">
        <v>7762.5456999999997</v>
      </c>
      <c r="U134" s="34"/>
      <c r="V134" s="34"/>
      <c r="W134" s="34">
        <v>0</v>
      </c>
      <c r="X134" s="34">
        <v>1.1940999999999999</v>
      </c>
      <c r="Y134" s="34">
        <v>12</v>
      </c>
      <c r="Z134" s="34">
        <v>858</v>
      </c>
      <c r="AA134" s="34">
        <v>860</v>
      </c>
      <c r="AB134" s="34">
        <v>871</v>
      </c>
      <c r="AC134" s="34">
        <v>97</v>
      </c>
      <c r="AD134" s="34">
        <v>30.62</v>
      </c>
      <c r="AE134" s="34">
        <v>0.7</v>
      </c>
      <c r="AF134" s="34">
        <v>979</v>
      </c>
      <c r="AG134" s="34">
        <v>2</v>
      </c>
      <c r="AH134" s="34">
        <v>77.123000000000005</v>
      </c>
      <c r="AI134" s="34">
        <v>36</v>
      </c>
      <c r="AJ134" s="34">
        <v>190</v>
      </c>
      <c r="AK134" s="34">
        <v>168</v>
      </c>
      <c r="AL134" s="34">
        <v>3.3</v>
      </c>
      <c r="AM134" s="34">
        <v>175.8</v>
      </c>
      <c r="AN134" s="34" t="s">
        <v>155</v>
      </c>
      <c r="AO134" s="34">
        <v>1</v>
      </c>
      <c r="AP134" s="37">
        <v>0.76913194444444455</v>
      </c>
      <c r="AQ134" s="34">
        <v>47.158876999999997</v>
      </c>
      <c r="AR134" s="34">
        <v>-88.486581000000001</v>
      </c>
      <c r="AS134" s="34">
        <v>313.10000000000002</v>
      </c>
      <c r="AT134" s="34">
        <v>34.4</v>
      </c>
      <c r="AU134" s="34">
        <v>12</v>
      </c>
      <c r="AV134" s="34">
        <v>7</v>
      </c>
      <c r="AW134" s="34" t="s">
        <v>208</v>
      </c>
      <c r="AX134" s="34">
        <v>1.9719</v>
      </c>
      <c r="AY134" s="34">
        <v>1.5438000000000001</v>
      </c>
      <c r="AZ134" s="34">
        <v>2.8437999999999999</v>
      </c>
      <c r="BA134" s="34">
        <v>13.404</v>
      </c>
      <c r="BB134" s="34">
        <v>12.16</v>
      </c>
      <c r="BC134" s="34">
        <v>0.91</v>
      </c>
      <c r="BD134" s="34">
        <v>17.244</v>
      </c>
      <c r="BE134" s="34">
        <v>2069.4490000000001</v>
      </c>
      <c r="BF134" s="34">
        <v>428.43099999999998</v>
      </c>
      <c r="BG134" s="34">
        <v>9.8930000000000007</v>
      </c>
      <c r="BH134" s="34">
        <v>6.4000000000000001E-2</v>
      </c>
      <c r="BI134" s="34">
        <v>9.9570000000000007</v>
      </c>
      <c r="BJ134" s="34">
        <v>8.1850000000000005</v>
      </c>
      <c r="BK134" s="34">
        <v>5.2999999999999999E-2</v>
      </c>
      <c r="BL134" s="34">
        <v>8.2390000000000008</v>
      </c>
      <c r="BM134" s="34">
        <v>56.235599999999998</v>
      </c>
      <c r="BN134" s="34"/>
      <c r="BO134" s="34"/>
      <c r="BP134" s="34"/>
      <c r="BQ134" s="34">
        <v>182.27199999999999</v>
      </c>
      <c r="BR134" s="34">
        <v>0.30978600000000001</v>
      </c>
      <c r="BS134" s="34">
        <v>-5</v>
      </c>
      <c r="BT134" s="34">
        <v>8.123E-3</v>
      </c>
      <c r="BU134" s="34">
        <v>7.5703950000000004</v>
      </c>
      <c r="BV134" s="34">
        <v>0</v>
      </c>
      <c r="BW134" s="34" t="s">
        <v>155</v>
      </c>
      <c r="BX134" s="34">
        <v>0.82699999999999996</v>
      </c>
    </row>
    <row r="135" spans="1:76" x14ac:dyDescent="0.25">
      <c r="A135" s="35">
        <v>43167</v>
      </c>
      <c r="B135" s="36">
        <v>1.8332175925925925E-2</v>
      </c>
      <c r="C135" s="34">
        <v>12.24</v>
      </c>
      <c r="D135" s="34">
        <v>2.2454999999999998</v>
      </c>
      <c r="E135" s="34">
        <v>22454.948100000001</v>
      </c>
      <c r="F135" s="34">
        <v>546.29999999999995</v>
      </c>
      <c r="G135" s="34">
        <v>2.4</v>
      </c>
      <c r="H135" s="34">
        <v>7527.1</v>
      </c>
      <c r="I135" s="34"/>
      <c r="J135" s="34">
        <v>1.4</v>
      </c>
      <c r="K135" s="34">
        <v>0.86180000000000001</v>
      </c>
      <c r="L135" s="34">
        <v>10.5489</v>
      </c>
      <c r="M135" s="34">
        <v>1.9352</v>
      </c>
      <c r="N135" s="34">
        <v>470.81659999999999</v>
      </c>
      <c r="O135" s="34">
        <v>2.0918000000000001</v>
      </c>
      <c r="P135" s="34">
        <v>472.9</v>
      </c>
      <c r="Q135" s="34">
        <v>389.56540000000001</v>
      </c>
      <c r="R135" s="34">
        <v>1.7307999999999999</v>
      </c>
      <c r="S135" s="34">
        <v>391.3</v>
      </c>
      <c r="T135" s="34">
        <v>7527.0927000000001</v>
      </c>
      <c r="U135" s="34"/>
      <c r="V135" s="34"/>
      <c r="W135" s="34">
        <v>0</v>
      </c>
      <c r="X135" s="34">
        <v>1.2065999999999999</v>
      </c>
      <c r="Y135" s="34">
        <v>11.9</v>
      </c>
      <c r="Z135" s="34">
        <v>859</v>
      </c>
      <c r="AA135" s="34">
        <v>861</v>
      </c>
      <c r="AB135" s="34">
        <v>870</v>
      </c>
      <c r="AC135" s="34">
        <v>97</v>
      </c>
      <c r="AD135" s="34">
        <v>30.62</v>
      </c>
      <c r="AE135" s="34">
        <v>0.7</v>
      </c>
      <c r="AF135" s="34">
        <v>979</v>
      </c>
      <c r="AG135" s="34">
        <v>2</v>
      </c>
      <c r="AH135" s="34">
        <v>77</v>
      </c>
      <c r="AI135" s="34">
        <v>36</v>
      </c>
      <c r="AJ135" s="34">
        <v>190</v>
      </c>
      <c r="AK135" s="34">
        <v>168</v>
      </c>
      <c r="AL135" s="34">
        <v>3.3</v>
      </c>
      <c r="AM135" s="34">
        <v>175.5</v>
      </c>
      <c r="AN135" s="34" t="s">
        <v>155</v>
      </c>
      <c r="AO135" s="34">
        <v>1</v>
      </c>
      <c r="AP135" s="37">
        <v>0.76914351851851848</v>
      </c>
      <c r="AQ135" s="34">
        <v>47.158850999999999</v>
      </c>
      <c r="AR135" s="34">
        <v>-88.486383000000004</v>
      </c>
      <c r="AS135" s="34">
        <v>312.5</v>
      </c>
      <c r="AT135" s="34">
        <v>33.1</v>
      </c>
      <c r="AU135" s="34">
        <v>12</v>
      </c>
      <c r="AV135" s="34">
        <v>7</v>
      </c>
      <c r="AW135" s="34" t="s">
        <v>208</v>
      </c>
      <c r="AX135" s="34">
        <v>1.4966999999999999</v>
      </c>
      <c r="AY135" s="34">
        <v>1.5281</v>
      </c>
      <c r="AZ135" s="34">
        <v>2.2528999999999999</v>
      </c>
      <c r="BA135" s="34">
        <v>13.404</v>
      </c>
      <c r="BB135" s="34">
        <v>13</v>
      </c>
      <c r="BC135" s="34">
        <v>0.97</v>
      </c>
      <c r="BD135" s="34">
        <v>16.033000000000001</v>
      </c>
      <c r="BE135" s="34">
        <v>2315.877</v>
      </c>
      <c r="BF135" s="34">
        <v>270.40800000000002</v>
      </c>
      <c r="BG135" s="34">
        <v>10.824</v>
      </c>
      <c r="BH135" s="34">
        <v>4.8000000000000001E-2</v>
      </c>
      <c r="BI135" s="34">
        <v>10.872</v>
      </c>
      <c r="BJ135" s="34">
        <v>8.9559999999999995</v>
      </c>
      <c r="BK135" s="34">
        <v>0.04</v>
      </c>
      <c r="BL135" s="34">
        <v>8.9960000000000004</v>
      </c>
      <c r="BM135" s="34">
        <v>57.0242</v>
      </c>
      <c r="BN135" s="34"/>
      <c r="BO135" s="34"/>
      <c r="BP135" s="34"/>
      <c r="BQ135" s="34">
        <v>192.6</v>
      </c>
      <c r="BR135" s="34">
        <v>0.27867399999999998</v>
      </c>
      <c r="BS135" s="34">
        <v>-5</v>
      </c>
      <c r="BT135" s="34">
        <v>8.8769999999999995E-3</v>
      </c>
      <c r="BU135" s="34">
        <v>6.8100959999999997</v>
      </c>
      <c r="BV135" s="34">
        <v>0</v>
      </c>
      <c r="BW135" s="34" t="s">
        <v>155</v>
      </c>
      <c r="BX135" s="34">
        <v>0.82699999999999996</v>
      </c>
    </row>
    <row r="136" spans="1:76" x14ac:dyDescent="0.25">
      <c r="A136" s="35">
        <v>43167</v>
      </c>
      <c r="B136" s="36">
        <v>1.8343749999999999E-2</v>
      </c>
      <c r="C136" s="34">
        <v>12.585000000000001</v>
      </c>
      <c r="D136" s="34">
        <v>1.4253</v>
      </c>
      <c r="E136" s="34">
        <v>14253.17395</v>
      </c>
      <c r="F136" s="34">
        <v>640.20000000000005</v>
      </c>
      <c r="G136" s="34">
        <v>1</v>
      </c>
      <c r="H136" s="34">
        <v>7111.3</v>
      </c>
      <c r="I136" s="34"/>
      <c r="J136" s="34">
        <v>1.4</v>
      </c>
      <c r="K136" s="34">
        <v>0.86699999999999999</v>
      </c>
      <c r="L136" s="34">
        <v>10.912100000000001</v>
      </c>
      <c r="M136" s="34">
        <v>1.2358</v>
      </c>
      <c r="N136" s="34">
        <v>555.09159999999997</v>
      </c>
      <c r="O136" s="34">
        <v>0.85319999999999996</v>
      </c>
      <c r="P136" s="34">
        <v>555.9</v>
      </c>
      <c r="Q136" s="34">
        <v>459.29660000000001</v>
      </c>
      <c r="R136" s="34">
        <v>0.70589999999999997</v>
      </c>
      <c r="S136" s="34">
        <v>460</v>
      </c>
      <c r="T136" s="34">
        <v>7111.2893999999997</v>
      </c>
      <c r="U136" s="34"/>
      <c r="V136" s="34"/>
      <c r="W136" s="34">
        <v>0</v>
      </c>
      <c r="X136" s="34">
        <v>1.2139</v>
      </c>
      <c r="Y136" s="34">
        <v>12</v>
      </c>
      <c r="Z136" s="34">
        <v>858</v>
      </c>
      <c r="AA136" s="34">
        <v>860</v>
      </c>
      <c r="AB136" s="34">
        <v>870</v>
      </c>
      <c r="AC136" s="34">
        <v>97</v>
      </c>
      <c r="AD136" s="34">
        <v>30.62</v>
      </c>
      <c r="AE136" s="34">
        <v>0.7</v>
      </c>
      <c r="AF136" s="34">
        <v>979</v>
      </c>
      <c r="AG136" s="34">
        <v>2</v>
      </c>
      <c r="AH136" s="34">
        <v>77</v>
      </c>
      <c r="AI136" s="34">
        <v>36</v>
      </c>
      <c r="AJ136" s="34">
        <v>190</v>
      </c>
      <c r="AK136" s="34">
        <v>168</v>
      </c>
      <c r="AL136" s="34">
        <v>3.4</v>
      </c>
      <c r="AM136" s="34">
        <v>175.1</v>
      </c>
      <c r="AN136" s="34" t="s">
        <v>155</v>
      </c>
      <c r="AO136" s="34">
        <v>1</v>
      </c>
      <c r="AP136" s="37">
        <v>0.76915509259259263</v>
      </c>
      <c r="AQ136" s="34">
        <v>47.158814</v>
      </c>
      <c r="AR136" s="34">
        <v>-88.486193</v>
      </c>
      <c r="AS136" s="34">
        <v>312.2</v>
      </c>
      <c r="AT136" s="34">
        <v>32.4</v>
      </c>
      <c r="AU136" s="34">
        <v>12</v>
      </c>
      <c r="AV136" s="34">
        <v>7</v>
      </c>
      <c r="AW136" s="34" t="s">
        <v>208</v>
      </c>
      <c r="AX136" s="34">
        <v>1.2281</v>
      </c>
      <c r="AY136" s="34">
        <v>1.5</v>
      </c>
      <c r="AZ136" s="34">
        <v>2</v>
      </c>
      <c r="BA136" s="34">
        <v>13.404</v>
      </c>
      <c r="BB136" s="34">
        <v>13.55</v>
      </c>
      <c r="BC136" s="34">
        <v>1.01</v>
      </c>
      <c r="BD136" s="34">
        <v>15.335000000000001</v>
      </c>
      <c r="BE136" s="34">
        <v>2466.239</v>
      </c>
      <c r="BF136" s="34">
        <v>177.76900000000001</v>
      </c>
      <c r="BG136" s="34">
        <v>13.138</v>
      </c>
      <c r="BH136" s="34">
        <v>0.02</v>
      </c>
      <c r="BI136" s="34">
        <v>13.157999999999999</v>
      </c>
      <c r="BJ136" s="34">
        <v>10.871</v>
      </c>
      <c r="BK136" s="34">
        <v>1.7000000000000001E-2</v>
      </c>
      <c r="BL136" s="34">
        <v>10.887</v>
      </c>
      <c r="BM136" s="34">
        <v>55.462400000000002</v>
      </c>
      <c r="BN136" s="34"/>
      <c r="BO136" s="34"/>
      <c r="BP136" s="34"/>
      <c r="BQ136" s="34">
        <v>199.47800000000001</v>
      </c>
      <c r="BR136" s="34">
        <v>0.25733699999999998</v>
      </c>
      <c r="BS136" s="34">
        <v>-5</v>
      </c>
      <c r="BT136" s="34">
        <v>7.2459999999999998E-3</v>
      </c>
      <c r="BU136" s="34">
        <v>6.288672</v>
      </c>
      <c r="BV136" s="34">
        <v>0</v>
      </c>
      <c r="BW136" s="34" t="s">
        <v>155</v>
      </c>
      <c r="BX136" s="34">
        <v>0.82699999999999996</v>
      </c>
    </row>
    <row r="137" spans="1:76" x14ac:dyDescent="0.25">
      <c r="A137" s="35">
        <v>43167</v>
      </c>
      <c r="B137" s="36">
        <v>1.8355324074074073E-2</v>
      </c>
      <c r="C137" s="34">
        <v>12.612</v>
      </c>
      <c r="D137" s="34">
        <v>1.0471999999999999</v>
      </c>
      <c r="E137" s="34">
        <v>10471.694079999999</v>
      </c>
      <c r="F137" s="34">
        <v>729.8</v>
      </c>
      <c r="G137" s="34">
        <v>0.7</v>
      </c>
      <c r="H137" s="34">
        <v>6312.3</v>
      </c>
      <c r="I137" s="34"/>
      <c r="J137" s="34">
        <v>1.4</v>
      </c>
      <c r="K137" s="34">
        <v>0.871</v>
      </c>
      <c r="L137" s="34">
        <v>10.9855</v>
      </c>
      <c r="M137" s="34">
        <v>0.91210000000000002</v>
      </c>
      <c r="N137" s="34">
        <v>635.62940000000003</v>
      </c>
      <c r="O137" s="34">
        <v>0.60970000000000002</v>
      </c>
      <c r="P137" s="34">
        <v>636.20000000000005</v>
      </c>
      <c r="Q137" s="34">
        <v>525.93560000000002</v>
      </c>
      <c r="R137" s="34">
        <v>0.50449999999999995</v>
      </c>
      <c r="S137" s="34">
        <v>526.4</v>
      </c>
      <c r="T137" s="34">
        <v>6312.3055000000004</v>
      </c>
      <c r="U137" s="34"/>
      <c r="V137" s="34"/>
      <c r="W137" s="34">
        <v>0</v>
      </c>
      <c r="X137" s="34">
        <v>1.2194</v>
      </c>
      <c r="Y137" s="34">
        <v>12</v>
      </c>
      <c r="Z137" s="34">
        <v>856</v>
      </c>
      <c r="AA137" s="34">
        <v>857</v>
      </c>
      <c r="AB137" s="34">
        <v>869</v>
      </c>
      <c r="AC137" s="34">
        <v>97</v>
      </c>
      <c r="AD137" s="34">
        <v>30.62</v>
      </c>
      <c r="AE137" s="34">
        <v>0.7</v>
      </c>
      <c r="AF137" s="34">
        <v>979</v>
      </c>
      <c r="AG137" s="34">
        <v>2</v>
      </c>
      <c r="AH137" s="34">
        <v>77</v>
      </c>
      <c r="AI137" s="34">
        <v>36</v>
      </c>
      <c r="AJ137" s="34">
        <v>190</v>
      </c>
      <c r="AK137" s="34">
        <v>168</v>
      </c>
      <c r="AL137" s="34">
        <v>3.3</v>
      </c>
      <c r="AM137" s="34">
        <v>175.2</v>
      </c>
      <c r="AN137" s="34" t="s">
        <v>155</v>
      </c>
      <c r="AO137" s="34">
        <v>1</v>
      </c>
      <c r="AP137" s="37">
        <v>0.76916666666666667</v>
      </c>
      <c r="AQ137" s="34">
        <v>47.158760000000001</v>
      </c>
      <c r="AR137" s="34">
        <v>-88.486018999999999</v>
      </c>
      <c r="AS137" s="34">
        <v>311.8</v>
      </c>
      <c r="AT137" s="34">
        <v>31.8</v>
      </c>
      <c r="AU137" s="34">
        <v>12</v>
      </c>
      <c r="AV137" s="34">
        <v>8</v>
      </c>
      <c r="AW137" s="34" t="s">
        <v>207</v>
      </c>
      <c r="AX137" s="34">
        <v>1.343656</v>
      </c>
      <c r="AY137" s="34">
        <v>1.1408590000000001</v>
      </c>
      <c r="AZ137" s="34">
        <v>2.071828</v>
      </c>
      <c r="BA137" s="34">
        <v>13.404</v>
      </c>
      <c r="BB137" s="34">
        <v>13.99</v>
      </c>
      <c r="BC137" s="34">
        <v>1.04</v>
      </c>
      <c r="BD137" s="34">
        <v>14.808999999999999</v>
      </c>
      <c r="BE137" s="34">
        <v>2548.4859999999999</v>
      </c>
      <c r="BF137" s="34">
        <v>134.673</v>
      </c>
      <c r="BG137" s="34">
        <v>15.442</v>
      </c>
      <c r="BH137" s="34">
        <v>1.4999999999999999E-2</v>
      </c>
      <c r="BI137" s="34">
        <v>15.457000000000001</v>
      </c>
      <c r="BJ137" s="34">
        <v>12.776999999999999</v>
      </c>
      <c r="BK137" s="34">
        <v>1.2E-2</v>
      </c>
      <c r="BL137" s="34">
        <v>12.789</v>
      </c>
      <c r="BM137" s="34">
        <v>50.532699999999998</v>
      </c>
      <c r="BN137" s="34"/>
      <c r="BO137" s="34"/>
      <c r="BP137" s="34"/>
      <c r="BQ137" s="34">
        <v>205.691</v>
      </c>
      <c r="BR137" s="34">
        <v>0.187471</v>
      </c>
      <c r="BS137" s="34">
        <v>-5</v>
      </c>
      <c r="BT137" s="34">
        <v>7.8770000000000003E-3</v>
      </c>
      <c r="BU137" s="34">
        <v>4.5813230000000003</v>
      </c>
      <c r="BV137" s="34">
        <v>0</v>
      </c>
      <c r="BW137" s="34" t="s">
        <v>155</v>
      </c>
      <c r="BX137" s="34">
        <v>0.82699999999999996</v>
      </c>
    </row>
    <row r="138" spans="1:76" x14ac:dyDescent="0.25">
      <c r="A138" s="35">
        <v>43167</v>
      </c>
      <c r="B138" s="36">
        <v>1.836689814814815E-2</v>
      </c>
      <c r="C138" s="34">
        <v>12.612</v>
      </c>
      <c r="D138" s="34">
        <v>0.88439999999999996</v>
      </c>
      <c r="E138" s="34">
        <v>8844.0098600000001</v>
      </c>
      <c r="F138" s="34">
        <v>664.3</v>
      </c>
      <c r="G138" s="34">
        <v>1.1000000000000001</v>
      </c>
      <c r="H138" s="34">
        <v>5757.7</v>
      </c>
      <c r="I138" s="34"/>
      <c r="J138" s="34">
        <v>1.4</v>
      </c>
      <c r="K138" s="34">
        <v>0.873</v>
      </c>
      <c r="L138" s="34">
        <v>11.0108</v>
      </c>
      <c r="M138" s="34">
        <v>0.77210000000000001</v>
      </c>
      <c r="N138" s="34">
        <v>579.96140000000003</v>
      </c>
      <c r="O138" s="34">
        <v>0.97409999999999997</v>
      </c>
      <c r="P138" s="34">
        <v>580.9</v>
      </c>
      <c r="Q138" s="34">
        <v>479.87450000000001</v>
      </c>
      <c r="R138" s="34">
        <v>0.80600000000000005</v>
      </c>
      <c r="S138" s="34">
        <v>480.7</v>
      </c>
      <c r="T138" s="34">
        <v>5757.7003999999997</v>
      </c>
      <c r="U138" s="34"/>
      <c r="V138" s="34"/>
      <c r="W138" s="34">
        <v>0</v>
      </c>
      <c r="X138" s="34">
        <v>1.2222</v>
      </c>
      <c r="Y138" s="34">
        <v>11.9</v>
      </c>
      <c r="Z138" s="34">
        <v>855</v>
      </c>
      <c r="AA138" s="34">
        <v>856</v>
      </c>
      <c r="AB138" s="34">
        <v>868</v>
      </c>
      <c r="AC138" s="34">
        <v>97</v>
      </c>
      <c r="AD138" s="34">
        <v>30.62</v>
      </c>
      <c r="AE138" s="34">
        <v>0.7</v>
      </c>
      <c r="AF138" s="34">
        <v>979</v>
      </c>
      <c r="AG138" s="34">
        <v>2</v>
      </c>
      <c r="AH138" s="34">
        <v>77</v>
      </c>
      <c r="AI138" s="34">
        <v>36</v>
      </c>
      <c r="AJ138" s="34">
        <v>190</v>
      </c>
      <c r="AK138" s="34">
        <v>168</v>
      </c>
      <c r="AL138" s="34">
        <v>3.3</v>
      </c>
      <c r="AM138" s="34">
        <v>175.6</v>
      </c>
      <c r="AN138" s="34" t="s">
        <v>155</v>
      </c>
      <c r="AO138" s="34">
        <v>1</v>
      </c>
      <c r="AP138" s="37">
        <v>0.7691782407407407</v>
      </c>
      <c r="AQ138" s="34">
        <v>47.158707</v>
      </c>
      <c r="AR138" s="34">
        <v>-88.485850999999997</v>
      </c>
      <c r="AS138" s="34">
        <v>311.89999999999998</v>
      </c>
      <c r="AT138" s="34">
        <v>31.6</v>
      </c>
      <c r="AU138" s="34">
        <v>12</v>
      </c>
      <c r="AV138" s="34">
        <v>9</v>
      </c>
      <c r="AW138" s="34" t="s">
        <v>200</v>
      </c>
      <c r="AX138" s="34">
        <v>1.543744</v>
      </c>
      <c r="AY138" s="34">
        <v>1.215616</v>
      </c>
      <c r="AZ138" s="34">
        <v>2.3156159999999999</v>
      </c>
      <c r="BA138" s="34">
        <v>13.404</v>
      </c>
      <c r="BB138" s="34">
        <v>14.23</v>
      </c>
      <c r="BC138" s="34">
        <v>1.06</v>
      </c>
      <c r="BD138" s="34">
        <v>14.545</v>
      </c>
      <c r="BE138" s="34">
        <v>2589.6439999999998</v>
      </c>
      <c r="BF138" s="34">
        <v>115.577</v>
      </c>
      <c r="BG138" s="34">
        <v>14.284000000000001</v>
      </c>
      <c r="BH138" s="34">
        <v>2.4E-2</v>
      </c>
      <c r="BI138" s="34">
        <v>14.308</v>
      </c>
      <c r="BJ138" s="34">
        <v>11.819000000000001</v>
      </c>
      <c r="BK138" s="34">
        <v>0.02</v>
      </c>
      <c r="BL138" s="34">
        <v>11.839</v>
      </c>
      <c r="BM138" s="34">
        <v>46.729500000000002</v>
      </c>
      <c r="BN138" s="34"/>
      <c r="BO138" s="34"/>
      <c r="BP138" s="34"/>
      <c r="BQ138" s="34">
        <v>209.01300000000001</v>
      </c>
      <c r="BR138" s="34">
        <v>0.16572200000000001</v>
      </c>
      <c r="BS138" s="34">
        <v>-5</v>
      </c>
      <c r="BT138" s="34">
        <v>8.8769999999999995E-3</v>
      </c>
      <c r="BU138" s="34">
        <v>4.0498310000000002</v>
      </c>
      <c r="BV138" s="34">
        <v>0</v>
      </c>
      <c r="BW138" s="34" t="s">
        <v>155</v>
      </c>
      <c r="BX138" s="34">
        <v>0.82699999999999996</v>
      </c>
    </row>
    <row r="139" spans="1:76" x14ac:dyDescent="0.25">
      <c r="A139" s="35">
        <v>43167</v>
      </c>
      <c r="B139" s="36">
        <v>1.8378472222222223E-2</v>
      </c>
      <c r="C139" s="34">
        <v>12.448</v>
      </c>
      <c r="D139" s="34">
        <v>0.78449999999999998</v>
      </c>
      <c r="E139" s="34">
        <v>7845.4590980000003</v>
      </c>
      <c r="F139" s="34">
        <v>544.29999999999995</v>
      </c>
      <c r="G139" s="34">
        <v>1.7</v>
      </c>
      <c r="H139" s="34">
        <v>5359.9</v>
      </c>
      <c r="I139" s="34"/>
      <c r="J139" s="34">
        <v>1.4</v>
      </c>
      <c r="K139" s="34">
        <v>0.87570000000000003</v>
      </c>
      <c r="L139" s="34">
        <v>10.900399999999999</v>
      </c>
      <c r="M139" s="34">
        <v>0.68700000000000006</v>
      </c>
      <c r="N139" s="34">
        <v>476.64519999999999</v>
      </c>
      <c r="O139" s="34">
        <v>1.514</v>
      </c>
      <c r="P139" s="34">
        <v>478.2</v>
      </c>
      <c r="Q139" s="34">
        <v>394.38810000000001</v>
      </c>
      <c r="R139" s="34">
        <v>1.2526999999999999</v>
      </c>
      <c r="S139" s="34">
        <v>395.6</v>
      </c>
      <c r="T139" s="34">
        <v>5359.9143999999997</v>
      </c>
      <c r="U139" s="34"/>
      <c r="V139" s="34"/>
      <c r="W139" s="34">
        <v>0</v>
      </c>
      <c r="X139" s="34">
        <v>1.2259</v>
      </c>
      <c r="Y139" s="34">
        <v>12</v>
      </c>
      <c r="Z139" s="34">
        <v>854</v>
      </c>
      <c r="AA139" s="34">
        <v>856</v>
      </c>
      <c r="AB139" s="34">
        <v>868</v>
      </c>
      <c r="AC139" s="34">
        <v>97</v>
      </c>
      <c r="AD139" s="34">
        <v>30.62</v>
      </c>
      <c r="AE139" s="34">
        <v>0.7</v>
      </c>
      <c r="AF139" s="34">
        <v>979</v>
      </c>
      <c r="AG139" s="34">
        <v>2</v>
      </c>
      <c r="AH139" s="34">
        <v>77</v>
      </c>
      <c r="AI139" s="34">
        <v>36</v>
      </c>
      <c r="AJ139" s="34">
        <v>190</v>
      </c>
      <c r="AK139" s="34">
        <v>168</v>
      </c>
      <c r="AL139" s="34">
        <v>3.4</v>
      </c>
      <c r="AM139" s="34">
        <v>176</v>
      </c>
      <c r="AN139" s="34" t="s">
        <v>155</v>
      </c>
      <c r="AO139" s="34">
        <v>1</v>
      </c>
      <c r="AP139" s="37">
        <v>0.76918981481481474</v>
      </c>
      <c r="AQ139" s="34">
        <v>47.158656000000001</v>
      </c>
      <c r="AR139" s="34">
        <v>-88.485691000000003</v>
      </c>
      <c r="AS139" s="34">
        <v>311.89999999999998</v>
      </c>
      <c r="AT139" s="34">
        <v>30.7</v>
      </c>
      <c r="AU139" s="34">
        <v>12</v>
      </c>
      <c r="AV139" s="34">
        <v>10</v>
      </c>
      <c r="AW139" s="34" t="s">
        <v>199</v>
      </c>
      <c r="AX139" s="34">
        <v>1.6</v>
      </c>
      <c r="AY139" s="34">
        <v>1.3</v>
      </c>
      <c r="AZ139" s="34">
        <v>2.4</v>
      </c>
      <c r="BA139" s="34">
        <v>13.404</v>
      </c>
      <c r="BB139" s="34">
        <v>14.54</v>
      </c>
      <c r="BC139" s="34">
        <v>1.0900000000000001</v>
      </c>
      <c r="BD139" s="34">
        <v>14.201000000000001</v>
      </c>
      <c r="BE139" s="34">
        <v>2613.6010000000001</v>
      </c>
      <c r="BF139" s="34">
        <v>104.839</v>
      </c>
      <c r="BG139" s="34">
        <v>11.968</v>
      </c>
      <c r="BH139" s="34">
        <v>3.7999999999999999E-2</v>
      </c>
      <c r="BI139" s="34">
        <v>12.006</v>
      </c>
      <c r="BJ139" s="34">
        <v>9.9030000000000005</v>
      </c>
      <c r="BK139" s="34">
        <v>3.1E-2</v>
      </c>
      <c r="BL139" s="34">
        <v>9.9339999999999993</v>
      </c>
      <c r="BM139" s="34">
        <v>44.348199999999999</v>
      </c>
      <c r="BN139" s="34"/>
      <c r="BO139" s="34"/>
      <c r="BP139" s="34"/>
      <c r="BQ139" s="34">
        <v>213.72399999999999</v>
      </c>
      <c r="BR139" s="34">
        <v>0.171016</v>
      </c>
      <c r="BS139" s="34">
        <v>-5</v>
      </c>
      <c r="BT139" s="34">
        <v>8.9999999999999993E-3</v>
      </c>
      <c r="BU139" s="34">
        <v>4.1792030000000002</v>
      </c>
      <c r="BV139" s="34">
        <v>0</v>
      </c>
      <c r="BW139" s="34" t="s">
        <v>155</v>
      </c>
      <c r="BX139" s="34">
        <v>0.82699999999999996</v>
      </c>
    </row>
    <row r="140" spans="1:76" x14ac:dyDescent="0.25">
      <c r="A140" s="35">
        <v>43167</v>
      </c>
      <c r="B140" s="36">
        <v>1.8390046296296297E-2</v>
      </c>
      <c r="C140" s="34">
        <v>12.262</v>
      </c>
      <c r="D140" s="34">
        <v>0.71189999999999998</v>
      </c>
      <c r="E140" s="34">
        <v>7118.5714289999996</v>
      </c>
      <c r="F140" s="34">
        <v>430.6</v>
      </c>
      <c r="G140" s="34">
        <v>1.8</v>
      </c>
      <c r="H140" s="34">
        <v>4795.5</v>
      </c>
      <c r="I140" s="34"/>
      <c r="J140" s="34">
        <v>1.41</v>
      </c>
      <c r="K140" s="34">
        <v>0.87839999999999996</v>
      </c>
      <c r="L140" s="34">
        <v>10.770099999999999</v>
      </c>
      <c r="M140" s="34">
        <v>0.62529999999999997</v>
      </c>
      <c r="N140" s="34">
        <v>378.21019999999999</v>
      </c>
      <c r="O140" s="34">
        <v>1.581</v>
      </c>
      <c r="P140" s="34">
        <v>379.8</v>
      </c>
      <c r="Q140" s="34">
        <v>312.94060000000002</v>
      </c>
      <c r="R140" s="34">
        <v>1.3082</v>
      </c>
      <c r="S140" s="34">
        <v>314.2</v>
      </c>
      <c r="T140" s="34">
        <v>4795.4946</v>
      </c>
      <c r="U140" s="34"/>
      <c r="V140" s="34"/>
      <c r="W140" s="34">
        <v>0</v>
      </c>
      <c r="X140" s="34">
        <v>1.2410000000000001</v>
      </c>
      <c r="Y140" s="34">
        <v>12</v>
      </c>
      <c r="Z140" s="34">
        <v>855</v>
      </c>
      <c r="AA140" s="34">
        <v>856</v>
      </c>
      <c r="AB140" s="34">
        <v>869</v>
      </c>
      <c r="AC140" s="34">
        <v>97</v>
      </c>
      <c r="AD140" s="34">
        <v>30.62</v>
      </c>
      <c r="AE140" s="34">
        <v>0.7</v>
      </c>
      <c r="AF140" s="34">
        <v>979</v>
      </c>
      <c r="AG140" s="34">
        <v>2</v>
      </c>
      <c r="AH140" s="34">
        <v>77</v>
      </c>
      <c r="AI140" s="34">
        <v>36.877000000000002</v>
      </c>
      <c r="AJ140" s="34">
        <v>190</v>
      </c>
      <c r="AK140" s="34">
        <v>168</v>
      </c>
      <c r="AL140" s="34">
        <v>3.4</v>
      </c>
      <c r="AM140" s="34">
        <v>175.6</v>
      </c>
      <c r="AN140" s="34" t="s">
        <v>155</v>
      </c>
      <c r="AO140" s="34">
        <v>1</v>
      </c>
      <c r="AP140" s="37">
        <v>0.76920138888888889</v>
      </c>
      <c r="AQ140" s="34">
        <v>47.158605999999999</v>
      </c>
      <c r="AR140" s="34">
        <v>-88.485529</v>
      </c>
      <c r="AS140" s="34">
        <v>311.89999999999998</v>
      </c>
      <c r="AT140" s="34">
        <v>30.4</v>
      </c>
      <c r="AU140" s="34">
        <v>12</v>
      </c>
      <c r="AV140" s="34">
        <v>10</v>
      </c>
      <c r="AW140" s="34" t="s">
        <v>199</v>
      </c>
      <c r="AX140" s="34">
        <v>1.6</v>
      </c>
      <c r="AY140" s="34">
        <v>1.3</v>
      </c>
      <c r="AZ140" s="34">
        <v>2.4</v>
      </c>
      <c r="BA140" s="34">
        <v>13.404</v>
      </c>
      <c r="BB140" s="34">
        <v>14.89</v>
      </c>
      <c r="BC140" s="34">
        <v>1.1100000000000001</v>
      </c>
      <c r="BD140" s="34">
        <v>13.849</v>
      </c>
      <c r="BE140" s="34">
        <v>2636.5740000000001</v>
      </c>
      <c r="BF140" s="34">
        <v>97.423000000000002</v>
      </c>
      <c r="BG140" s="34">
        <v>9.6959999999999997</v>
      </c>
      <c r="BH140" s="34">
        <v>4.1000000000000002E-2</v>
      </c>
      <c r="BI140" s="34">
        <v>9.7360000000000007</v>
      </c>
      <c r="BJ140" s="34">
        <v>8.0229999999999997</v>
      </c>
      <c r="BK140" s="34">
        <v>3.4000000000000002E-2</v>
      </c>
      <c r="BL140" s="34">
        <v>8.0559999999999992</v>
      </c>
      <c r="BM140" s="34">
        <v>40.511400000000002</v>
      </c>
      <c r="BN140" s="34"/>
      <c r="BO140" s="34"/>
      <c r="BP140" s="34"/>
      <c r="BQ140" s="34">
        <v>220.898</v>
      </c>
      <c r="BR140" s="34">
        <v>0.177262</v>
      </c>
      <c r="BS140" s="34">
        <v>-5</v>
      </c>
      <c r="BT140" s="34">
        <v>8.9999999999999993E-3</v>
      </c>
      <c r="BU140" s="34">
        <v>4.3318399999999997</v>
      </c>
      <c r="BV140" s="34">
        <v>0</v>
      </c>
      <c r="BW140" s="34" t="s">
        <v>155</v>
      </c>
      <c r="BX140" s="34">
        <v>0.82699999999999996</v>
      </c>
    </row>
    <row r="141" spans="1:76" x14ac:dyDescent="0.25">
      <c r="A141" s="35">
        <v>43167</v>
      </c>
      <c r="B141" s="36">
        <v>1.840162037037037E-2</v>
      </c>
      <c r="C141" s="34">
        <v>12.086</v>
      </c>
      <c r="D141" s="34">
        <v>0.60470000000000002</v>
      </c>
      <c r="E141" s="34">
        <v>6047.1428569999998</v>
      </c>
      <c r="F141" s="34">
        <v>364.3</v>
      </c>
      <c r="G141" s="34">
        <v>1.8</v>
      </c>
      <c r="H141" s="34">
        <v>4331.3999999999996</v>
      </c>
      <c r="I141" s="34"/>
      <c r="J141" s="34">
        <v>1.5</v>
      </c>
      <c r="K141" s="34">
        <v>0.88119999999999998</v>
      </c>
      <c r="L141" s="34">
        <v>10.650499999999999</v>
      </c>
      <c r="M141" s="34">
        <v>0.53290000000000004</v>
      </c>
      <c r="N141" s="34">
        <v>320.99810000000002</v>
      </c>
      <c r="O141" s="34">
        <v>1.5862000000000001</v>
      </c>
      <c r="P141" s="34">
        <v>322.60000000000002</v>
      </c>
      <c r="Q141" s="34">
        <v>265.60180000000003</v>
      </c>
      <c r="R141" s="34">
        <v>1.3125</v>
      </c>
      <c r="S141" s="34">
        <v>266.89999999999998</v>
      </c>
      <c r="T141" s="34">
        <v>4331.3788999999997</v>
      </c>
      <c r="U141" s="34"/>
      <c r="V141" s="34"/>
      <c r="W141" s="34">
        <v>0</v>
      </c>
      <c r="X141" s="34">
        <v>1.3218000000000001</v>
      </c>
      <c r="Y141" s="34">
        <v>12</v>
      </c>
      <c r="Z141" s="34">
        <v>854</v>
      </c>
      <c r="AA141" s="34">
        <v>856</v>
      </c>
      <c r="AB141" s="34">
        <v>868</v>
      </c>
      <c r="AC141" s="34">
        <v>97</v>
      </c>
      <c r="AD141" s="34">
        <v>30.62</v>
      </c>
      <c r="AE141" s="34">
        <v>0.7</v>
      </c>
      <c r="AF141" s="34">
        <v>979</v>
      </c>
      <c r="AG141" s="34">
        <v>2</v>
      </c>
      <c r="AH141" s="34">
        <v>76.123000000000005</v>
      </c>
      <c r="AI141" s="34">
        <v>37</v>
      </c>
      <c r="AJ141" s="34">
        <v>190</v>
      </c>
      <c r="AK141" s="34">
        <v>168</v>
      </c>
      <c r="AL141" s="34">
        <v>3.5</v>
      </c>
      <c r="AM141" s="34">
        <v>175.3</v>
      </c>
      <c r="AN141" s="34" t="s">
        <v>155</v>
      </c>
      <c r="AO141" s="34">
        <v>1</v>
      </c>
      <c r="AP141" s="37">
        <v>0.76921296296296304</v>
      </c>
      <c r="AQ141" s="34">
        <v>47.158566999999998</v>
      </c>
      <c r="AR141" s="34">
        <v>-88.485386000000005</v>
      </c>
      <c r="AS141" s="34">
        <v>311.8</v>
      </c>
      <c r="AT141" s="34">
        <v>29</v>
      </c>
      <c r="AU141" s="34">
        <v>12</v>
      </c>
      <c r="AV141" s="34">
        <v>10</v>
      </c>
      <c r="AW141" s="34" t="s">
        <v>199</v>
      </c>
      <c r="AX141" s="34">
        <v>1.6</v>
      </c>
      <c r="AY141" s="34">
        <v>1.3718999999999999</v>
      </c>
      <c r="AZ141" s="34">
        <v>2.4719000000000002</v>
      </c>
      <c r="BA141" s="34">
        <v>13.404</v>
      </c>
      <c r="BB141" s="34">
        <v>15.26</v>
      </c>
      <c r="BC141" s="34">
        <v>1.1399999999999999</v>
      </c>
      <c r="BD141" s="34">
        <v>13.478999999999999</v>
      </c>
      <c r="BE141" s="34">
        <v>2665.4929999999999</v>
      </c>
      <c r="BF141" s="34">
        <v>84.882999999999996</v>
      </c>
      <c r="BG141" s="34">
        <v>8.4130000000000003</v>
      </c>
      <c r="BH141" s="34">
        <v>4.2000000000000003E-2</v>
      </c>
      <c r="BI141" s="34">
        <v>8.4540000000000006</v>
      </c>
      <c r="BJ141" s="34">
        <v>6.9610000000000003</v>
      </c>
      <c r="BK141" s="34">
        <v>3.4000000000000002E-2</v>
      </c>
      <c r="BL141" s="34">
        <v>6.9950000000000001</v>
      </c>
      <c r="BM141" s="34">
        <v>37.407200000000003</v>
      </c>
      <c r="BN141" s="34"/>
      <c r="BO141" s="34"/>
      <c r="BP141" s="34"/>
      <c r="BQ141" s="34">
        <v>240.53700000000001</v>
      </c>
      <c r="BR141" s="34">
        <v>0.20080200000000001</v>
      </c>
      <c r="BS141" s="34">
        <v>-5</v>
      </c>
      <c r="BT141" s="34">
        <v>8.123E-3</v>
      </c>
      <c r="BU141" s="34">
        <v>4.9070989999999997</v>
      </c>
      <c r="BV141" s="34">
        <v>0</v>
      </c>
      <c r="BW141" s="34" t="s">
        <v>155</v>
      </c>
      <c r="BX141" s="34">
        <v>0.82699999999999996</v>
      </c>
    </row>
    <row r="142" spans="1:76" x14ac:dyDescent="0.25">
      <c r="A142" s="35">
        <v>43167</v>
      </c>
      <c r="B142" s="36">
        <v>1.8413194444444444E-2</v>
      </c>
      <c r="C142" s="34">
        <v>12.071</v>
      </c>
      <c r="D142" s="34">
        <v>0.45369999999999999</v>
      </c>
      <c r="E142" s="34">
        <v>4536.6333329999998</v>
      </c>
      <c r="F142" s="34">
        <v>321.39999999999998</v>
      </c>
      <c r="G142" s="34">
        <v>1.8</v>
      </c>
      <c r="H142" s="34">
        <v>3774.3</v>
      </c>
      <c r="I142" s="34"/>
      <c r="J142" s="34">
        <v>1.61</v>
      </c>
      <c r="K142" s="34">
        <v>0.88329999999999997</v>
      </c>
      <c r="L142" s="34">
        <v>10.6617</v>
      </c>
      <c r="M142" s="34">
        <v>0.4007</v>
      </c>
      <c r="N142" s="34">
        <v>283.87439999999998</v>
      </c>
      <c r="O142" s="34">
        <v>1.5899000000000001</v>
      </c>
      <c r="P142" s="34">
        <v>285.5</v>
      </c>
      <c r="Q142" s="34">
        <v>234.88470000000001</v>
      </c>
      <c r="R142" s="34">
        <v>1.3154999999999999</v>
      </c>
      <c r="S142" s="34">
        <v>236.2</v>
      </c>
      <c r="T142" s="34">
        <v>3774.3211999999999</v>
      </c>
      <c r="U142" s="34"/>
      <c r="V142" s="34"/>
      <c r="W142" s="34">
        <v>0</v>
      </c>
      <c r="X142" s="34">
        <v>1.4245000000000001</v>
      </c>
      <c r="Y142" s="34">
        <v>12</v>
      </c>
      <c r="Z142" s="34">
        <v>853</v>
      </c>
      <c r="AA142" s="34">
        <v>853</v>
      </c>
      <c r="AB142" s="34">
        <v>868</v>
      </c>
      <c r="AC142" s="34">
        <v>97</v>
      </c>
      <c r="AD142" s="34">
        <v>30.62</v>
      </c>
      <c r="AE142" s="34">
        <v>0.7</v>
      </c>
      <c r="AF142" s="34">
        <v>979</v>
      </c>
      <c r="AG142" s="34">
        <v>2</v>
      </c>
      <c r="AH142" s="34">
        <v>76</v>
      </c>
      <c r="AI142" s="34">
        <v>37</v>
      </c>
      <c r="AJ142" s="34">
        <v>190</v>
      </c>
      <c r="AK142" s="34">
        <v>168</v>
      </c>
      <c r="AL142" s="34">
        <v>3.5</v>
      </c>
      <c r="AM142" s="34">
        <v>175</v>
      </c>
      <c r="AN142" s="34" t="s">
        <v>155</v>
      </c>
      <c r="AO142" s="34">
        <v>1</v>
      </c>
      <c r="AP142" s="37">
        <v>0.76922453703703697</v>
      </c>
      <c r="AQ142" s="34">
        <v>47.158544999999997</v>
      </c>
      <c r="AR142" s="34">
        <v>-88.485258000000002</v>
      </c>
      <c r="AS142" s="34">
        <v>311.5</v>
      </c>
      <c r="AT142" s="34">
        <v>24.6</v>
      </c>
      <c r="AU142" s="34">
        <v>12</v>
      </c>
      <c r="AV142" s="34">
        <v>10</v>
      </c>
      <c r="AW142" s="34" t="s">
        <v>199</v>
      </c>
      <c r="AX142" s="34">
        <v>1.6718999999999999</v>
      </c>
      <c r="AY142" s="34">
        <v>1.1124000000000001</v>
      </c>
      <c r="AZ142" s="34">
        <v>2.5</v>
      </c>
      <c r="BA142" s="34">
        <v>13.404</v>
      </c>
      <c r="BB142" s="34">
        <v>15.54</v>
      </c>
      <c r="BC142" s="34">
        <v>1.1599999999999999</v>
      </c>
      <c r="BD142" s="34">
        <v>13.217000000000001</v>
      </c>
      <c r="BE142" s="34">
        <v>2709.6579999999999</v>
      </c>
      <c r="BF142" s="34">
        <v>64.816999999999993</v>
      </c>
      <c r="BG142" s="34">
        <v>7.5549999999999997</v>
      </c>
      <c r="BH142" s="34">
        <v>4.2000000000000003E-2</v>
      </c>
      <c r="BI142" s="34">
        <v>7.5979999999999999</v>
      </c>
      <c r="BJ142" s="34">
        <v>6.2510000000000003</v>
      </c>
      <c r="BK142" s="34">
        <v>3.5000000000000003E-2</v>
      </c>
      <c r="BL142" s="34">
        <v>6.2859999999999996</v>
      </c>
      <c r="BM142" s="34">
        <v>33.101500000000001</v>
      </c>
      <c r="BN142" s="34"/>
      <c r="BO142" s="34"/>
      <c r="BP142" s="34"/>
      <c r="BQ142" s="34">
        <v>263.23200000000003</v>
      </c>
      <c r="BR142" s="34">
        <v>0.185583</v>
      </c>
      <c r="BS142" s="34">
        <v>-5</v>
      </c>
      <c r="BT142" s="34">
        <v>8.8769999999999995E-3</v>
      </c>
      <c r="BU142" s="34">
        <v>4.5351840000000001</v>
      </c>
      <c r="BV142" s="34">
        <v>0</v>
      </c>
      <c r="BW142" s="34" t="s">
        <v>155</v>
      </c>
      <c r="BX142" s="34">
        <v>0.82699999999999996</v>
      </c>
    </row>
    <row r="143" spans="1:76" x14ac:dyDescent="0.25">
      <c r="A143" s="35">
        <v>43167</v>
      </c>
      <c r="B143" s="36">
        <v>1.8424768518518517E-2</v>
      </c>
      <c r="C143" s="34">
        <v>12.178000000000001</v>
      </c>
      <c r="D143" s="34">
        <v>0.49969999999999998</v>
      </c>
      <c r="E143" s="34">
        <v>4996.9041559999996</v>
      </c>
      <c r="F143" s="34">
        <v>284.7</v>
      </c>
      <c r="G143" s="34">
        <v>1.8</v>
      </c>
      <c r="H143" s="34">
        <v>3338.8</v>
      </c>
      <c r="I143" s="34"/>
      <c r="J143" s="34">
        <v>1.8</v>
      </c>
      <c r="K143" s="34">
        <v>0.88239999999999996</v>
      </c>
      <c r="L143" s="34">
        <v>10.745699999999999</v>
      </c>
      <c r="M143" s="34">
        <v>0.44090000000000001</v>
      </c>
      <c r="N143" s="34">
        <v>251.19880000000001</v>
      </c>
      <c r="O143" s="34">
        <v>1.5883</v>
      </c>
      <c r="P143" s="34">
        <v>252.8</v>
      </c>
      <c r="Q143" s="34">
        <v>207.84809999999999</v>
      </c>
      <c r="R143" s="34">
        <v>1.3142</v>
      </c>
      <c r="S143" s="34">
        <v>209.2</v>
      </c>
      <c r="T143" s="34">
        <v>3338.8409000000001</v>
      </c>
      <c r="U143" s="34"/>
      <c r="V143" s="34"/>
      <c r="W143" s="34">
        <v>0</v>
      </c>
      <c r="X143" s="34">
        <v>1.5883</v>
      </c>
      <c r="Y143" s="34">
        <v>12</v>
      </c>
      <c r="Z143" s="34">
        <v>854</v>
      </c>
      <c r="AA143" s="34">
        <v>855</v>
      </c>
      <c r="AB143" s="34">
        <v>867</v>
      </c>
      <c r="AC143" s="34">
        <v>97</v>
      </c>
      <c r="AD143" s="34">
        <v>30.62</v>
      </c>
      <c r="AE143" s="34">
        <v>0.7</v>
      </c>
      <c r="AF143" s="34">
        <v>979</v>
      </c>
      <c r="AG143" s="34">
        <v>2</v>
      </c>
      <c r="AH143" s="34">
        <v>76</v>
      </c>
      <c r="AI143" s="34">
        <v>37</v>
      </c>
      <c r="AJ143" s="34">
        <v>190</v>
      </c>
      <c r="AK143" s="34">
        <v>168</v>
      </c>
      <c r="AL143" s="34">
        <v>3.5</v>
      </c>
      <c r="AM143" s="34">
        <v>175</v>
      </c>
      <c r="AN143" s="34" t="s">
        <v>155</v>
      </c>
      <c r="AO143" s="34">
        <v>1</v>
      </c>
      <c r="AP143" s="37">
        <v>0.76923611111111112</v>
      </c>
      <c r="AQ143" s="34">
        <v>47.158526000000002</v>
      </c>
      <c r="AR143" s="34">
        <v>-88.485136999999995</v>
      </c>
      <c r="AS143" s="34">
        <v>311</v>
      </c>
      <c r="AT143" s="34">
        <v>23.1</v>
      </c>
      <c r="AU143" s="34">
        <v>12</v>
      </c>
      <c r="AV143" s="34">
        <v>10</v>
      </c>
      <c r="AW143" s="34" t="s">
        <v>199</v>
      </c>
      <c r="AX143" s="34">
        <v>1.8438000000000001</v>
      </c>
      <c r="AY143" s="34">
        <v>1.2157</v>
      </c>
      <c r="AZ143" s="34">
        <v>2.7157</v>
      </c>
      <c r="BA143" s="34">
        <v>13.404</v>
      </c>
      <c r="BB143" s="34">
        <v>15.42</v>
      </c>
      <c r="BC143" s="34">
        <v>1.1499999999999999</v>
      </c>
      <c r="BD143" s="34">
        <v>13.327999999999999</v>
      </c>
      <c r="BE143" s="34">
        <v>2711.8139999999999</v>
      </c>
      <c r="BF143" s="34">
        <v>70.822000000000003</v>
      </c>
      <c r="BG143" s="34">
        <v>6.6390000000000002</v>
      </c>
      <c r="BH143" s="34">
        <v>4.2000000000000003E-2</v>
      </c>
      <c r="BI143" s="34">
        <v>6.681</v>
      </c>
      <c r="BJ143" s="34">
        <v>5.4930000000000003</v>
      </c>
      <c r="BK143" s="34">
        <v>3.5000000000000003E-2</v>
      </c>
      <c r="BL143" s="34">
        <v>5.5279999999999996</v>
      </c>
      <c r="BM143" s="34">
        <v>29.076499999999999</v>
      </c>
      <c r="BN143" s="34"/>
      <c r="BO143" s="34"/>
      <c r="BP143" s="34"/>
      <c r="BQ143" s="34">
        <v>291.447</v>
      </c>
      <c r="BR143" s="34">
        <v>0.16547799999999999</v>
      </c>
      <c r="BS143" s="34">
        <v>-5</v>
      </c>
      <c r="BT143" s="34">
        <v>8.9999999999999993E-3</v>
      </c>
      <c r="BU143" s="34">
        <v>4.043857</v>
      </c>
      <c r="BV143" s="34">
        <v>0</v>
      </c>
      <c r="BW143" s="34" t="s">
        <v>155</v>
      </c>
      <c r="BX143" s="34">
        <v>0.82699999999999996</v>
      </c>
    </row>
    <row r="144" spans="1:76" x14ac:dyDescent="0.25">
      <c r="A144" s="35">
        <v>43167</v>
      </c>
      <c r="B144" s="36">
        <v>1.8436342592592591E-2</v>
      </c>
      <c r="C144" s="34">
        <v>12.166</v>
      </c>
      <c r="D144" s="34">
        <v>0.58499999999999996</v>
      </c>
      <c r="E144" s="34">
        <v>5850</v>
      </c>
      <c r="F144" s="34">
        <v>266.3</v>
      </c>
      <c r="G144" s="34">
        <v>1.8</v>
      </c>
      <c r="H144" s="34">
        <v>3579.1</v>
      </c>
      <c r="I144" s="34"/>
      <c r="J144" s="34">
        <v>2</v>
      </c>
      <c r="K144" s="34">
        <v>0.88149999999999995</v>
      </c>
      <c r="L144" s="34">
        <v>10.7242</v>
      </c>
      <c r="M144" s="34">
        <v>0.51570000000000005</v>
      </c>
      <c r="N144" s="34">
        <v>234.75450000000001</v>
      </c>
      <c r="O144" s="34">
        <v>1.5867</v>
      </c>
      <c r="P144" s="34">
        <v>236.3</v>
      </c>
      <c r="Q144" s="34">
        <v>194.24170000000001</v>
      </c>
      <c r="R144" s="34">
        <v>1.3129</v>
      </c>
      <c r="S144" s="34">
        <v>195.6</v>
      </c>
      <c r="T144" s="34">
        <v>3579.1439999999998</v>
      </c>
      <c r="U144" s="34"/>
      <c r="V144" s="34"/>
      <c r="W144" s="34">
        <v>0</v>
      </c>
      <c r="X144" s="34">
        <v>1.7629999999999999</v>
      </c>
      <c r="Y144" s="34">
        <v>12</v>
      </c>
      <c r="Z144" s="34">
        <v>855</v>
      </c>
      <c r="AA144" s="34">
        <v>856</v>
      </c>
      <c r="AB144" s="34">
        <v>869</v>
      </c>
      <c r="AC144" s="34">
        <v>97</v>
      </c>
      <c r="AD144" s="34">
        <v>30.62</v>
      </c>
      <c r="AE144" s="34">
        <v>0.7</v>
      </c>
      <c r="AF144" s="34">
        <v>979</v>
      </c>
      <c r="AG144" s="34">
        <v>2</v>
      </c>
      <c r="AH144" s="34">
        <v>76</v>
      </c>
      <c r="AI144" s="34">
        <v>37</v>
      </c>
      <c r="AJ144" s="34">
        <v>190</v>
      </c>
      <c r="AK144" s="34">
        <v>168</v>
      </c>
      <c r="AL144" s="34">
        <v>3.5</v>
      </c>
      <c r="AM144" s="34">
        <v>175</v>
      </c>
      <c r="AN144" s="34" t="s">
        <v>155</v>
      </c>
      <c r="AO144" s="34">
        <v>1</v>
      </c>
      <c r="AP144" s="37">
        <v>0.76924768518518516</v>
      </c>
      <c r="AQ144" s="34">
        <v>47.158513999999997</v>
      </c>
      <c r="AR144" s="34">
        <v>-88.485015000000004</v>
      </c>
      <c r="AS144" s="34">
        <v>310.7</v>
      </c>
      <c r="AT144" s="34">
        <v>22</v>
      </c>
      <c r="AU144" s="34">
        <v>12</v>
      </c>
      <c r="AV144" s="34">
        <v>10</v>
      </c>
      <c r="AW144" s="34" t="s">
        <v>199</v>
      </c>
      <c r="AX144" s="34">
        <v>2.0438000000000001</v>
      </c>
      <c r="AY144" s="34">
        <v>1.5157</v>
      </c>
      <c r="AZ144" s="34">
        <v>3.0156999999999998</v>
      </c>
      <c r="BA144" s="34">
        <v>13.404</v>
      </c>
      <c r="BB144" s="34">
        <v>15.3</v>
      </c>
      <c r="BC144" s="34">
        <v>1.1399999999999999</v>
      </c>
      <c r="BD144" s="34">
        <v>13.445</v>
      </c>
      <c r="BE144" s="34">
        <v>2688.2910000000002</v>
      </c>
      <c r="BF144" s="34">
        <v>82.272999999999996</v>
      </c>
      <c r="BG144" s="34">
        <v>6.1630000000000003</v>
      </c>
      <c r="BH144" s="34">
        <v>4.2000000000000003E-2</v>
      </c>
      <c r="BI144" s="34">
        <v>6.2039999999999997</v>
      </c>
      <c r="BJ144" s="34">
        <v>5.0990000000000002</v>
      </c>
      <c r="BK144" s="34">
        <v>3.4000000000000002E-2</v>
      </c>
      <c r="BL144" s="34">
        <v>5.1340000000000003</v>
      </c>
      <c r="BM144" s="34">
        <v>30.960799999999999</v>
      </c>
      <c r="BN144" s="34"/>
      <c r="BO144" s="34"/>
      <c r="BP144" s="34"/>
      <c r="BQ144" s="34">
        <v>321.33300000000003</v>
      </c>
      <c r="BR144" s="34">
        <v>0.15423100000000001</v>
      </c>
      <c r="BS144" s="34">
        <v>-5</v>
      </c>
      <c r="BT144" s="34">
        <v>8.9999999999999993E-3</v>
      </c>
      <c r="BU144" s="34">
        <v>3.7690260000000002</v>
      </c>
      <c r="BV144" s="34">
        <v>0</v>
      </c>
      <c r="BW144" s="34" t="s">
        <v>155</v>
      </c>
      <c r="BX144" s="34">
        <v>0.82699999999999996</v>
      </c>
    </row>
    <row r="145" spans="1:76" x14ac:dyDescent="0.25">
      <c r="A145" s="35">
        <v>43167</v>
      </c>
      <c r="B145" s="36">
        <v>1.8447916666666668E-2</v>
      </c>
      <c r="C145" s="34">
        <v>12.117000000000001</v>
      </c>
      <c r="D145" s="34">
        <v>0.61229999999999996</v>
      </c>
      <c r="E145" s="34">
        <v>6122.9491529999996</v>
      </c>
      <c r="F145" s="34">
        <v>253.7</v>
      </c>
      <c r="G145" s="34">
        <v>1.8</v>
      </c>
      <c r="H145" s="34">
        <v>3748</v>
      </c>
      <c r="I145" s="34"/>
      <c r="J145" s="34">
        <v>2.1</v>
      </c>
      <c r="K145" s="34">
        <v>0.88149999999999995</v>
      </c>
      <c r="L145" s="34">
        <v>10.6812</v>
      </c>
      <c r="M145" s="34">
        <v>0.53969999999999996</v>
      </c>
      <c r="N145" s="34">
        <v>223.6413</v>
      </c>
      <c r="O145" s="34">
        <v>1.5866</v>
      </c>
      <c r="P145" s="34">
        <v>225.2</v>
      </c>
      <c r="Q145" s="34">
        <v>185.04640000000001</v>
      </c>
      <c r="R145" s="34">
        <v>1.3128</v>
      </c>
      <c r="S145" s="34">
        <v>186.4</v>
      </c>
      <c r="T145" s="34">
        <v>3748.0360999999998</v>
      </c>
      <c r="U145" s="34"/>
      <c r="V145" s="34"/>
      <c r="W145" s="34">
        <v>0</v>
      </c>
      <c r="X145" s="34">
        <v>1.8511</v>
      </c>
      <c r="Y145" s="34">
        <v>12</v>
      </c>
      <c r="Z145" s="34">
        <v>856</v>
      </c>
      <c r="AA145" s="34">
        <v>857</v>
      </c>
      <c r="AB145" s="34">
        <v>869</v>
      </c>
      <c r="AC145" s="34">
        <v>97</v>
      </c>
      <c r="AD145" s="34">
        <v>30.62</v>
      </c>
      <c r="AE145" s="34">
        <v>0.7</v>
      </c>
      <c r="AF145" s="34">
        <v>979</v>
      </c>
      <c r="AG145" s="34">
        <v>2</v>
      </c>
      <c r="AH145" s="34">
        <v>76</v>
      </c>
      <c r="AI145" s="34">
        <v>37</v>
      </c>
      <c r="AJ145" s="34">
        <v>190</v>
      </c>
      <c r="AK145" s="34">
        <v>168</v>
      </c>
      <c r="AL145" s="34">
        <v>3.5</v>
      </c>
      <c r="AM145" s="34">
        <v>175</v>
      </c>
      <c r="AN145" s="34" t="s">
        <v>155</v>
      </c>
      <c r="AO145" s="34">
        <v>1</v>
      </c>
      <c r="AP145" s="37">
        <v>0.76925925925925931</v>
      </c>
      <c r="AQ145" s="34">
        <v>47.158504999999998</v>
      </c>
      <c r="AR145" s="34">
        <v>-88.484892000000002</v>
      </c>
      <c r="AS145" s="34">
        <v>310.5</v>
      </c>
      <c r="AT145" s="34">
        <v>21.2</v>
      </c>
      <c r="AU145" s="34">
        <v>12</v>
      </c>
      <c r="AV145" s="34">
        <v>10</v>
      </c>
      <c r="AW145" s="34" t="s">
        <v>199</v>
      </c>
      <c r="AX145" s="34">
        <v>2.1718999999999999</v>
      </c>
      <c r="AY145" s="34">
        <v>1.7438</v>
      </c>
      <c r="AZ145" s="34">
        <v>3.1718999999999999</v>
      </c>
      <c r="BA145" s="34">
        <v>13.404</v>
      </c>
      <c r="BB145" s="34">
        <v>15.29</v>
      </c>
      <c r="BC145" s="34">
        <v>1.1399999999999999</v>
      </c>
      <c r="BD145" s="34">
        <v>13.446999999999999</v>
      </c>
      <c r="BE145" s="34">
        <v>2677.9870000000001</v>
      </c>
      <c r="BF145" s="34">
        <v>86.126000000000005</v>
      </c>
      <c r="BG145" s="34">
        <v>5.8719999999999999</v>
      </c>
      <c r="BH145" s="34">
        <v>4.2000000000000003E-2</v>
      </c>
      <c r="BI145" s="34">
        <v>5.9139999999999997</v>
      </c>
      <c r="BJ145" s="34">
        <v>4.859</v>
      </c>
      <c r="BK145" s="34">
        <v>3.4000000000000002E-2</v>
      </c>
      <c r="BL145" s="34">
        <v>4.8929999999999998</v>
      </c>
      <c r="BM145" s="34">
        <v>32.427700000000002</v>
      </c>
      <c r="BN145" s="34"/>
      <c r="BO145" s="34"/>
      <c r="BP145" s="34"/>
      <c r="BQ145" s="34">
        <v>337.45400000000001</v>
      </c>
      <c r="BR145" s="34">
        <v>0.154754</v>
      </c>
      <c r="BS145" s="34">
        <v>-5</v>
      </c>
      <c r="BT145" s="34">
        <v>8.9999999999999993E-3</v>
      </c>
      <c r="BU145" s="34">
        <v>3.7818000000000001</v>
      </c>
      <c r="BV145" s="34">
        <v>0</v>
      </c>
      <c r="BW145" s="34" t="s">
        <v>155</v>
      </c>
      <c r="BX145" s="34">
        <v>0.82699999999999996</v>
      </c>
    </row>
    <row r="146" spans="1:76" x14ac:dyDescent="0.25">
      <c r="A146" s="35">
        <v>43167</v>
      </c>
      <c r="B146" s="36">
        <v>1.8459490740740742E-2</v>
      </c>
      <c r="C146" s="34">
        <v>12.11</v>
      </c>
      <c r="D146" s="34">
        <v>0.7147</v>
      </c>
      <c r="E146" s="34">
        <v>7146.5137610000002</v>
      </c>
      <c r="F146" s="34">
        <v>233.8</v>
      </c>
      <c r="G146" s="34">
        <v>1.8</v>
      </c>
      <c r="H146" s="34">
        <v>4195.3999999999996</v>
      </c>
      <c r="I146" s="34"/>
      <c r="J146" s="34">
        <v>2.2200000000000002</v>
      </c>
      <c r="K146" s="34">
        <v>0.88019999999999998</v>
      </c>
      <c r="L146" s="34">
        <v>10.658799999999999</v>
      </c>
      <c r="M146" s="34">
        <v>0.629</v>
      </c>
      <c r="N146" s="34">
        <v>205.82589999999999</v>
      </c>
      <c r="O146" s="34">
        <v>1.5784</v>
      </c>
      <c r="P146" s="34">
        <v>207.4</v>
      </c>
      <c r="Q146" s="34">
        <v>170.30549999999999</v>
      </c>
      <c r="R146" s="34">
        <v>1.306</v>
      </c>
      <c r="S146" s="34">
        <v>171.6</v>
      </c>
      <c r="T146" s="34">
        <v>4195.3928999999998</v>
      </c>
      <c r="U146" s="34"/>
      <c r="V146" s="34"/>
      <c r="W146" s="34">
        <v>0</v>
      </c>
      <c r="X146" s="34">
        <v>1.9510000000000001</v>
      </c>
      <c r="Y146" s="34">
        <v>12</v>
      </c>
      <c r="Z146" s="34">
        <v>858</v>
      </c>
      <c r="AA146" s="34">
        <v>858</v>
      </c>
      <c r="AB146" s="34">
        <v>869</v>
      </c>
      <c r="AC146" s="34">
        <v>97</v>
      </c>
      <c r="AD146" s="34">
        <v>30.62</v>
      </c>
      <c r="AE146" s="34">
        <v>0.7</v>
      </c>
      <c r="AF146" s="34">
        <v>979</v>
      </c>
      <c r="AG146" s="34">
        <v>2</v>
      </c>
      <c r="AH146" s="34">
        <v>76</v>
      </c>
      <c r="AI146" s="34">
        <v>37</v>
      </c>
      <c r="AJ146" s="34">
        <v>190</v>
      </c>
      <c r="AK146" s="34">
        <v>168</v>
      </c>
      <c r="AL146" s="34">
        <v>3.5</v>
      </c>
      <c r="AM146" s="34">
        <v>175</v>
      </c>
      <c r="AN146" s="34" t="s">
        <v>155</v>
      </c>
      <c r="AO146" s="34">
        <v>1</v>
      </c>
      <c r="AP146" s="37">
        <v>0.76927083333333324</v>
      </c>
      <c r="AQ146" s="34">
        <v>47.158504000000001</v>
      </c>
      <c r="AR146" s="34">
        <v>-88.484769999999997</v>
      </c>
      <c r="AS146" s="34">
        <v>310.2</v>
      </c>
      <c r="AT146" s="34">
        <v>20.7</v>
      </c>
      <c r="AU146" s="34">
        <v>12</v>
      </c>
      <c r="AV146" s="34">
        <v>10</v>
      </c>
      <c r="AW146" s="34" t="s">
        <v>199</v>
      </c>
      <c r="AX146" s="34">
        <v>1.6967000000000001</v>
      </c>
      <c r="AY146" s="34">
        <v>1.8</v>
      </c>
      <c r="AZ146" s="34">
        <v>2.6248</v>
      </c>
      <c r="BA146" s="34">
        <v>13.404</v>
      </c>
      <c r="BB146" s="34">
        <v>15.12</v>
      </c>
      <c r="BC146" s="34">
        <v>1.1299999999999999</v>
      </c>
      <c r="BD146" s="34">
        <v>13.615</v>
      </c>
      <c r="BE146" s="34">
        <v>2646.8009999999999</v>
      </c>
      <c r="BF146" s="34">
        <v>99.414000000000001</v>
      </c>
      <c r="BG146" s="34">
        <v>5.3520000000000003</v>
      </c>
      <c r="BH146" s="34">
        <v>4.1000000000000002E-2</v>
      </c>
      <c r="BI146" s="34">
        <v>5.3929999999999998</v>
      </c>
      <c r="BJ146" s="34">
        <v>4.4290000000000003</v>
      </c>
      <c r="BK146" s="34">
        <v>3.4000000000000002E-2</v>
      </c>
      <c r="BL146" s="34">
        <v>4.4630000000000001</v>
      </c>
      <c r="BM146" s="34">
        <v>35.950800000000001</v>
      </c>
      <c r="BN146" s="34"/>
      <c r="BO146" s="34"/>
      <c r="BP146" s="34"/>
      <c r="BQ146" s="34">
        <v>352.26299999999998</v>
      </c>
      <c r="BR146" s="34">
        <v>0.14710699999999999</v>
      </c>
      <c r="BS146" s="34">
        <v>-5</v>
      </c>
      <c r="BT146" s="34">
        <v>8.9999999999999993E-3</v>
      </c>
      <c r="BU146" s="34">
        <v>3.5949270000000002</v>
      </c>
      <c r="BV146" s="34">
        <v>0</v>
      </c>
      <c r="BW146" s="34" t="s">
        <v>155</v>
      </c>
      <c r="BX146" s="34">
        <v>0.82699999999999996</v>
      </c>
    </row>
    <row r="147" spans="1:76" x14ac:dyDescent="0.25">
      <c r="A147" s="35">
        <v>43167</v>
      </c>
      <c r="B147" s="36">
        <v>1.8471064814814815E-2</v>
      </c>
      <c r="C147" s="34">
        <v>12.11</v>
      </c>
      <c r="D147" s="34">
        <v>0.67800000000000005</v>
      </c>
      <c r="E147" s="34">
        <v>6779.5412839999999</v>
      </c>
      <c r="F147" s="34">
        <v>218.2</v>
      </c>
      <c r="G147" s="34">
        <v>1.7</v>
      </c>
      <c r="H147" s="34">
        <v>4621.6000000000004</v>
      </c>
      <c r="I147" s="34"/>
      <c r="J147" s="34">
        <v>2.37</v>
      </c>
      <c r="K147" s="34">
        <v>0.88009999999999999</v>
      </c>
      <c r="L147" s="34">
        <v>10.6579</v>
      </c>
      <c r="M147" s="34">
        <v>0.59670000000000001</v>
      </c>
      <c r="N147" s="34">
        <v>192.05269999999999</v>
      </c>
      <c r="O147" s="34">
        <v>1.5369999999999999</v>
      </c>
      <c r="P147" s="34">
        <v>193.6</v>
      </c>
      <c r="Q147" s="34">
        <v>158.9092</v>
      </c>
      <c r="R147" s="34">
        <v>1.2718</v>
      </c>
      <c r="S147" s="34">
        <v>160.19999999999999</v>
      </c>
      <c r="T147" s="34">
        <v>4621.6283000000003</v>
      </c>
      <c r="U147" s="34"/>
      <c r="V147" s="34"/>
      <c r="W147" s="34">
        <v>0</v>
      </c>
      <c r="X147" s="34">
        <v>2.0834999999999999</v>
      </c>
      <c r="Y147" s="34">
        <v>12</v>
      </c>
      <c r="Z147" s="34">
        <v>857</v>
      </c>
      <c r="AA147" s="34">
        <v>857</v>
      </c>
      <c r="AB147" s="34">
        <v>870</v>
      </c>
      <c r="AC147" s="34">
        <v>97</v>
      </c>
      <c r="AD147" s="34">
        <v>30.62</v>
      </c>
      <c r="AE147" s="34">
        <v>0.7</v>
      </c>
      <c r="AF147" s="34">
        <v>979</v>
      </c>
      <c r="AG147" s="34">
        <v>2</v>
      </c>
      <c r="AH147" s="34">
        <v>76</v>
      </c>
      <c r="AI147" s="34">
        <v>37</v>
      </c>
      <c r="AJ147" s="34">
        <v>190</v>
      </c>
      <c r="AK147" s="34">
        <v>168</v>
      </c>
      <c r="AL147" s="34">
        <v>3.5</v>
      </c>
      <c r="AM147" s="34">
        <v>175</v>
      </c>
      <c r="AN147" s="34" t="s">
        <v>155</v>
      </c>
      <c r="AO147" s="34">
        <v>1</v>
      </c>
      <c r="AP147" s="37">
        <v>0.76928240740740739</v>
      </c>
      <c r="AQ147" s="34">
        <v>47.158513999999997</v>
      </c>
      <c r="AR147" s="34">
        <v>-88.484656000000001</v>
      </c>
      <c r="AS147" s="34">
        <v>310</v>
      </c>
      <c r="AT147" s="34">
        <v>19.7</v>
      </c>
      <c r="AU147" s="34">
        <v>12</v>
      </c>
      <c r="AV147" s="34">
        <v>10</v>
      </c>
      <c r="AW147" s="34" t="s">
        <v>199</v>
      </c>
      <c r="AX147" s="34">
        <v>1.5</v>
      </c>
      <c r="AY147" s="34">
        <v>1.8</v>
      </c>
      <c r="AZ147" s="34">
        <v>2.4</v>
      </c>
      <c r="BA147" s="34">
        <v>13.404</v>
      </c>
      <c r="BB147" s="34">
        <v>15.11</v>
      </c>
      <c r="BC147" s="34">
        <v>1.1299999999999999</v>
      </c>
      <c r="BD147" s="34">
        <v>13.625</v>
      </c>
      <c r="BE147" s="34">
        <v>2644.4540000000002</v>
      </c>
      <c r="BF147" s="34">
        <v>94.225999999999999</v>
      </c>
      <c r="BG147" s="34">
        <v>4.99</v>
      </c>
      <c r="BH147" s="34">
        <v>0.04</v>
      </c>
      <c r="BI147" s="34">
        <v>5.03</v>
      </c>
      <c r="BJ147" s="34">
        <v>4.1289999999999996</v>
      </c>
      <c r="BK147" s="34">
        <v>3.3000000000000002E-2</v>
      </c>
      <c r="BL147" s="34">
        <v>4.1619999999999999</v>
      </c>
      <c r="BM147" s="34">
        <v>39.571599999999997</v>
      </c>
      <c r="BN147" s="34"/>
      <c r="BO147" s="34"/>
      <c r="BP147" s="34"/>
      <c r="BQ147" s="34">
        <v>375.89</v>
      </c>
      <c r="BR147" s="34">
        <v>0.171433</v>
      </c>
      <c r="BS147" s="34">
        <v>-5</v>
      </c>
      <c r="BT147" s="34">
        <v>8.9999999999999993E-3</v>
      </c>
      <c r="BU147" s="34">
        <v>4.1893929999999999</v>
      </c>
      <c r="BV147" s="34">
        <v>0</v>
      </c>
      <c r="BW147" s="34" t="s">
        <v>155</v>
      </c>
      <c r="BX147" s="34">
        <v>0.82699999999999996</v>
      </c>
    </row>
    <row r="148" spans="1:76" x14ac:dyDescent="0.25">
      <c r="A148" s="35">
        <v>43167</v>
      </c>
      <c r="B148" s="36">
        <v>1.8482638888888889E-2</v>
      </c>
      <c r="C148" s="34">
        <v>12.122</v>
      </c>
      <c r="D148" s="34">
        <v>0.64239999999999997</v>
      </c>
      <c r="E148" s="34">
        <v>6423.616145</v>
      </c>
      <c r="F148" s="34">
        <v>202.7</v>
      </c>
      <c r="G148" s="34">
        <v>1.7</v>
      </c>
      <c r="H148" s="34">
        <v>4656.3</v>
      </c>
      <c r="I148" s="34"/>
      <c r="J148" s="34">
        <v>2.5</v>
      </c>
      <c r="K148" s="34">
        <v>0.88029999999999997</v>
      </c>
      <c r="L148" s="34">
        <v>10.670500000000001</v>
      </c>
      <c r="M148" s="34">
        <v>0.5655</v>
      </c>
      <c r="N148" s="34">
        <v>178.43190000000001</v>
      </c>
      <c r="O148" s="34">
        <v>1.4964999999999999</v>
      </c>
      <c r="P148" s="34">
        <v>179.9</v>
      </c>
      <c r="Q148" s="34">
        <v>147.63900000000001</v>
      </c>
      <c r="R148" s="34">
        <v>1.2382</v>
      </c>
      <c r="S148" s="34">
        <v>148.9</v>
      </c>
      <c r="T148" s="34">
        <v>4656.3159999999998</v>
      </c>
      <c r="U148" s="34"/>
      <c r="V148" s="34"/>
      <c r="W148" s="34">
        <v>0</v>
      </c>
      <c r="X148" s="34">
        <v>2.2006999999999999</v>
      </c>
      <c r="Y148" s="34">
        <v>12</v>
      </c>
      <c r="Z148" s="34">
        <v>857</v>
      </c>
      <c r="AA148" s="34">
        <v>857</v>
      </c>
      <c r="AB148" s="34">
        <v>869</v>
      </c>
      <c r="AC148" s="34">
        <v>97</v>
      </c>
      <c r="AD148" s="34">
        <v>30.62</v>
      </c>
      <c r="AE148" s="34">
        <v>0.7</v>
      </c>
      <c r="AF148" s="34">
        <v>979</v>
      </c>
      <c r="AG148" s="34">
        <v>2</v>
      </c>
      <c r="AH148" s="34">
        <v>75.123000000000005</v>
      </c>
      <c r="AI148" s="34">
        <v>37</v>
      </c>
      <c r="AJ148" s="34">
        <v>190</v>
      </c>
      <c r="AK148" s="34">
        <v>168</v>
      </c>
      <c r="AL148" s="34">
        <v>3.5</v>
      </c>
      <c r="AM148" s="34">
        <v>175.2</v>
      </c>
      <c r="AN148" s="34" t="s">
        <v>155</v>
      </c>
      <c r="AO148" s="34">
        <v>1</v>
      </c>
      <c r="AP148" s="37">
        <v>0.76929398148148154</v>
      </c>
      <c r="AQ148" s="34">
        <v>47.158518999999998</v>
      </c>
      <c r="AR148" s="34">
        <v>-88.484542000000005</v>
      </c>
      <c r="AS148" s="34">
        <v>309.89999999999998</v>
      </c>
      <c r="AT148" s="34">
        <v>18.8</v>
      </c>
      <c r="AU148" s="34">
        <v>12</v>
      </c>
      <c r="AV148" s="34">
        <v>10</v>
      </c>
      <c r="AW148" s="34" t="s">
        <v>199</v>
      </c>
      <c r="AX148" s="34">
        <v>1.3562000000000001</v>
      </c>
      <c r="AY148" s="34">
        <v>1.5843</v>
      </c>
      <c r="AZ148" s="34">
        <v>2.1124000000000001</v>
      </c>
      <c r="BA148" s="34">
        <v>13.404</v>
      </c>
      <c r="BB148" s="34">
        <v>15.14</v>
      </c>
      <c r="BC148" s="34">
        <v>1.1299999999999999</v>
      </c>
      <c r="BD148" s="34">
        <v>13.6</v>
      </c>
      <c r="BE148" s="34">
        <v>2651.0169999999998</v>
      </c>
      <c r="BF148" s="34">
        <v>89.414000000000001</v>
      </c>
      <c r="BG148" s="34">
        <v>4.6420000000000003</v>
      </c>
      <c r="BH148" s="34">
        <v>3.9E-2</v>
      </c>
      <c r="BI148" s="34">
        <v>4.681</v>
      </c>
      <c r="BJ148" s="34">
        <v>3.8410000000000002</v>
      </c>
      <c r="BK148" s="34">
        <v>3.2000000000000001E-2</v>
      </c>
      <c r="BL148" s="34">
        <v>3.8730000000000002</v>
      </c>
      <c r="BM148" s="34">
        <v>39.920200000000001</v>
      </c>
      <c r="BN148" s="34"/>
      <c r="BO148" s="34"/>
      <c r="BP148" s="34"/>
      <c r="BQ148" s="34">
        <v>397.548</v>
      </c>
      <c r="BR148" s="34">
        <v>0.152198</v>
      </c>
      <c r="BS148" s="34">
        <v>-5</v>
      </c>
      <c r="BT148" s="34">
        <v>9.8770000000000004E-3</v>
      </c>
      <c r="BU148" s="34">
        <v>3.7193390000000002</v>
      </c>
      <c r="BV148" s="34">
        <v>0</v>
      </c>
      <c r="BW148" s="34" t="s">
        <v>155</v>
      </c>
      <c r="BX148" s="34">
        <v>0.82699999999999996</v>
      </c>
    </row>
    <row r="149" spans="1:76" x14ac:dyDescent="0.25">
      <c r="A149" s="35">
        <v>43167</v>
      </c>
      <c r="B149" s="36">
        <v>1.8494212962962966E-2</v>
      </c>
      <c r="C149" s="34">
        <v>12.186</v>
      </c>
      <c r="D149" s="34">
        <v>0.6623</v>
      </c>
      <c r="E149" s="34">
        <v>6623.0769229999996</v>
      </c>
      <c r="F149" s="34">
        <v>204.6</v>
      </c>
      <c r="G149" s="34">
        <v>1.6</v>
      </c>
      <c r="H149" s="34">
        <v>4554.3</v>
      </c>
      <c r="I149" s="34"/>
      <c r="J149" s="34">
        <v>2.56</v>
      </c>
      <c r="K149" s="34">
        <v>0.87970000000000004</v>
      </c>
      <c r="L149" s="34">
        <v>10.72</v>
      </c>
      <c r="M149" s="34">
        <v>0.58260000000000001</v>
      </c>
      <c r="N149" s="34">
        <v>179.9769</v>
      </c>
      <c r="O149" s="34">
        <v>1.4075</v>
      </c>
      <c r="P149" s="34">
        <v>181.4</v>
      </c>
      <c r="Q149" s="34">
        <v>148.9014</v>
      </c>
      <c r="R149" s="34">
        <v>1.1645000000000001</v>
      </c>
      <c r="S149" s="34">
        <v>150.1</v>
      </c>
      <c r="T149" s="34">
        <v>4554.2960999999996</v>
      </c>
      <c r="U149" s="34"/>
      <c r="V149" s="34"/>
      <c r="W149" s="34">
        <v>0</v>
      </c>
      <c r="X149" s="34">
        <v>2.2564000000000002</v>
      </c>
      <c r="Y149" s="34">
        <v>12</v>
      </c>
      <c r="Z149" s="34">
        <v>857</v>
      </c>
      <c r="AA149" s="34">
        <v>857</v>
      </c>
      <c r="AB149" s="34">
        <v>869</v>
      </c>
      <c r="AC149" s="34">
        <v>97</v>
      </c>
      <c r="AD149" s="34">
        <v>30.6</v>
      </c>
      <c r="AE149" s="34">
        <v>0.7</v>
      </c>
      <c r="AF149" s="34">
        <v>980</v>
      </c>
      <c r="AG149" s="34">
        <v>2</v>
      </c>
      <c r="AH149" s="34">
        <v>75</v>
      </c>
      <c r="AI149" s="34">
        <v>37</v>
      </c>
      <c r="AJ149" s="34">
        <v>190</v>
      </c>
      <c r="AK149" s="34">
        <v>168</v>
      </c>
      <c r="AL149" s="34">
        <v>3.5</v>
      </c>
      <c r="AM149" s="34">
        <v>175.5</v>
      </c>
      <c r="AN149" s="34" t="s">
        <v>155</v>
      </c>
      <c r="AO149" s="34">
        <v>1</v>
      </c>
      <c r="AP149" s="37">
        <v>0.76930555555555558</v>
      </c>
      <c r="AQ149" s="34">
        <v>47.158554000000002</v>
      </c>
      <c r="AR149" s="34">
        <v>-88.484443999999996</v>
      </c>
      <c r="AS149" s="34">
        <v>309.8</v>
      </c>
      <c r="AT149" s="34">
        <v>18.399999999999999</v>
      </c>
      <c r="AU149" s="34">
        <v>12</v>
      </c>
      <c r="AV149" s="34">
        <v>9</v>
      </c>
      <c r="AW149" s="34" t="s">
        <v>209</v>
      </c>
      <c r="AX149" s="34">
        <v>1.5875999999999999</v>
      </c>
      <c r="AY149" s="34">
        <v>1.1405000000000001</v>
      </c>
      <c r="AZ149" s="34">
        <v>2.2157</v>
      </c>
      <c r="BA149" s="34">
        <v>13.404</v>
      </c>
      <c r="BB149" s="34">
        <v>15.06</v>
      </c>
      <c r="BC149" s="34">
        <v>1.1200000000000001</v>
      </c>
      <c r="BD149" s="34">
        <v>13.678000000000001</v>
      </c>
      <c r="BE149" s="34">
        <v>2650.482</v>
      </c>
      <c r="BF149" s="34">
        <v>91.683999999999997</v>
      </c>
      <c r="BG149" s="34">
        <v>4.66</v>
      </c>
      <c r="BH149" s="34">
        <v>3.5999999999999997E-2</v>
      </c>
      <c r="BI149" s="34">
        <v>4.6959999999999997</v>
      </c>
      <c r="BJ149" s="34">
        <v>3.855</v>
      </c>
      <c r="BK149" s="34">
        <v>0.03</v>
      </c>
      <c r="BL149" s="34">
        <v>3.8860000000000001</v>
      </c>
      <c r="BM149" s="34">
        <v>38.857500000000002</v>
      </c>
      <c r="BN149" s="34"/>
      <c r="BO149" s="34"/>
      <c r="BP149" s="34"/>
      <c r="BQ149" s="34">
        <v>405.64</v>
      </c>
      <c r="BR149" s="34">
        <v>0.18671099999999999</v>
      </c>
      <c r="BS149" s="34">
        <v>-5</v>
      </c>
      <c r="BT149" s="34">
        <v>9.1229999999999992E-3</v>
      </c>
      <c r="BU149" s="34">
        <v>4.5627500000000003</v>
      </c>
      <c r="BV149" s="34">
        <v>0</v>
      </c>
      <c r="BW149" s="34" t="s">
        <v>155</v>
      </c>
      <c r="BX149" s="34">
        <v>0.82699999999999996</v>
      </c>
    </row>
    <row r="150" spans="1:76" x14ac:dyDescent="0.25">
      <c r="A150" s="35">
        <v>43167</v>
      </c>
      <c r="B150" s="36">
        <v>1.8505787037037039E-2</v>
      </c>
      <c r="C150" s="34">
        <v>12.368</v>
      </c>
      <c r="D150" s="34">
        <v>0.69879999999999998</v>
      </c>
      <c r="E150" s="34">
        <v>6987.6379310000002</v>
      </c>
      <c r="F150" s="34">
        <v>217</v>
      </c>
      <c r="G150" s="34">
        <v>1.5</v>
      </c>
      <c r="H150" s="34">
        <v>4739.3</v>
      </c>
      <c r="I150" s="34"/>
      <c r="J150" s="34">
        <v>2.62</v>
      </c>
      <c r="K150" s="34">
        <v>0.87770000000000004</v>
      </c>
      <c r="L150" s="34">
        <v>10.8553</v>
      </c>
      <c r="M150" s="34">
        <v>0.61329999999999996</v>
      </c>
      <c r="N150" s="34">
        <v>190.41380000000001</v>
      </c>
      <c r="O150" s="34">
        <v>1.2910999999999999</v>
      </c>
      <c r="P150" s="34">
        <v>191.7</v>
      </c>
      <c r="Q150" s="34">
        <v>157.53389999999999</v>
      </c>
      <c r="R150" s="34">
        <v>1.0682</v>
      </c>
      <c r="S150" s="34">
        <v>158.6</v>
      </c>
      <c r="T150" s="34">
        <v>4739.3136999999997</v>
      </c>
      <c r="U150" s="34"/>
      <c r="V150" s="34"/>
      <c r="W150" s="34">
        <v>0</v>
      </c>
      <c r="X150" s="34">
        <v>2.298</v>
      </c>
      <c r="Y150" s="34">
        <v>12</v>
      </c>
      <c r="Z150" s="34">
        <v>856</v>
      </c>
      <c r="AA150" s="34">
        <v>857</v>
      </c>
      <c r="AB150" s="34">
        <v>867</v>
      </c>
      <c r="AC150" s="34">
        <v>97</v>
      </c>
      <c r="AD150" s="34">
        <v>30.59</v>
      </c>
      <c r="AE150" s="34">
        <v>0.7</v>
      </c>
      <c r="AF150" s="34">
        <v>980</v>
      </c>
      <c r="AG150" s="34">
        <v>2</v>
      </c>
      <c r="AH150" s="34">
        <v>75</v>
      </c>
      <c r="AI150" s="34">
        <v>37</v>
      </c>
      <c r="AJ150" s="34">
        <v>190</v>
      </c>
      <c r="AK150" s="34">
        <v>168</v>
      </c>
      <c r="AL150" s="34">
        <v>3.4</v>
      </c>
      <c r="AM150" s="34">
        <v>175.9</v>
      </c>
      <c r="AN150" s="34" t="s">
        <v>155</v>
      </c>
      <c r="AO150" s="34">
        <v>1</v>
      </c>
      <c r="AP150" s="37">
        <v>0.76931712962962961</v>
      </c>
      <c r="AQ150" s="34">
        <v>47.158620999999997</v>
      </c>
      <c r="AR150" s="34">
        <v>-88.484365999999994</v>
      </c>
      <c r="AS150" s="34">
        <v>309.7</v>
      </c>
      <c r="AT150" s="34">
        <v>18.3</v>
      </c>
      <c r="AU150" s="34">
        <v>12</v>
      </c>
      <c r="AV150" s="34">
        <v>8</v>
      </c>
      <c r="AW150" s="34" t="s">
        <v>207</v>
      </c>
      <c r="AX150" s="34">
        <v>1.7</v>
      </c>
      <c r="AY150" s="34">
        <v>1</v>
      </c>
      <c r="AZ150" s="34">
        <v>2.2999999999999998</v>
      </c>
      <c r="BA150" s="34">
        <v>13.404</v>
      </c>
      <c r="BB150" s="34">
        <v>14.8</v>
      </c>
      <c r="BC150" s="34">
        <v>1.1000000000000001</v>
      </c>
      <c r="BD150" s="34">
        <v>13.936999999999999</v>
      </c>
      <c r="BE150" s="34">
        <v>2642.3389999999999</v>
      </c>
      <c r="BF150" s="34">
        <v>95.013999999999996</v>
      </c>
      <c r="BG150" s="34">
        <v>4.8540000000000001</v>
      </c>
      <c r="BH150" s="34">
        <v>3.3000000000000002E-2</v>
      </c>
      <c r="BI150" s="34">
        <v>4.8869999999999996</v>
      </c>
      <c r="BJ150" s="34">
        <v>4.016</v>
      </c>
      <c r="BK150" s="34">
        <v>2.7E-2</v>
      </c>
      <c r="BL150" s="34">
        <v>4.0430000000000001</v>
      </c>
      <c r="BM150" s="34">
        <v>39.809199999999997</v>
      </c>
      <c r="BN150" s="34"/>
      <c r="BO150" s="34"/>
      <c r="BP150" s="34"/>
      <c r="BQ150" s="34">
        <v>406.71800000000002</v>
      </c>
      <c r="BR150" s="34">
        <v>0.234096</v>
      </c>
      <c r="BS150" s="34">
        <v>-5</v>
      </c>
      <c r="BT150" s="34">
        <v>8.9999999999999993E-3</v>
      </c>
      <c r="BU150" s="34">
        <v>5.7207210000000002</v>
      </c>
      <c r="BV150" s="34">
        <v>0</v>
      </c>
      <c r="BW150" s="34" t="s">
        <v>155</v>
      </c>
      <c r="BX150" s="34">
        <v>0.82699999999999996</v>
      </c>
    </row>
    <row r="151" spans="1:76" x14ac:dyDescent="0.25">
      <c r="A151" s="35">
        <v>43167</v>
      </c>
      <c r="B151" s="36">
        <v>1.8517361111111109E-2</v>
      </c>
      <c r="C151" s="34">
        <v>12.474</v>
      </c>
      <c r="D151" s="34">
        <v>0.72609999999999997</v>
      </c>
      <c r="E151" s="34">
        <v>7260.7284769999997</v>
      </c>
      <c r="F151" s="34">
        <v>257.5</v>
      </c>
      <c r="G151" s="34">
        <v>1.2</v>
      </c>
      <c r="H151" s="34">
        <v>5095.2</v>
      </c>
      <c r="I151" s="34"/>
      <c r="J151" s="34">
        <v>2.7</v>
      </c>
      <c r="K151" s="34">
        <v>0.87619999999999998</v>
      </c>
      <c r="L151" s="34">
        <v>10.929600000000001</v>
      </c>
      <c r="M151" s="34">
        <v>0.63619999999999999</v>
      </c>
      <c r="N151" s="34">
        <v>225.65389999999999</v>
      </c>
      <c r="O151" s="34">
        <v>1.0887</v>
      </c>
      <c r="P151" s="34">
        <v>226.7</v>
      </c>
      <c r="Q151" s="34">
        <v>186.68879999999999</v>
      </c>
      <c r="R151" s="34">
        <v>0.90069999999999995</v>
      </c>
      <c r="S151" s="34">
        <v>187.6</v>
      </c>
      <c r="T151" s="34">
        <v>5095.1725999999999</v>
      </c>
      <c r="U151" s="34"/>
      <c r="V151" s="34"/>
      <c r="W151" s="34">
        <v>0</v>
      </c>
      <c r="X151" s="34">
        <v>2.3658000000000001</v>
      </c>
      <c r="Y151" s="34">
        <v>11.9</v>
      </c>
      <c r="Z151" s="34">
        <v>856</v>
      </c>
      <c r="AA151" s="34">
        <v>856</v>
      </c>
      <c r="AB151" s="34">
        <v>867</v>
      </c>
      <c r="AC151" s="34">
        <v>97</v>
      </c>
      <c r="AD151" s="34">
        <v>30.59</v>
      </c>
      <c r="AE151" s="34">
        <v>0.7</v>
      </c>
      <c r="AF151" s="34">
        <v>980</v>
      </c>
      <c r="AG151" s="34">
        <v>2</v>
      </c>
      <c r="AH151" s="34">
        <v>75</v>
      </c>
      <c r="AI151" s="34">
        <v>37</v>
      </c>
      <c r="AJ151" s="34">
        <v>190</v>
      </c>
      <c r="AK151" s="34">
        <v>168</v>
      </c>
      <c r="AL151" s="34">
        <v>3.3</v>
      </c>
      <c r="AM151" s="34">
        <v>175.8</v>
      </c>
      <c r="AN151" s="34" t="s">
        <v>155</v>
      </c>
      <c r="AO151" s="34">
        <v>1</v>
      </c>
      <c r="AP151" s="37">
        <v>0.76932870370370365</v>
      </c>
      <c r="AQ151" s="34">
        <v>47.158681999999999</v>
      </c>
      <c r="AR151" s="34">
        <v>-88.484285999999997</v>
      </c>
      <c r="AS151" s="34">
        <v>309.60000000000002</v>
      </c>
      <c r="AT151" s="34">
        <v>18.899999999999999</v>
      </c>
      <c r="AU151" s="34">
        <v>12</v>
      </c>
      <c r="AV151" s="34">
        <v>9</v>
      </c>
      <c r="AW151" s="34" t="s">
        <v>209</v>
      </c>
      <c r="AX151" s="34">
        <v>1.1248</v>
      </c>
      <c r="AY151" s="34">
        <v>1</v>
      </c>
      <c r="AZ151" s="34">
        <v>1.7248000000000001</v>
      </c>
      <c r="BA151" s="34">
        <v>13.404</v>
      </c>
      <c r="BB151" s="34">
        <v>14.62</v>
      </c>
      <c r="BC151" s="34">
        <v>1.0900000000000001</v>
      </c>
      <c r="BD151" s="34">
        <v>14.128</v>
      </c>
      <c r="BE151" s="34">
        <v>2631.0709999999999</v>
      </c>
      <c r="BF151" s="34">
        <v>97.474999999999994</v>
      </c>
      <c r="BG151" s="34">
        <v>5.6890000000000001</v>
      </c>
      <c r="BH151" s="34">
        <v>2.7E-2</v>
      </c>
      <c r="BI151" s="34">
        <v>5.7160000000000002</v>
      </c>
      <c r="BJ151" s="34">
        <v>4.7060000000000004</v>
      </c>
      <c r="BK151" s="34">
        <v>2.3E-2</v>
      </c>
      <c r="BL151" s="34">
        <v>4.7290000000000001</v>
      </c>
      <c r="BM151" s="34">
        <v>42.326300000000003</v>
      </c>
      <c r="BN151" s="34"/>
      <c r="BO151" s="34"/>
      <c r="BP151" s="34"/>
      <c r="BQ151" s="34">
        <v>414.09300000000002</v>
      </c>
      <c r="BR151" s="34">
        <v>0.287358</v>
      </c>
      <c r="BS151" s="34">
        <v>-5</v>
      </c>
      <c r="BT151" s="34">
        <v>8.9999999999999993E-3</v>
      </c>
      <c r="BU151" s="34">
        <v>7.0223110000000002</v>
      </c>
      <c r="BV151" s="34">
        <v>0</v>
      </c>
      <c r="BW151" s="34" t="s">
        <v>155</v>
      </c>
      <c r="BX151" s="34">
        <v>0.82699999999999996</v>
      </c>
    </row>
    <row r="152" spans="1:76" x14ac:dyDescent="0.25">
      <c r="A152" s="35">
        <v>43167</v>
      </c>
      <c r="B152" s="36">
        <v>1.8528935185185183E-2</v>
      </c>
      <c r="C152" s="34">
        <v>12.763999999999999</v>
      </c>
      <c r="D152" s="34">
        <v>0.77669999999999995</v>
      </c>
      <c r="E152" s="34">
        <v>7766.7224079999996</v>
      </c>
      <c r="F152" s="34">
        <v>406.3</v>
      </c>
      <c r="G152" s="34">
        <v>0.5</v>
      </c>
      <c r="H152" s="34">
        <v>5562.2</v>
      </c>
      <c r="I152" s="34"/>
      <c r="J152" s="34">
        <v>2.7</v>
      </c>
      <c r="K152" s="34">
        <v>0.873</v>
      </c>
      <c r="L152" s="34">
        <v>11.1434</v>
      </c>
      <c r="M152" s="34">
        <v>0.67800000000000005</v>
      </c>
      <c r="N152" s="34">
        <v>354.68709999999999</v>
      </c>
      <c r="O152" s="34">
        <v>0.42930000000000001</v>
      </c>
      <c r="P152" s="34">
        <v>355.1</v>
      </c>
      <c r="Q152" s="34">
        <v>293.44099999999997</v>
      </c>
      <c r="R152" s="34">
        <v>0.35520000000000002</v>
      </c>
      <c r="S152" s="34">
        <v>293.8</v>
      </c>
      <c r="T152" s="34">
        <v>5562.1819999999998</v>
      </c>
      <c r="U152" s="34"/>
      <c r="V152" s="34"/>
      <c r="W152" s="34">
        <v>0</v>
      </c>
      <c r="X152" s="34">
        <v>2.3571</v>
      </c>
      <c r="Y152" s="34">
        <v>12</v>
      </c>
      <c r="Z152" s="34">
        <v>854</v>
      </c>
      <c r="AA152" s="34">
        <v>853</v>
      </c>
      <c r="AB152" s="34">
        <v>865</v>
      </c>
      <c r="AC152" s="34">
        <v>97</v>
      </c>
      <c r="AD152" s="34">
        <v>30.59</v>
      </c>
      <c r="AE152" s="34">
        <v>0.7</v>
      </c>
      <c r="AF152" s="34">
        <v>980</v>
      </c>
      <c r="AG152" s="34">
        <v>2</v>
      </c>
      <c r="AH152" s="34">
        <v>75</v>
      </c>
      <c r="AI152" s="34">
        <v>37</v>
      </c>
      <c r="AJ152" s="34">
        <v>190</v>
      </c>
      <c r="AK152" s="34">
        <v>168</v>
      </c>
      <c r="AL152" s="34">
        <v>3.4</v>
      </c>
      <c r="AM152" s="34">
        <v>175.4</v>
      </c>
      <c r="AN152" s="34" t="s">
        <v>155</v>
      </c>
      <c r="AO152" s="34">
        <v>1</v>
      </c>
      <c r="AP152" s="37">
        <v>0.7693402777777778</v>
      </c>
      <c r="AQ152" s="34">
        <v>47.158743999999999</v>
      </c>
      <c r="AR152" s="34">
        <v>-88.484213999999994</v>
      </c>
      <c r="AS152" s="34">
        <v>309.5</v>
      </c>
      <c r="AT152" s="34">
        <v>19.7</v>
      </c>
      <c r="AU152" s="34">
        <v>12</v>
      </c>
      <c r="AV152" s="34">
        <v>10</v>
      </c>
      <c r="AW152" s="34" t="s">
        <v>199</v>
      </c>
      <c r="AX152" s="34">
        <v>0.9</v>
      </c>
      <c r="AY152" s="34">
        <v>1.0719000000000001</v>
      </c>
      <c r="AZ152" s="34">
        <v>1.5719000000000001</v>
      </c>
      <c r="BA152" s="34">
        <v>13.404</v>
      </c>
      <c r="BB152" s="34">
        <v>14.22</v>
      </c>
      <c r="BC152" s="34">
        <v>1.06</v>
      </c>
      <c r="BD152" s="34">
        <v>14.545999999999999</v>
      </c>
      <c r="BE152" s="34">
        <v>2616.799</v>
      </c>
      <c r="BF152" s="34">
        <v>101.342</v>
      </c>
      <c r="BG152" s="34">
        <v>8.7219999999999995</v>
      </c>
      <c r="BH152" s="34">
        <v>1.0999999999999999E-2</v>
      </c>
      <c r="BI152" s="34">
        <v>8.7330000000000005</v>
      </c>
      <c r="BJ152" s="34">
        <v>7.2160000000000002</v>
      </c>
      <c r="BK152" s="34">
        <v>8.9999999999999993E-3</v>
      </c>
      <c r="BL152" s="34">
        <v>7.2249999999999996</v>
      </c>
      <c r="BM152" s="34">
        <v>45.073500000000003</v>
      </c>
      <c r="BN152" s="34"/>
      <c r="BO152" s="34"/>
      <c r="BP152" s="34"/>
      <c r="BQ152" s="34">
        <v>402.47199999999998</v>
      </c>
      <c r="BR152" s="34">
        <v>0.36942199999999997</v>
      </c>
      <c r="BS152" s="34">
        <v>-5</v>
      </c>
      <c r="BT152" s="34">
        <v>8.9999999999999993E-3</v>
      </c>
      <c r="BU152" s="34">
        <v>9.0277499999999993</v>
      </c>
      <c r="BV152" s="34">
        <v>0</v>
      </c>
      <c r="BW152" s="34" t="s">
        <v>155</v>
      </c>
      <c r="BX152" s="34">
        <v>0.82699999999999996</v>
      </c>
    </row>
    <row r="153" spans="1:76" x14ac:dyDescent="0.25">
      <c r="A153" s="35">
        <v>43167</v>
      </c>
      <c r="B153" s="36">
        <v>1.854050925925926E-2</v>
      </c>
      <c r="C153" s="34">
        <v>12.914</v>
      </c>
      <c r="D153" s="34">
        <v>0.88039999999999996</v>
      </c>
      <c r="E153" s="34">
        <v>8803.5117059999993</v>
      </c>
      <c r="F153" s="34">
        <v>609.79999999999995</v>
      </c>
      <c r="G153" s="34">
        <v>-0.5</v>
      </c>
      <c r="H153" s="34">
        <v>5889.1</v>
      </c>
      <c r="I153" s="34"/>
      <c r="J153" s="34">
        <v>2.7</v>
      </c>
      <c r="K153" s="34">
        <v>0.87050000000000005</v>
      </c>
      <c r="L153" s="34">
        <v>11.2422</v>
      </c>
      <c r="M153" s="34">
        <v>0.76639999999999997</v>
      </c>
      <c r="N153" s="34">
        <v>530.87080000000003</v>
      </c>
      <c r="O153" s="34">
        <v>0</v>
      </c>
      <c r="P153" s="34">
        <v>530.9</v>
      </c>
      <c r="Q153" s="34">
        <v>439.202</v>
      </c>
      <c r="R153" s="34">
        <v>0</v>
      </c>
      <c r="S153" s="34">
        <v>439.2</v>
      </c>
      <c r="T153" s="34">
        <v>5889.1130999999996</v>
      </c>
      <c r="U153" s="34"/>
      <c r="V153" s="34"/>
      <c r="W153" s="34">
        <v>0</v>
      </c>
      <c r="X153" s="34">
        <v>2.3504999999999998</v>
      </c>
      <c r="Y153" s="34">
        <v>11.9</v>
      </c>
      <c r="Z153" s="34">
        <v>854</v>
      </c>
      <c r="AA153" s="34">
        <v>853</v>
      </c>
      <c r="AB153" s="34">
        <v>866</v>
      </c>
      <c r="AC153" s="34">
        <v>97</v>
      </c>
      <c r="AD153" s="34">
        <v>30.59</v>
      </c>
      <c r="AE153" s="34">
        <v>0.7</v>
      </c>
      <c r="AF153" s="34">
        <v>980</v>
      </c>
      <c r="AG153" s="34">
        <v>2</v>
      </c>
      <c r="AH153" s="34">
        <v>74.123000000000005</v>
      </c>
      <c r="AI153" s="34">
        <v>37</v>
      </c>
      <c r="AJ153" s="34">
        <v>190</v>
      </c>
      <c r="AK153" s="34">
        <v>168</v>
      </c>
      <c r="AL153" s="34">
        <v>3.3</v>
      </c>
      <c r="AM153" s="34">
        <v>175</v>
      </c>
      <c r="AN153" s="34" t="s">
        <v>155</v>
      </c>
      <c r="AO153" s="34">
        <v>1</v>
      </c>
      <c r="AP153" s="37">
        <v>0.76935185185185195</v>
      </c>
      <c r="AQ153" s="34">
        <v>47.158825</v>
      </c>
      <c r="AR153" s="34">
        <v>-88.484162999999995</v>
      </c>
      <c r="AS153" s="34">
        <v>309.39999999999998</v>
      </c>
      <c r="AT153" s="34">
        <v>21.5</v>
      </c>
      <c r="AU153" s="34">
        <v>12</v>
      </c>
      <c r="AV153" s="34">
        <v>10</v>
      </c>
      <c r="AW153" s="34" t="s">
        <v>199</v>
      </c>
      <c r="AX153" s="34">
        <v>0.9</v>
      </c>
      <c r="AY153" s="34">
        <v>1.1000000000000001</v>
      </c>
      <c r="AZ153" s="34">
        <v>1.6</v>
      </c>
      <c r="BA153" s="34">
        <v>13.404</v>
      </c>
      <c r="BB153" s="34">
        <v>13.94</v>
      </c>
      <c r="BC153" s="34">
        <v>1.04</v>
      </c>
      <c r="BD153" s="34">
        <v>14.871</v>
      </c>
      <c r="BE153" s="34">
        <v>2593.7840000000001</v>
      </c>
      <c r="BF153" s="34">
        <v>112.539</v>
      </c>
      <c r="BG153" s="34">
        <v>12.826000000000001</v>
      </c>
      <c r="BH153" s="34">
        <v>0</v>
      </c>
      <c r="BI153" s="34">
        <v>12.826000000000001</v>
      </c>
      <c r="BJ153" s="34">
        <v>10.612</v>
      </c>
      <c r="BK153" s="34">
        <v>0</v>
      </c>
      <c r="BL153" s="34">
        <v>10.612</v>
      </c>
      <c r="BM153" s="34">
        <v>46.887</v>
      </c>
      <c r="BN153" s="34"/>
      <c r="BO153" s="34"/>
      <c r="BP153" s="34"/>
      <c r="BQ153" s="34">
        <v>394.30500000000001</v>
      </c>
      <c r="BR153" s="34">
        <v>0.44226700000000002</v>
      </c>
      <c r="BS153" s="34">
        <v>-5</v>
      </c>
      <c r="BT153" s="34">
        <v>8.9999999999999993E-3</v>
      </c>
      <c r="BU153" s="34">
        <v>10.8079</v>
      </c>
      <c r="BV153" s="34">
        <v>0</v>
      </c>
      <c r="BW153" s="34" t="s">
        <v>155</v>
      </c>
      <c r="BX153" s="34">
        <v>0.82699999999999996</v>
      </c>
    </row>
    <row r="154" spans="1:76" x14ac:dyDescent="0.25">
      <c r="A154" s="35">
        <v>43167</v>
      </c>
      <c r="B154" s="36">
        <v>1.8552083333333334E-2</v>
      </c>
      <c r="C154" s="34">
        <v>12.954000000000001</v>
      </c>
      <c r="D154" s="34">
        <v>1.0091000000000001</v>
      </c>
      <c r="E154" s="34">
        <v>10090.574710000001</v>
      </c>
      <c r="F154" s="34">
        <v>939.2</v>
      </c>
      <c r="G154" s="34">
        <v>-1</v>
      </c>
      <c r="H154" s="34">
        <v>6207.2</v>
      </c>
      <c r="I154" s="34"/>
      <c r="J154" s="34">
        <v>2.7</v>
      </c>
      <c r="K154" s="34">
        <v>0.86880000000000002</v>
      </c>
      <c r="L154" s="34">
        <v>11.254099999999999</v>
      </c>
      <c r="M154" s="34">
        <v>0.87670000000000003</v>
      </c>
      <c r="N154" s="34">
        <v>815.99490000000003</v>
      </c>
      <c r="O154" s="34">
        <v>0</v>
      </c>
      <c r="P154" s="34">
        <v>816</v>
      </c>
      <c r="Q154" s="34">
        <v>675.09190000000001</v>
      </c>
      <c r="R154" s="34">
        <v>0</v>
      </c>
      <c r="S154" s="34">
        <v>675.1</v>
      </c>
      <c r="T154" s="34">
        <v>6207.1584999999995</v>
      </c>
      <c r="U154" s="34"/>
      <c r="V154" s="34"/>
      <c r="W154" s="34">
        <v>0</v>
      </c>
      <c r="X154" s="34">
        <v>2.3456999999999999</v>
      </c>
      <c r="Y154" s="34">
        <v>12</v>
      </c>
      <c r="Z154" s="34">
        <v>853</v>
      </c>
      <c r="AA154" s="34">
        <v>853</v>
      </c>
      <c r="AB154" s="34">
        <v>865</v>
      </c>
      <c r="AC154" s="34">
        <v>97</v>
      </c>
      <c r="AD154" s="34">
        <v>30.59</v>
      </c>
      <c r="AE154" s="34">
        <v>0.7</v>
      </c>
      <c r="AF154" s="34">
        <v>980</v>
      </c>
      <c r="AG154" s="34">
        <v>2</v>
      </c>
      <c r="AH154" s="34">
        <v>74</v>
      </c>
      <c r="AI154" s="34">
        <v>37</v>
      </c>
      <c r="AJ154" s="34">
        <v>190</v>
      </c>
      <c r="AK154" s="34">
        <v>168</v>
      </c>
      <c r="AL154" s="34">
        <v>3.4</v>
      </c>
      <c r="AM154" s="34">
        <v>175</v>
      </c>
      <c r="AN154" s="34" t="s">
        <v>155</v>
      </c>
      <c r="AO154" s="34">
        <v>1</v>
      </c>
      <c r="AP154" s="37">
        <v>0.76936342592592588</v>
      </c>
      <c r="AQ154" s="34">
        <v>47.158909999999999</v>
      </c>
      <c r="AR154" s="34">
        <v>-88.484119000000007</v>
      </c>
      <c r="AS154" s="34">
        <v>309.39999999999998</v>
      </c>
      <c r="AT154" s="34">
        <v>22.1</v>
      </c>
      <c r="AU154" s="34">
        <v>12</v>
      </c>
      <c r="AV154" s="34">
        <v>10</v>
      </c>
      <c r="AW154" s="34" t="s">
        <v>199</v>
      </c>
      <c r="AX154" s="34">
        <v>0.9</v>
      </c>
      <c r="AY154" s="34">
        <v>1.1000000000000001</v>
      </c>
      <c r="AZ154" s="34">
        <v>1.6</v>
      </c>
      <c r="BA154" s="34">
        <v>13.404</v>
      </c>
      <c r="BB154" s="34">
        <v>13.74</v>
      </c>
      <c r="BC154" s="34">
        <v>1.02</v>
      </c>
      <c r="BD154" s="34">
        <v>15.103999999999999</v>
      </c>
      <c r="BE154" s="34">
        <v>2565.0729999999999</v>
      </c>
      <c r="BF154" s="34">
        <v>127.173</v>
      </c>
      <c r="BG154" s="34">
        <v>19.477</v>
      </c>
      <c r="BH154" s="34">
        <v>0</v>
      </c>
      <c r="BI154" s="34">
        <v>19.477</v>
      </c>
      <c r="BJ154" s="34">
        <v>16.113</v>
      </c>
      <c r="BK154" s="34">
        <v>0</v>
      </c>
      <c r="BL154" s="34">
        <v>16.113</v>
      </c>
      <c r="BM154" s="34">
        <v>48.820799999999998</v>
      </c>
      <c r="BN154" s="34"/>
      <c r="BO154" s="34"/>
      <c r="BP154" s="34"/>
      <c r="BQ154" s="34">
        <v>388.74400000000003</v>
      </c>
      <c r="BR154" s="34">
        <v>0.44223000000000001</v>
      </c>
      <c r="BS154" s="34">
        <v>-5</v>
      </c>
      <c r="BT154" s="34">
        <v>8.9999999999999993E-3</v>
      </c>
      <c r="BU154" s="34">
        <v>10.806996</v>
      </c>
      <c r="BV154" s="34">
        <v>0</v>
      </c>
      <c r="BW154" s="34" t="s">
        <v>155</v>
      </c>
      <c r="BX154" s="34">
        <v>0.82699999999999996</v>
      </c>
    </row>
    <row r="155" spans="1:76" x14ac:dyDescent="0.25">
      <c r="A155" s="35">
        <v>43167</v>
      </c>
      <c r="B155" s="36">
        <v>1.8563657407407407E-2</v>
      </c>
      <c r="C155" s="34">
        <v>12.958</v>
      </c>
      <c r="D155" s="34">
        <v>1.1586000000000001</v>
      </c>
      <c r="E155" s="34">
        <v>11586.20573</v>
      </c>
      <c r="F155" s="34">
        <v>1190.2</v>
      </c>
      <c r="G155" s="34">
        <v>-1</v>
      </c>
      <c r="H155" s="34">
        <v>6320.9</v>
      </c>
      <c r="I155" s="34"/>
      <c r="J155" s="34">
        <v>2.6</v>
      </c>
      <c r="K155" s="34">
        <v>0.86729999999999996</v>
      </c>
      <c r="L155" s="34">
        <v>11.2377</v>
      </c>
      <c r="M155" s="34">
        <v>1.0047999999999999</v>
      </c>
      <c r="N155" s="34">
        <v>1032.2180000000001</v>
      </c>
      <c r="O155" s="34">
        <v>0</v>
      </c>
      <c r="P155" s="34">
        <v>1032.2</v>
      </c>
      <c r="Q155" s="34">
        <v>853.97839999999997</v>
      </c>
      <c r="R155" s="34">
        <v>0</v>
      </c>
      <c r="S155" s="34">
        <v>854</v>
      </c>
      <c r="T155" s="34">
        <v>6320.8594999999996</v>
      </c>
      <c r="U155" s="34"/>
      <c r="V155" s="34"/>
      <c r="W155" s="34">
        <v>0</v>
      </c>
      <c r="X155" s="34">
        <v>2.2549000000000001</v>
      </c>
      <c r="Y155" s="34">
        <v>12</v>
      </c>
      <c r="Z155" s="34">
        <v>853</v>
      </c>
      <c r="AA155" s="34">
        <v>852</v>
      </c>
      <c r="AB155" s="34">
        <v>866</v>
      </c>
      <c r="AC155" s="34">
        <v>97</v>
      </c>
      <c r="AD155" s="34">
        <v>30.59</v>
      </c>
      <c r="AE155" s="34">
        <v>0.7</v>
      </c>
      <c r="AF155" s="34">
        <v>980</v>
      </c>
      <c r="AG155" s="34">
        <v>2</v>
      </c>
      <c r="AH155" s="34">
        <v>74</v>
      </c>
      <c r="AI155" s="34">
        <v>37</v>
      </c>
      <c r="AJ155" s="34">
        <v>190</v>
      </c>
      <c r="AK155" s="34">
        <v>168</v>
      </c>
      <c r="AL155" s="34">
        <v>3.3</v>
      </c>
      <c r="AM155" s="34">
        <v>175</v>
      </c>
      <c r="AN155" s="34" t="s">
        <v>155</v>
      </c>
      <c r="AO155" s="34">
        <v>1</v>
      </c>
      <c r="AP155" s="37">
        <v>0.76937500000000003</v>
      </c>
      <c r="AQ155" s="34">
        <v>47.159016999999999</v>
      </c>
      <c r="AR155" s="34">
        <v>-88.484114000000005</v>
      </c>
      <c r="AS155" s="34">
        <v>309.39999999999998</v>
      </c>
      <c r="AT155" s="34">
        <v>23.3</v>
      </c>
      <c r="AU155" s="34">
        <v>12</v>
      </c>
      <c r="AV155" s="34">
        <v>10</v>
      </c>
      <c r="AW155" s="34" t="s">
        <v>199</v>
      </c>
      <c r="AX155" s="34">
        <v>1.0438000000000001</v>
      </c>
      <c r="AY155" s="34">
        <v>1.0281</v>
      </c>
      <c r="AZ155" s="34">
        <v>1.6718999999999999</v>
      </c>
      <c r="BA155" s="34">
        <v>13.404</v>
      </c>
      <c r="BB155" s="34">
        <v>13.57</v>
      </c>
      <c r="BC155" s="34">
        <v>1.01</v>
      </c>
      <c r="BD155" s="34">
        <v>15.305999999999999</v>
      </c>
      <c r="BE155" s="34">
        <v>2536.7559999999999</v>
      </c>
      <c r="BF155" s="34">
        <v>144.36799999999999</v>
      </c>
      <c r="BG155" s="34">
        <v>24.401</v>
      </c>
      <c r="BH155" s="34">
        <v>0</v>
      </c>
      <c r="BI155" s="34">
        <v>24.401</v>
      </c>
      <c r="BJ155" s="34">
        <v>20.187999999999999</v>
      </c>
      <c r="BK155" s="34">
        <v>0</v>
      </c>
      <c r="BL155" s="34">
        <v>20.187999999999999</v>
      </c>
      <c r="BM155" s="34">
        <v>49.237900000000003</v>
      </c>
      <c r="BN155" s="34"/>
      <c r="BO155" s="34"/>
      <c r="BP155" s="34"/>
      <c r="BQ155" s="34">
        <v>370.10399999999998</v>
      </c>
      <c r="BR155" s="34">
        <v>0.51729899999999995</v>
      </c>
      <c r="BS155" s="34">
        <v>-5</v>
      </c>
      <c r="BT155" s="34">
        <v>8.123E-3</v>
      </c>
      <c r="BU155" s="34">
        <v>12.641494</v>
      </c>
      <c r="BV155" s="34">
        <v>0</v>
      </c>
      <c r="BW155" s="34" t="s">
        <v>155</v>
      </c>
      <c r="BX155" s="34">
        <v>0.82699999999999996</v>
      </c>
    </row>
    <row r="156" spans="1:76" x14ac:dyDescent="0.25">
      <c r="A156" s="35">
        <v>43167</v>
      </c>
      <c r="B156" s="36">
        <v>1.8575231481481481E-2</v>
      </c>
      <c r="C156" s="34">
        <v>12.944000000000001</v>
      </c>
      <c r="D156" s="34">
        <v>1.3209</v>
      </c>
      <c r="E156" s="34">
        <v>13209.33891</v>
      </c>
      <c r="F156" s="34">
        <v>1435.7</v>
      </c>
      <c r="G156" s="34">
        <v>-1</v>
      </c>
      <c r="H156" s="34">
        <v>6434.2</v>
      </c>
      <c r="I156" s="34"/>
      <c r="J156" s="34">
        <v>2.48</v>
      </c>
      <c r="K156" s="34">
        <v>0.86580000000000001</v>
      </c>
      <c r="L156" s="34">
        <v>11.2064</v>
      </c>
      <c r="M156" s="34">
        <v>1.1435999999999999</v>
      </c>
      <c r="N156" s="34">
        <v>1243.0103999999999</v>
      </c>
      <c r="O156" s="34">
        <v>0</v>
      </c>
      <c r="P156" s="34">
        <v>1243</v>
      </c>
      <c r="Q156" s="34">
        <v>1028.3720000000001</v>
      </c>
      <c r="R156" s="34">
        <v>0</v>
      </c>
      <c r="S156" s="34">
        <v>1028.4000000000001</v>
      </c>
      <c r="T156" s="34">
        <v>6434.2191999999995</v>
      </c>
      <c r="U156" s="34"/>
      <c r="V156" s="34"/>
      <c r="W156" s="34">
        <v>0</v>
      </c>
      <c r="X156" s="34">
        <v>2.1486999999999998</v>
      </c>
      <c r="Y156" s="34">
        <v>11.9</v>
      </c>
      <c r="Z156" s="34">
        <v>854</v>
      </c>
      <c r="AA156" s="34">
        <v>853</v>
      </c>
      <c r="AB156" s="34">
        <v>866</v>
      </c>
      <c r="AC156" s="34">
        <v>97</v>
      </c>
      <c r="AD156" s="34">
        <v>30.59</v>
      </c>
      <c r="AE156" s="34">
        <v>0.7</v>
      </c>
      <c r="AF156" s="34">
        <v>980</v>
      </c>
      <c r="AG156" s="34">
        <v>2</v>
      </c>
      <c r="AH156" s="34">
        <v>74</v>
      </c>
      <c r="AI156" s="34">
        <v>37</v>
      </c>
      <c r="AJ156" s="34">
        <v>190</v>
      </c>
      <c r="AK156" s="34">
        <v>168</v>
      </c>
      <c r="AL156" s="34">
        <v>3.3</v>
      </c>
      <c r="AM156" s="34">
        <v>175</v>
      </c>
      <c r="AN156" s="34" t="s">
        <v>155</v>
      </c>
      <c r="AO156" s="34">
        <v>1</v>
      </c>
      <c r="AP156" s="37">
        <v>0.76938657407407407</v>
      </c>
      <c r="AQ156" s="34">
        <v>47.159137999999999</v>
      </c>
      <c r="AR156" s="34">
        <v>-88.484117999999995</v>
      </c>
      <c r="AS156" s="34">
        <v>309.39999999999998</v>
      </c>
      <c r="AT156" s="34">
        <v>27.8</v>
      </c>
      <c r="AU156" s="34">
        <v>12</v>
      </c>
      <c r="AV156" s="34">
        <v>10</v>
      </c>
      <c r="AW156" s="34" t="s">
        <v>199</v>
      </c>
      <c r="AX156" s="34">
        <v>1.1000000000000001</v>
      </c>
      <c r="AY156" s="34">
        <v>1.0719000000000001</v>
      </c>
      <c r="AZ156" s="34">
        <v>1.7</v>
      </c>
      <c r="BA156" s="34">
        <v>13.404</v>
      </c>
      <c r="BB156" s="34">
        <v>13.41</v>
      </c>
      <c r="BC156" s="34">
        <v>1</v>
      </c>
      <c r="BD156" s="34">
        <v>15.502000000000001</v>
      </c>
      <c r="BE156" s="34">
        <v>2506.473</v>
      </c>
      <c r="BF156" s="34">
        <v>162.80500000000001</v>
      </c>
      <c r="BG156" s="34">
        <v>29.114999999999998</v>
      </c>
      <c r="BH156" s="34">
        <v>0</v>
      </c>
      <c r="BI156" s="34">
        <v>29.114999999999998</v>
      </c>
      <c r="BJ156" s="34">
        <v>24.087</v>
      </c>
      <c r="BK156" s="34">
        <v>0</v>
      </c>
      <c r="BL156" s="34">
        <v>24.087</v>
      </c>
      <c r="BM156" s="34">
        <v>49.661099999999998</v>
      </c>
      <c r="BN156" s="34"/>
      <c r="BO156" s="34"/>
      <c r="BP156" s="34"/>
      <c r="BQ156" s="34">
        <v>349.43299999999999</v>
      </c>
      <c r="BR156" s="34">
        <v>0.538524</v>
      </c>
      <c r="BS156" s="34">
        <v>-5</v>
      </c>
      <c r="BT156" s="34">
        <v>8.8769999999999995E-3</v>
      </c>
      <c r="BU156" s="34">
        <v>13.16018</v>
      </c>
      <c r="BV156" s="34">
        <v>0</v>
      </c>
      <c r="BW156" s="34" t="s">
        <v>155</v>
      </c>
      <c r="BX156" s="34">
        <v>0.82699999999999996</v>
      </c>
    </row>
    <row r="157" spans="1:76" x14ac:dyDescent="0.25">
      <c r="A157" s="35">
        <v>43167</v>
      </c>
      <c r="B157" s="36">
        <v>1.8586805555555554E-2</v>
      </c>
      <c r="C157" s="34">
        <v>12.861000000000001</v>
      </c>
      <c r="D157" s="34">
        <v>1.663</v>
      </c>
      <c r="E157" s="34">
        <v>16630.290560000001</v>
      </c>
      <c r="F157" s="34">
        <v>1604.2</v>
      </c>
      <c r="G157" s="34">
        <v>-0.2</v>
      </c>
      <c r="H157" s="34">
        <v>6480</v>
      </c>
      <c r="I157" s="34"/>
      <c r="J157" s="34">
        <v>2.2999999999999998</v>
      </c>
      <c r="K157" s="34">
        <v>0.86329999999999996</v>
      </c>
      <c r="L157" s="34">
        <v>11.1029</v>
      </c>
      <c r="M157" s="34">
        <v>1.4357</v>
      </c>
      <c r="N157" s="34">
        <v>1384.9521999999999</v>
      </c>
      <c r="O157" s="34">
        <v>0</v>
      </c>
      <c r="P157" s="34">
        <v>1385</v>
      </c>
      <c r="Q157" s="34">
        <v>1145.9267</v>
      </c>
      <c r="R157" s="34">
        <v>0</v>
      </c>
      <c r="S157" s="34">
        <v>1145.9000000000001</v>
      </c>
      <c r="T157" s="34">
        <v>6479.951</v>
      </c>
      <c r="U157" s="34"/>
      <c r="V157" s="34"/>
      <c r="W157" s="34">
        <v>0</v>
      </c>
      <c r="X157" s="34">
        <v>1.9856</v>
      </c>
      <c r="Y157" s="34">
        <v>12</v>
      </c>
      <c r="Z157" s="34">
        <v>854</v>
      </c>
      <c r="AA157" s="34">
        <v>853</v>
      </c>
      <c r="AB157" s="34">
        <v>865</v>
      </c>
      <c r="AC157" s="34">
        <v>97</v>
      </c>
      <c r="AD157" s="34">
        <v>30.62</v>
      </c>
      <c r="AE157" s="34">
        <v>0.7</v>
      </c>
      <c r="AF157" s="34">
        <v>979</v>
      </c>
      <c r="AG157" s="34">
        <v>2</v>
      </c>
      <c r="AH157" s="34">
        <v>74</v>
      </c>
      <c r="AI157" s="34">
        <v>37</v>
      </c>
      <c r="AJ157" s="34">
        <v>190</v>
      </c>
      <c r="AK157" s="34">
        <v>168</v>
      </c>
      <c r="AL157" s="34">
        <v>3.4</v>
      </c>
      <c r="AM157" s="34">
        <v>175</v>
      </c>
      <c r="AN157" s="34" t="s">
        <v>155</v>
      </c>
      <c r="AO157" s="34">
        <v>1</v>
      </c>
      <c r="AP157" s="37">
        <v>0.76939814814814822</v>
      </c>
      <c r="AQ157" s="34">
        <v>47.159270999999997</v>
      </c>
      <c r="AR157" s="34">
        <v>-88.484127000000001</v>
      </c>
      <c r="AS157" s="34">
        <v>309.60000000000002</v>
      </c>
      <c r="AT157" s="34">
        <v>30.9</v>
      </c>
      <c r="AU157" s="34">
        <v>12</v>
      </c>
      <c r="AV157" s="34">
        <v>10</v>
      </c>
      <c r="AW157" s="34" t="s">
        <v>199</v>
      </c>
      <c r="AX157" s="34">
        <v>1.1718999999999999</v>
      </c>
      <c r="AY157" s="34">
        <v>1.2438</v>
      </c>
      <c r="AZ157" s="34">
        <v>1.8438000000000001</v>
      </c>
      <c r="BA157" s="34">
        <v>13.404</v>
      </c>
      <c r="BB157" s="34">
        <v>13.15</v>
      </c>
      <c r="BC157" s="34">
        <v>0.98</v>
      </c>
      <c r="BD157" s="34">
        <v>15.832000000000001</v>
      </c>
      <c r="BE157" s="34">
        <v>2446.8319999999999</v>
      </c>
      <c r="BF157" s="34">
        <v>201.37899999999999</v>
      </c>
      <c r="BG157" s="34">
        <v>31.962</v>
      </c>
      <c r="BH157" s="34">
        <v>0</v>
      </c>
      <c r="BI157" s="34">
        <v>31.962</v>
      </c>
      <c r="BJ157" s="34">
        <v>26.446000000000002</v>
      </c>
      <c r="BK157" s="34">
        <v>0</v>
      </c>
      <c r="BL157" s="34">
        <v>26.446000000000002</v>
      </c>
      <c r="BM157" s="34">
        <v>49.2789</v>
      </c>
      <c r="BN157" s="34"/>
      <c r="BO157" s="34"/>
      <c r="BP157" s="34"/>
      <c r="BQ157" s="34">
        <v>318.173</v>
      </c>
      <c r="BR157" s="34">
        <v>0.56630999999999998</v>
      </c>
      <c r="BS157" s="34">
        <v>-5</v>
      </c>
      <c r="BT157" s="34">
        <v>8.9999999999999993E-3</v>
      </c>
      <c r="BU157" s="34">
        <v>13.839200999999999</v>
      </c>
      <c r="BV157" s="34">
        <v>0</v>
      </c>
      <c r="BW157" s="34" t="s">
        <v>155</v>
      </c>
      <c r="BX157" s="34">
        <v>0.82699999999999996</v>
      </c>
    </row>
    <row r="158" spans="1:76" x14ac:dyDescent="0.25">
      <c r="A158" s="35">
        <v>43167</v>
      </c>
      <c r="B158" s="36">
        <v>1.8598379629629628E-2</v>
      </c>
      <c r="C158" s="34">
        <v>12.208</v>
      </c>
      <c r="D158" s="34">
        <v>2.4740000000000002</v>
      </c>
      <c r="E158" s="34">
        <v>24739.666669999999</v>
      </c>
      <c r="F158" s="34">
        <v>1690</v>
      </c>
      <c r="G158" s="34">
        <v>0.3</v>
      </c>
      <c r="H158" s="34">
        <v>6318.9</v>
      </c>
      <c r="I158" s="34"/>
      <c r="J158" s="34">
        <v>2.1</v>
      </c>
      <c r="K158" s="34">
        <v>0.86119999999999997</v>
      </c>
      <c r="L158" s="34">
        <v>10.5128</v>
      </c>
      <c r="M158" s="34">
        <v>2.1305000000000001</v>
      </c>
      <c r="N158" s="34">
        <v>1455.3967</v>
      </c>
      <c r="O158" s="34">
        <v>0.27139999999999997</v>
      </c>
      <c r="P158" s="34">
        <v>1455.7</v>
      </c>
      <c r="Q158" s="34">
        <v>1204.2315000000001</v>
      </c>
      <c r="R158" s="34">
        <v>0.22459999999999999</v>
      </c>
      <c r="S158" s="34">
        <v>1204.5</v>
      </c>
      <c r="T158" s="34">
        <v>6318.9444000000003</v>
      </c>
      <c r="U158" s="34"/>
      <c r="V158" s="34"/>
      <c r="W158" s="34">
        <v>0</v>
      </c>
      <c r="X158" s="34">
        <v>1.8084</v>
      </c>
      <c r="Y158" s="34">
        <v>11.9</v>
      </c>
      <c r="Z158" s="34">
        <v>855</v>
      </c>
      <c r="AA158" s="34">
        <v>854</v>
      </c>
      <c r="AB158" s="34">
        <v>866</v>
      </c>
      <c r="AC158" s="34">
        <v>97</v>
      </c>
      <c r="AD158" s="34">
        <v>30.62</v>
      </c>
      <c r="AE158" s="34">
        <v>0.7</v>
      </c>
      <c r="AF158" s="34">
        <v>979</v>
      </c>
      <c r="AG158" s="34">
        <v>2</v>
      </c>
      <c r="AH158" s="34">
        <v>74</v>
      </c>
      <c r="AI158" s="34">
        <v>37</v>
      </c>
      <c r="AJ158" s="34">
        <v>190</v>
      </c>
      <c r="AK158" s="34">
        <v>168.9</v>
      </c>
      <c r="AL158" s="34">
        <v>3.3</v>
      </c>
      <c r="AM158" s="34">
        <v>175</v>
      </c>
      <c r="AN158" s="34" t="s">
        <v>155</v>
      </c>
      <c r="AO158" s="34">
        <v>1</v>
      </c>
      <c r="AP158" s="37">
        <v>0.76940972222222215</v>
      </c>
      <c r="AQ158" s="34">
        <v>47.159401000000003</v>
      </c>
      <c r="AR158" s="34">
        <v>-88.484134999999995</v>
      </c>
      <c r="AS158" s="34">
        <v>309.8</v>
      </c>
      <c r="AT158" s="34">
        <v>31.5</v>
      </c>
      <c r="AU158" s="34">
        <v>12</v>
      </c>
      <c r="AV158" s="34">
        <v>10</v>
      </c>
      <c r="AW158" s="34" t="s">
        <v>199</v>
      </c>
      <c r="AX158" s="34">
        <v>1.2</v>
      </c>
      <c r="AY158" s="34">
        <v>1.3</v>
      </c>
      <c r="AZ158" s="34">
        <v>1.9</v>
      </c>
      <c r="BA158" s="34">
        <v>13.404</v>
      </c>
      <c r="BB158" s="34">
        <v>12.94</v>
      </c>
      <c r="BC158" s="34">
        <v>0.97</v>
      </c>
      <c r="BD158" s="34">
        <v>16.122</v>
      </c>
      <c r="BE158" s="34">
        <v>2301.259</v>
      </c>
      <c r="BF158" s="34">
        <v>296.827</v>
      </c>
      <c r="BG158" s="34">
        <v>33.363</v>
      </c>
      <c r="BH158" s="34">
        <v>6.0000000000000001E-3</v>
      </c>
      <c r="BI158" s="34">
        <v>33.369</v>
      </c>
      <c r="BJ158" s="34">
        <v>27.605</v>
      </c>
      <c r="BK158" s="34">
        <v>5.0000000000000001E-3</v>
      </c>
      <c r="BL158" s="34">
        <v>27.611000000000001</v>
      </c>
      <c r="BM158" s="34">
        <v>47.732599999999998</v>
      </c>
      <c r="BN158" s="34"/>
      <c r="BO158" s="34"/>
      <c r="BP158" s="34"/>
      <c r="BQ158" s="34">
        <v>287.83999999999997</v>
      </c>
      <c r="BR158" s="34">
        <v>0.42880299999999999</v>
      </c>
      <c r="BS158" s="34">
        <v>-5</v>
      </c>
      <c r="BT158" s="34">
        <v>8.9999999999999993E-3</v>
      </c>
      <c r="BU158" s="34">
        <v>10.478873</v>
      </c>
      <c r="BV158" s="34">
        <v>0</v>
      </c>
      <c r="BW158" s="34" t="s">
        <v>155</v>
      </c>
      <c r="BX158" s="34">
        <v>0.82699999999999996</v>
      </c>
    </row>
    <row r="159" spans="1:76" x14ac:dyDescent="0.25">
      <c r="A159" s="35">
        <v>43167</v>
      </c>
      <c r="B159" s="36">
        <v>1.8609953703703701E-2</v>
      </c>
      <c r="C159" s="34">
        <v>11.471</v>
      </c>
      <c r="D159" s="34">
        <v>3.6480999999999999</v>
      </c>
      <c r="E159" s="34">
        <v>36481.333330000001</v>
      </c>
      <c r="F159" s="34">
        <v>1618.4</v>
      </c>
      <c r="G159" s="34">
        <v>1.2</v>
      </c>
      <c r="H159" s="34">
        <v>6153</v>
      </c>
      <c r="I159" s="34"/>
      <c r="J159" s="34">
        <v>2</v>
      </c>
      <c r="K159" s="34">
        <v>0.85619999999999996</v>
      </c>
      <c r="L159" s="34">
        <v>9.8216000000000001</v>
      </c>
      <c r="M159" s="34">
        <v>3.1236000000000002</v>
      </c>
      <c r="N159" s="34">
        <v>1385.7231999999999</v>
      </c>
      <c r="O159" s="34">
        <v>1.0660000000000001</v>
      </c>
      <c r="P159" s="34">
        <v>1386.8</v>
      </c>
      <c r="Q159" s="34">
        <v>1146.5818999999999</v>
      </c>
      <c r="R159" s="34">
        <v>0.88200000000000001</v>
      </c>
      <c r="S159" s="34">
        <v>1147.5</v>
      </c>
      <c r="T159" s="34">
        <v>6152.9657999999999</v>
      </c>
      <c r="U159" s="34"/>
      <c r="V159" s="34"/>
      <c r="W159" s="34">
        <v>0</v>
      </c>
      <c r="X159" s="34">
        <v>1.7123999999999999</v>
      </c>
      <c r="Y159" s="34">
        <v>11.9</v>
      </c>
      <c r="Z159" s="34">
        <v>855</v>
      </c>
      <c r="AA159" s="34">
        <v>854</v>
      </c>
      <c r="AB159" s="34">
        <v>868</v>
      </c>
      <c r="AC159" s="34">
        <v>97</v>
      </c>
      <c r="AD159" s="34">
        <v>30.62</v>
      </c>
      <c r="AE159" s="34">
        <v>0.7</v>
      </c>
      <c r="AF159" s="34">
        <v>979</v>
      </c>
      <c r="AG159" s="34">
        <v>2</v>
      </c>
      <c r="AH159" s="34">
        <v>73.123875999999996</v>
      </c>
      <c r="AI159" s="34">
        <v>37</v>
      </c>
      <c r="AJ159" s="34">
        <v>190</v>
      </c>
      <c r="AK159" s="34">
        <v>169</v>
      </c>
      <c r="AL159" s="34">
        <v>3.3</v>
      </c>
      <c r="AM159" s="34">
        <v>175</v>
      </c>
      <c r="AN159" s="34" t="s">
        <v>155</v>
      </c>
      <c r="AO159" s="34">
        <v>1</v>
      </c>
      <c r="AP159" s="37">
        <v>0.7694212962962963</v>
      </c>
      <c r="AQ159" s="34">
        <v>47.159528000000002</v>
      </c>
      <c r="AR159" s="34">
        <v>-88.484140999999994</v>
      </c>
      <c r="AS159" s="34">
        <v>310</v>
      </c>
      <c r="AT159" s="34">
        <v>31.5</v>
      </c>
      <c r="AU159" s="34">
        <v>12</v>
      </c>
      <c r="AV159" s="34">
        <v>10</v>
      </c>
      <c r="AW159" s="34" t="s">
        <v>199</v>
      </c>
      <c r="AX159" s="34">
        <v>1.2</v>
      </c>
      <c r="AY159" s="34">
        <v>1.3</v>
      </c>
      <c r="AZ159" s="34">
        <v>1.9</v>
      </c>
      <c r="BA159" s="34">
        <v>13.404</v>
      </c>
      <c r="BB159" s="34">
        <v>12.46</v>
      </c>
      <c r="BC159" s="34">
        <v>0.93</v>
      </c>
      <c r="BD159" s="34">
        <v>16.792000000000002</v>
      </c>
      <c r="BE159" s="34">
        <v>2104.5549999999998</v>
      </c>
      <c r="BF159" s="34">
        <v>426.00400000000002</v>
      </c>
      <c r="BG159" s="34">
        <v>31.094999999999999</v>
      </c>
      <c r="BH159" s="34">
        <v>2.4E-2</v>
      </c>
      <c r="BI159" s="34">
        <v>31.119</v>
      </c>
      <c r="BJ159" s="34">
        <v>25.728999999999999</v>
      </c>
      <c r="BK159" s="34">
        <v>0.02</v>
      </c>
      <c r="BL159" s="34">
        <v>25.748999999999999</v>
      </c>
      <c r="BM159" s="34">
        <v>45.497199999999999</v>
      </c>
      <c r="BN159" s="34"/>
      <c r="BO159" s="34"/>
      <c r="BP159" s="34"/>
      <c r="BQ159" s="34">
        <v>266.80500000000001</v>
      </c>
      <c r="BR159" s="34">
        <v>0.32751999999999998</v>
      </c>
      <c r="BS159" s="34">
        <v>-5</v>
      </c>
      <c r="BT159" s="34">
        <v>8.9999999999999993E-3</v>
      </c>
      <c r="BU159" s="34">
        <v>8.0037819999999993</v>
      </c>
      <c r="BV159" s="34">
        <v>0</v>
      </c>
      <c r="BW159" s="34" t="s">
        <v>155</v>
      </c>
      <c r="BX159" s="34">
        <v>0.82699999999999996</v>
      </c>
    </row>
    <row r="160" spans="1:76" x14ac:dyDescent="0.25">
      <c r="A160" s="35">
        <v>43167</v>
      </c>
      <c r="B160" s="36">
        <v>1.8621527777777779E-2</v>
      </c>
      <c r="C160" s="34">
        <v>11.179</v>
      </c>
      <c r="D160" s="34">
        <v>4.2766000000000002</v>
      </c>
      <c r="E160" s="34">
        <v>42766.201549999998</v>
      </c>
      <c r="F160" s="34">
        <v>1346.8</v>
      </c>
      <c r="G160" s="34">
        <v>2.5</v>
      </c>
      <c r="H160" s="34">
        <v>6079.2</v>
      </c>
      <c r="I160" s="34"/>
      <c r="J160" s="34">
        <v>1.8</v>
      </c>
      <c r="K160" s="34">
        <v>0.85270000000000001</v>
      </c>
      <c r="L160" s="34">
        <v>9.5327999999999999</v>
      </c>
      <c r="M160" s="34">
        <v>3.6467000000000001</v>
      </c>
      <c r="N160" s="34">
        <v>1148.4576</v>
      </c>
      <c r="O160" s="34">
        <v>2.1696</v>
      </c>
      <c r="P160" s="34">
        <v>1150.5999999999999</v>
      </c>
      <c r="Q160" s="34">
        <v>950.26250000000005</v>
      </c>
      <c r="R160" s="34">
        <v>1.7950999999999999</v>
      </c>
      <c r="S160" s="34">
        <v>952.1</v>
      </c>
      <c r="T160" s="34">
        <v>6079.2199000000001</v>
      </c>
      <c r="U160" s="34"/>
      <c r="V160" s="34"/>
      <c r="W160" s="34">
        <v>0</v>
      </c>
      <c r="X160" s="34">
        <v>1.5348999999999999</v>
      </c>
      <c r="Y160" s="34">
        <v>12</v>
      </c>
      <c r="Z160" s="34">
        <v>855</v>
      </c>
      <c r="AA160" s="34">
        <v>854</v>
      </c>
      <c r="AB160" s="34">
        <v>868</v>
      </c>
      <c r="AC160" s="34">
        <v>97</v>
      </c>
      <c r="AD160" s="34">
        <v>30.62</v>
      </c>
      <c r="AE160" s="34">
        <v>0.7</v>
      </c>
      <c r="AF160" s="34">
        <v>979</v>
      </c>
      <c r="AG160" s="34">
        <v>2</v>
      </c>
      <c r="AH160" s="34">
        <v>73</v>
      </c>
      <c r="AI160" s="34">
        <v>37</v>
      </c>
      <c r="AJ160" s="34">
        <v>190</v>
      </c>
      <c r="AK160" s="34">
        <v>169</v>
      </c>
      <c r="AL160" s="34">
        <v>3.4</v>
      </c>
      <c r="AM160" s="34">
        <v>175</v>
      </c>
      <c r="AN160" s="34" t="s">
        <v>155</v>
      </c>
      <c r="AO160" s="34">
        <v>1</v>
      </c>
      <c r="AP160" s="37">
        <v>0.76943287037037045</v>
      </c>
      <c r="AQ160" s="34">
        <v>47.159695999999997</v>
      </c>
      <c r="AR160" s="34">
        <v>-88.484143000000003</v>
      </c>
      <c r="AS160" s="34">
        <v>310.2</v>
      </c>
      <c r="AT160" s="34">
        <v>34</v>
      </c>
      <c r="AU160" s="34">
        <v>12</v>
      </c>
      <c r="AV160" s="34">
        <v>10</v>
      </c>
      <c r="AW160" s="34" t="s">
        <v>199</v>
      </c>
      <c r="AX160" s="34">
        <v>1.2719</v>
      </c>
      <c r="AY160" s="34">
        <v>1.0843</v>
      </c>
      <c r="AZ160" s="34">
        <v>1.9719</v>
      </c>
      <c r="BA160" s="34">
        <v>13.404</v>
      </c>
      <c r="BB160" s="34">
        <v>12.14</v>
      </c>
      <c r="BC160" s="34">
        <v>0.91</v>
      </c>
      <c r="BD160" s="34">
        <v>17.271999999999998</v>
      </c>
      <c r="BE160" s="34">
        <v>2008.94</v>
      </c>
      <c r="BF160" s="34">
        <v>489.13299999999998</v>
      </c>
      <c r="BG160" s="34">
        <v>25.344999999999999</v>
      </c>
      <c r="BH160" s="34">
        <v>4.8000000000000001E-2</v>
      </c>
      <c r="BI160" s="34">
        <v>25.393000000000001</v>
      </c>
      <c r="BJ160" s="34">
        <v>20.971</v>
      </c>
      <c r="BK160" s="34">
        <v>0.04</v>
      </c>
      <c r="BL160" s="34">
        <v>21.010999999999999</v>
      </c>
      <c r="BM160" s="34">
        <v>44.209499999999998</v>
      </c>
      <c r="BN160" s="34"/>
      <c r="BO160" s="34"/>
      <c r="BP160" s="34"/>
      <c r="BQ160" s="34">
        <v>235.191</v>
      </c>
      <c r="BR160" s="34">
        <v>0.24760399999999999</v>
      </c>
      <c r="BS160" s="34">
        <v>-5</v>
      </c>
      <c r="BT160" s="34">
        <v>9.8770000000000004E-3</v>
      </c>
      <c r="BU160" s="34">
        <v>6.0508129999999998</v>
      </c>
      <c r="BV160" s="34">
        <v>0</v>
      </c>
      <c r="BW160" s="34" t="s">
        <v>155</v>
      </c>
      <c r="BX160" s="34">
        <v>0.82699999999999996</v>
      </c>
    </row>
    <row r="161" spans="1:76" x14ac:dyDescent="0.25">
      <c r="A161" s="35">
        <v>43167</v>
      </c>
      <c r="B161" s="36">
        <v>1.8633101851851852E-2</v>
      </c>
      <c r="C161" s="34">
        <v>11.314</v>
      </c>
      <c r="D161" s="34">
        <v>3.9438</v>
      </c>
      <c r="E161" s="34">
        <v>39438.333330000001</v>
      </c>
      <c r="F161" s="34">
        <v>1040.4000000000001</v>
      </c>
      <c r="G161" s="34">
        <v>3.2</v>
      </c>
      <c r="H161" s="34">
        <v>6083.4</v>
      </c>
      <c r="I161" s="34"/>
      <c r="J161" s="34">
        <v>1.7</v>
      </c>
      <c r="K161" s="34">
        <v>0.8548</v>
      </c>
      <c r="L161" s="34">
        <v>9.6706000000000003</v>
      </c>
      <c r="M161" s="34">
        <v>3.371</v>
      </c>
      <c r="N161" s="34">
        <v>889.26729999999998</v>
      </c>
      <c r="O161" s="34">
        <v>2.7599</v>
      </c>
      <c r="P161" s="34">
        <v>892</v>
      </c>
      <c r="Q161" s="34">
        <v>735.80190000000005</v>
      </c>
      <c r="R161" s="34">
        <v>2.2835999999999999</v>
      </c>
      <c r="S161" s="34">
        <v>738.1</v>
      </c>
      <c r="T161" s="34">
        <v>6083.4461000000001</v>
      </c>
      <c r="U161" s="34"/>
      <c r="V161" s="34"/>
      <c r="W161" s="34">
        <v>0</v>
      </c>
      <c r="X161" s="34">
        <v>1.4531000000000001</v>
      </c>
      <c r="Y161" s="34">
        <v>11.9</v>
      </c>
      <c r="Z161" s="34">
        <v>856</v>
      </c>
      <c r="AA161" s="34">
        <v>856</v>
      </c>
      <c r="AB161" s="34">
        <v>869</v>
      </c>
      <c r="AC161" s="34">
        <v>97</v>
      </c>
      <c r="AD161" s="34">
        <v>30.62</v>
      </c>
      <c r="AE161" s="34">
        <v>0.7</v>
      </c>
      <c r="AF161" s="34">
        <v>979</v>
      </c>
      <c r="AG161" s="34">
        <v>2</v>
      </c>
      <c r="AH161" s="34">
        <v>73</v>
      </c>
      <c r="AI161" s="34">
        <v>37</v>
      </c>
      <c r="AJ161" s="34">
        <v>190</v>
      </c>
      <c r="AK161" s="34">
        <v>169</v>
      </c>
      <c r="AL161" s="34">
        <v>3.3</v>
      </c>
      <c r="AM161" s="34">
        <v>175</v>
      </c>
      <c r="AN161" s="34" t="s">
        <v>155</v>
      </c>
      <c r="AO161" s="34">
        <v>1</v>
      </c>
      <c r="AP161" s="37">
        <v>0.76944444444444438</v>
      </c>
      <c r="AQ161" s="34">
        <v>47.159849000000001</v>
      </c>
      <c r="AR161" s="34">
        <v>-88.484145999999996</v>
      </c>
      <c r="AS161" s="34">
        <v>310.39999999999998</v>
      </c>
      <c r="AT161" s="34">
        <v>35</v>
      </c>
      <c r="AU161" s="34">
        <v>12</v>
      </c>
      <c r="AV161" s="34">
        <v>10</v>
      </c>
      <c r="AW161" s="34" t="s">
        <v>199</v>
      </c>
      <c r="AX161" s="34">
        <v>1.3</v>
      </c>
      <c r="AY161" s="34">
        <v>1</v>
      </c>
      <c r="AZ161" s="34">
        <v>2</v>
      </c>
      <c r="BA161" s="34">
        <v>13.404</v>
      </c>
      <c r="BB161" s="34">
        <v>12.33</v>
      </c>
      <c r="BC161" s="34">
        <v>0.92</v>
      </c>
      <c r="BD161" s="34">
        <v>16.992000000000001</v>
      </c>
      <c r="BE161" s="34">
        <v>2058.5709999999999</v>
      </c>
      <c r="BF161" s="34">
        <v>456.72300000000001</v>
      </c>
      <c r="BG161" s="34">
        <v>19.824000000000002</v>
      </c>
      <c r="BH161" s="34">
        <v>6.2E-2</v>
      </c>
      <c r="BI161" s="34">
        <v>19.885000000000002</v>
      </c>
      <c r="BJ161" s="34">
        <v>16.402999999999999</v>
      </c>
      <c r="BK161" s="34">
        <v>5.0999999999999997E-2</v>
      </c>
      <c r="BL161" s="34">
        <v>16.452999999999999</v>
      </c>
      <c r="BM161" s="34">
        <v>44.687399999999997</v>
      </c>
      <c r="BN161" s="34"/>
      <c r="BO161" s="34"/>
      <c r="BP161" s="34"/>
      <c r="BQ161" s="34">
        <v>224.90799999999999</v>
      </c>
      <c r="BR161" s="34">
        <v>0.19151899999999999</v>
      </c>
      <c r="BS161" s="34">
        <v>-5</v>
      </c>
      <c r="BT161" s="34">
        <v>9.1229999999999992E-3</v>
      </c>
      <c r="BU161" s="34">
        <v>4.6802450000000002</v>
      </c>
      <c r="BV161" s="34">
        <v>0</v>
      </c>
      <c r="BW161" s="34" t="s">
        <v>155</v>
      </c>
      <c r="BX161" s="34">
        <v>0.82699999999999996</v>
      </c>
    </row>
    <row r="162" spans="1:76" x14ac:dyDescent="0.25">
      <c r="A162" s="35">
        <v>43167</v>
      </c>
      <c r="B162" s="36">
        <v>1.8644675925925926E-2</v>
      </c>
      <c r="C162" s="34">
        <v>11.222</v>
      </c>
      <c r="D162" s="34">
        <v>3.6326000000000001</v>
      </c>
      <c r="E162" s="34">
        <v>36326.308729999997</v>
      </c>
      <c r="F162" s="34">
        <v>762.3</v>
      </c>
      <c r="G162" s="34">
        <v>3.3</v>
      </c>
      <c r="H162" s="34">
        <v>6005.3</v>
      </c>
      <c r="I162" s="34"/>
      <c r="J162" s="34">
        <v>1.59</v>
      </c>
      <c r="K162" s="34">
        <v>0.85860000000000003</v>
      </c>
      <c r="L162" s="34">
        <v>9.6344999999999992</v>
      </c>
      <c r="M162" s="34">
        <v>3.1187999999999998</v>
      </c>
      <c r="N162" s="34">
        <v>654.46569999999997</v>
      </c>
      <c r="O162" s="34">
        <v>2.8332999999999999</v>
      </c>
      <c r="P162" s="34">
        <v>657.3</v>
      </c>
      <c r="Q162" s="34">
        <v>540.93470000000002</v>
      </c>
      <c r="R162" s="34">
        <v>2.3418000000000001</v>
      </c>
      <c r="S162" s="34">
        <v>543.29999999999995</v>
      </c>
      <c r="T162" s="34">
        <v>6005.2690000000002</v>
      </c>
      <c r="U162" s="34"/>
      <c r="V162" s="34"/>
      <c r="W162" s="34">
        <v>0</v>
      </c>
      <c r="X162" s="34">
        <v>1.3647</v>
      </c>
      <c r="Y162" s="34">
        <v>12</v>
      </c>
      <c r="Z162" s="34">
        <v>856</v>
      </c>
      <c r="AA162" s="34">
        <v>855</v>
      </c>
      <c r="AB162" s="34">
        <v>870</v>
      </c>
      <c r="AC162" s="34">
        <v>96.1</v>
      </c>
      <c r="AD162" s="34">
        <v>30.34</v>
      </c>
      <c r="AE162" s="34">
        <v>0.7</v>
      </c>
      <c r="AF162" s="34">
        <v>979</v>
      </c>
      <c r="AG162" s="34">
        <v>2</v>
      </c>
      <c r="AH162" s="34">
        <v>73</v>
      </c>
      <c r="AI162" s="34">
        <v>37</v>
      </c>
      <c r="AJ162" s="34">
        <v>190</v>
      </c>
      <c r="AK162" s="34">
        <v>169</v>
      </c>
      <c r="AL162" s="34">
        <v>3.4</v>
      </c>
      <c r="AM162" s="34">
        <v>175</v>
      </c>
      <c r="AN162" s="34" t="s">
        <v>155</v>
      </c>
      <c r="AO162" s="34">
        <v>1</v>
      </c>
      <c r="AP162" s="37">
        <v>0.76945601851851853</v>
      </c>
      <c r="AQ162" s="34">
        <v>47.159939000000001</v>
      </c>
      <c r="AR162" s="34">
        <v>-88.484148000000005</v>
      </c>
      <c r="AS162" s="34">
        <v>310.5</v>
      </c>
      <c r="AT162" s="34">
        <v>35</v>
      </c>
      <c r="AU162" s="34">
        <v>12</v>
      </c>
      <c r="AV162" s="34">
        <v>9</v>
      </c>
      <c r="AW162" s="34" t="s">
        <v>200</v>
      </c>
      <c r="AX162" s="34">
        <v>1.3</v>
      </c>
      <c r="AY162" s="34">
        <v>1</v>
      </c>
      <c r="AZ162" s="34">
        <v>2</v>
      </c>
      <c r="BA162" s="34">
        <v>13.404</v>
      </c>
      <c r="BB162" s="34">
        <v>12.68</v>
      </c>
      <c r="BC162" s="34">
        <v>0.95</v>
      </c>
      <c r="BD162" s="34">
        <v>16.474</v>
      </c>
      <c r="BE162" s="34">
        <v>2096.5030000000002</v>
      </c>
      <c r="BF162" s="34">
        <v>431.95499999999998</v>
      </c>
      <c r="BG162" s="34">
        <v>14.914</v>
      </c>
      <c r="BH162" s="34">
        <v>6.5000000000000002E-2</v>
      </c>
      <c r="BI162" s="34">
        <v>14.978</v>
      </c>
      <c r="BJ162" s="34">
        <v>12.327</v>
      </c>
      <c r="BK162" s="34">
        <v>5.2999999999999999E-2</v>
      </c>
      <c r="BL162" s="34">
        <v>12.38</v>
      </c>
      <c r="BM162" s="34">
        <v>45.0944</v>
      </c>
      <c r="BN162" s="34"/>
      <c r="BO162" s="34"/>
      <c r="BP162" s="34"/>
      <c r="BQ162" s="34">
        <v>215.92099999999999</v>
      </c>
      <c r="BR162" s="34">
        <v>0.15079699999999999</v>
      </c>
      <c r="BS162" s="34">
        <v>-5</v>
      </c>
      <c r="BT162" s="34">
        <v>8.123E-3</v>
      </c>
      <c r="BU162" s="34">
        <v>3.6851020000000001</v>
      </c>
      <c r="BV162" s="34">
        <v>0</v>
      </c>
      <c r="BW162" s="34" t="s">
        <v>155</v>
      </c>
      <c r="BX162" s="34">
        <v>0.82699999999999996</v>
      </c>
    </row>
    <row r="163" spans="1:76" x14ac:dyDescent="0.25">
      <c r="A163" s="35">
        <v>43167</v>
      </c>
      <c r="B163" s="36">
        <v>1.8656249999999999E-2</v>
      </c>
      <c r="C163" s="34">
        <v>11.505000000000001</v>
      </c>
      <c r="D163" s="34">
        <v>3.5575999999999999</v>
      </c>
      <c r="E163" s="34">
        <v>35576.434560000002</v>
      </c>
      <c r="F163" s="34">
        <v>647.4</v>
      </c>
      <c r="G163" s="34">
        <v>3.3</v>
      </c>
      <c r="H163" s="34">
        <v>5917.2</v>
      </c>
      <c r="I163" s="34"/>
      <c r="J163" s="34">
        <v>1.5</v>
      </c>
      <c r="K163" s="34">
        <v>0.85709999999999997</v>
      </c>
      <c r="L163" s="34">
        <v>9.8614999999999995</v>
      </c>
      <c r="M163" s="34">
        <v>3.0493000000000001</v>
      </c>
      <c r="N163" s="34">
        <v>554.8963</v>
      </c>
      <c r="O163" s="34">
        <v>2.8016000000000001</v>
      </c>
      <c r="P163" s="34">
        <v>557.70000000000005</v>
      </c>
      <c r="Q163" s="34">
        <v>458.56810000000002</v>
      </c>
      <c r="R163" s="34">
        <v>2.3153000000000001</v>
      </c>
      <c r="S163" s="34">
        <v>460.9</v>
      </c>
      <c r="T163" s="34">
        <v>5917.2102000000004</v>
      </c>
      <c r="U163" s="34"/>
      <c r="V163" s="34"/>
      <c r="W163" s="34">
        <v>0</v>
      </c>
      <c r="X163" s="34">
        <v>1.2857000000000001</v>
      </c>
      <c r="Y163" s="34">
        <v>12</v>
      </c>
      <c r="Z163" s="34">
        <v>856</v>
      </c>
      <c r="AA163" s="34">
        <v>855</v>
      </c>
      <c r="AB163" s="34">
        <v>869</v>
      </c>
      <c r="AC163" s="34">
        <v>96</v>
      </c>
      <c r="AD163" s="34">
        <v>30.31</v>
      </c>
      <c r="AE163" s="34">
        <v>0.7</v>
      </c>
      <c r="AF163" s="34">
        <v>979</v>
      </c>
      <c r="AG163" s="34">
        <v>2</v>
      </c>
      <c r="AH163" s="34">
        <v>73</v>
      </c>
      <c r="AI163" s="34">
        <v>37</v>
      </c>
      <c r="AJ163" s="34">
        <v>190</v>
      </c>
      <c r="AK163" s="34">
        <v>169</v>
      </c>
      <c r="AL163" s="34">
        <v>3.4</v>
      </c>
      <c r="AM163" s="34">
        <v>175</v>
      </c>
      <c r="AN163" s="34" t="s">
        <v>155</v>
      </c>
      <c r="AO163" s="34">
        <v>1</v>
      </c>
      <c r="AP163" s="37">
        <v>0.76945601851851853</v>
      </c>
      <c r="AQ163" s="34">
        <v>47.16001</v>
      </c>
      <c r="AR163" s="34">
        <v>-88.48415</v>
      </c>
      <c r="AS163" s="34">
        <v>310.5</v>
      </c>
      <c r="AT163" s="34">
        <v>35</v>
      </c>
      <c r="AU163" s="34">
        <v>12</v>
      </c>
      <c r="AV163" s="34">
        <v>9</v>
      </c>
      <c r="AW163" s="34" t="s">
        <v>200</v>
      </c>
      <c r="AX163" s="34">
        <v>1.3</v>
      </c>
      <c r="AY163" s="34">
        <v>1</v>
      </c>
      <c r="AZ163" s="34">
        <v>2</v>
      </c>
      <c r="BA163" s="34">
        <v>13.404</v>
      </c>
      <c r="BB163" s="34">
        <v>12.54</v>
      </c>
      <c r="BC163" s="34">
        <v>0.94</v>
      </c>
      <c r="BD163" s="34">
        <v>16.669</v>
      </c>
      <c r="BE163" s="34">
        <v>2122.2049999999999</v>
      </c>
      <c r="BF163" s="34">
        <v>417.66300000000001</v>
      </c>
      <c r="BG163" s="34">
        <v>12.505000000000001</v>
      </c>
      <c r="BH163" s="34">
        <v>6.3E-2</v>
      </c>
      <c r="BI163" s="34">
        <v>12.568</v>
      </c>
      <c r="BJ163" s="34">
        <v>10.334</v>
      </c>
      <c r="BK163" s="34">
        <v>5.1999999999999998E-2</v>
      </c>
      <c r="BL163" s="34">
        <v>10.387</v>
      </c>
      <c r="BM163" s="34">
        <v>43.942300000000003</v>
      </c>
      <c r="BN163" s="34"/>
      <c r="BO163" s="34"/>
      <c r="BP163" s="34"/>
      <c r="BQ163" s="34">
        <v>201.17599999999999</v>
      </c>
      <c r="BR163" s="34">
        <v>0.18546499999999999</v>
      </c>
      <c r="BS163" s="34">
        <v>-5</v>
      </c>
      <c r="BT163" s="34">
        <v>8.8769999999999995E-3</v>
      </c>
      <c r="BU163" s="34">
        <v>4.5323000000000002</v>
      </c>
      <c r="BV163" s="34">
        <v>0</v>
      </c>
      <c r="BW163" s="34" t="s">
        <v>155</v>
      </c>
      <c r="BX163" s="34">
        <v>0.82599999999999996</v>
      </c>
    </row>
    <row r="164" spans="1:76" x14ac:dyDescent="0.25">
      <c r="A164" s="35">
        <v>43167</v>
      </c>
      <c r="B164" s="36">
        <v>1.8667824074074076E-2</v>
      </c>
      <c r="C164" s="34">
        <v>11.81</v>
      </c>
      <c r="D164" s="34">
        <v>2.8146</v>
      </c>
      <c r="E164" s="34">
        <v>28146.026709999998</v>
      </c>
      <c r="F164" s="34">
        <v>547.5</v>
      </c>
      <c r="G164" s="34">
        <v>3.2</v>
      </c>
      <c r="H164" s="34">
        <v>5785.3</v>
      </c>
      <c r="I164" s="34"/>
      <c r="J164" s="34">
        <v>1.4</v>
      </c>
      <c r="K164" s="34">
        <v>0.86180000000000001</v>
      </c>
      <c r="L164" s="34">
        <v>10.177300000000001</v>
      </c>
      <c r="M164" s="34">
        <v>2.4255</v>
      </c>
      <c r="N164" s="34">
        <v>471.84969999999998</v>
      </c>
      <c r="O164" s="34">
        <v>2.7749000000000001</v>
      </c>
      <c r="P164" s="34">
        <v>474.6</v>
      </c>
      <c r="Q164" s="34">
        <v>389.93819999999999</v>
      </c>
      <c r="R164" s="34">
        <v>2.2932000000000001</v>
      </c>
      <c r="S164" s="34">
        <v>392.2</v>
      </c>
      <c r="T164" s="34">
        <v>5785.2546000000002</v>
      </c>
      <c r="U164" s="34"/>
      <c r="V164" s="34"/>
      <c r="W164" s="34">
        <v>0</v>
      </c>
      <c r="X164" s="34">
        <v>1.2064999999999999</v>
      </c>
      <c r="Y164" s="34">
        <v>11.9</v>
      </c>
      <c r="Z164" s="34">
        <v>856</v>
      </c>
      <c r="AA164" s="34">
        <v>855</v>
      </c>
      <c r="AB164" s="34">
        <v>870</v>
      </c>
      <c r="AC164" s="34">
        <v>96</v>
      </c>
      <c r="AD164" s="34">
        <v>30.31</v>
      </c>
      <c r="AE164" s="34">
        <v>0.7</v>
      </c>
      <c r="AF164" s="34">
        <v>979</v>
      </c>
      <c r="AG164" s="34">
        <v>2</v>
      </c>
      <c r="AH164" s="34">
        <v>73</v>
      </c>
      <c r="AI164" s="34">
        <v>37</v>
      </c>
      <c r="AJ164" s="34">
        <v>190</v>
      </c>
      <c r="AK164" s="34">
        <v>168.1</v>
      </c>
      <c r="AL164" s="34">
        <v>3.4</v>
      </c>
      <c r="AM164" s="34">
        <v>175</v>
      </c>
      <c r="AN164" s="34" t="s">
        <v>155</v>
      </c>
      <c r="AO164" s="34">
        <v>1</v>
      </c>
      <c r="AP164" s="37">
        <v>0.76946759259259256</v>
      </c>
      <c r="AQ164" s="34">
        <v>47.160231000000003</v>
      </c>
      <c r="AR164" s="34">
        <v>-88.484155999999999</v>
      </c>
      <c r="AS164" s="34">
        <v>310.7</v>
      </c>
      <c r="AT164" s="34">
        <v>35</v>
      </c>
      <c r="AU164" s="34">
        <v>12</v>
      </c>
      <c r="AV164" s="34">
        <v>9</v>
      </c>
      <c r="AW164" s="34" t="s">
        <v>200</v>
      </c>
      <c r="AX164" s="34">
        <v>1.3</v>
      </c>
      <c r="AY164" s="34">
        <v>1</v>
      </c>
      <c r="AZ164" s="34">
        <v>2</v>
      </c>
      <c r="BA164" s="34">
        <v>13.404</v>
      </c>
      <c r="BB164" s="34">
        <v>12.99</v>
      </c>
      <c r="BC164" s="34">
        <v>0.97</v>
      </c>
      <c r="BD164" s="34">
        <v>16.041</v>
      </c>
      <c r="BE164" s="34">
        <v>2243.7139999999999</v>
      </c>
      <c r="BF164" s="34">
        <v>340.34399999999999</v>
      </c>
      <c r="BG164" s="34">
        <v>10.894</v>
      </c>
      <c r="BH164" s="34">
        <v>6.4000000000000001E-2</v>
      </c>
      <c r="BI164" s="34">
        <v>10.958</v>
      </c>
      <c r="BJ164" s="34">
        <v>9.0030000000000001</v>
      </c>
      <c r="BK164" s="34">
        <v>5.2999999999999999E-2</v>
      </c>
      <c r="BL164" s="34">
        <v>9.0559999999999992</v>
      </c>
      <c r="BM164" s="34">
        <v>44.012999999999998</v>
      </c>
      <c r="BN164" s="34"/>
      <c r="BO164" s="34"/>
      <c r="BP164" s="34"/>
      <c r="BQ164" s="34">
        <v>193.398</v>
      </c>
      <c r="BR164" s="34">
        <v>0.195385</v>
      </c>
      <c r="BS164" s="34">
        <v>-5</v>
      </c>
      <c r="BT164" s="34">
        <v>8.123E-3</v>
      </c>
      <c r="BU164" s="34">
        <v>4.7747210000000004</v>
      </c>
      <c r="BV164" s="34">
        <v>0</v>
      </c>
      <c r="BW164" s="34" t="s">
        <v>155</v>
      </c>
      <c r="BX164" s="34">
        <v>0.82599999999999996</v>
      </c>
    </row>
    <row r="165" spans="1:76" x14ac:dyDescent="0.25">
      <c r="A165" s="35">
        <v>43167</v>
      </c>
      <c r="B165" s="36">
        <v>1.867939814814815E-2</v>
      </c>
      <c r="C165" s="34">
        <v>12.082000000000001</v>
      </c>
      <c r="D165" s="34">
        <v>2.6276000000000002</v>
      </c>
      <c r="E165" s="34">
        <v>26276.243740000002</v>
      </c>
      <c r="F165" s="34">
        <v>482.7</v>
      </c>
      <c r="G165" s="34">
        <v>3.2</v>
      </c>
      <c r="H165" s="34">
        <v>5756.4</v>
      </c>
      <c r="I165" s="34"/>
      <c r="J165" s="34">
        <v>1.4</v>
      </c>
      <c r="K165" s="34">
        <v>0.86140000000000005</v>
      </c>
      <c r="L165" s="34">
        <v>10.4077</v>
      </c>
      <c r="M165" s="34">
        <v>2.2633999999999999</v>
      </c>
      <c r="N165" s="34">
        <v>415.82409999999999</v>
      </c>
      <c r="O165" s="34">
        <v>2.7315999999999998</v>
      </c>
      <c r="P165" s="34">
        <v>418.6</v>
      </c>
      <c r="Q165" s="34">
        <v>343.63839999999999</v>
      </c>
      <c r="R165" s="34">
        <v>2.2574000000000001</v>
      </c>
      <c r="S165" s="34">
        <v>345.9</v>
      </c>
      <c r="T165" s="34">
        <v>5756.4412000000002</v>
      </c>
      <c r="U165" s="34"/>
      <c r="V165" s="34"/>
      <c r="W165" s="34">
        <v>0</v>
      </c>
      <c r="X165" s="34">
        <v>1.206</v>
      </c>
      <c r="Y165" s="34">
        <v>12</v>
      </c>
      <c r="Z165" s="34">
        <v>855</v>
      </c>
      <c r="AA165" s="34">
        <v>853</v>
      </c>
      <c r="AB165" s="34">
        <v>868</v>
      </c>
      <c r="AC165" s="34">
        <v>96</v>
      </c>
      <c r="AD165" s="34">
        <v>30.31</v>
      </c>
      <c r="AE165" s="34">
        <v>0.7</v>
      </c>
      <c r="AF165" s="34">
        <v>979</v>
      </c>
      <c r="AG165" s="34">
        <v>2</v>
      </c>
      <c r="AH165" s="34">
        <v>73</v>
      </c>
      <c r="AI165" s="34">
        <v>37</v>
      </c>
      <c r="AJ165" s="34">
        <v>190</v>
      </c>
      <c r="AK165" s="34">
        <v>168.9</v>
      </c>
      <c r="AL165" s="34">
        <v>3.5</v>
      </c>
      <c r="AM165" s="34">
        <v>175</v>
      </c>
      <c r="AN165" s="34" t="s">
        <v>155</v>
      </c>
      <c r="AO165" s="34">
        <v>1</v>
      </c>
      <c r="AP165" s="37">
        <v>0.76949074074074064</v>
      </c>
      <c r="AQ165" s="34">
        <v>47.160412000000001</v>
      </c>
      <c r="AR165" s="34">
        <v>-88.484161</v>
      </c>
      <c r="AS165" s="34">
        <v>310.89999999999998</v>
      </c>
      <c r="AT165" s="34">
        <v>33.799999999999997</v>
      </c>
      <c r="AU165" s="34">
        <v>12</v>
      </c>
      <c r="AV165" s="34">
        <v>9</v>
      </c>
      <c r="AW165" s="34" t="s">
        <v>200</v>
      </c>
      <c r="AX165" s="34">
        <v>1.3</v>
      </c>
      <c r="AY165" s="34">
        <v>1</v>
      </c>
      <c r="AZ165" s="34">
        <v>2</v>
      </c>
      <c r="BA165" s="34">
        <v>13.404</v>
      </c>
      <c r="BB165" s="34">
        <v>12.95</v>
      </c>
      <c r="BC165" s="34">
        <v>0.97</v>
      </c>
      <c r="BD165" s="34">
        <v>16.09</v>
      </c>
      <c r="BE165" s="34">
        <v>2283.1460000000002</v>
      </c>
      <c r="BF165" s="34">
        <v>316.029</v>
      </c>
      <c r="BG165" s="34">
        <v>9.5530000000000008</v>
      </c>
      <c r="BH165" s="34">
        <v>6.3E-2</v>
      </c>
      <c r="BI165" s="34">
        <v>9.6150000000000002</v>
      </c>
      <c r="BJ165" s="34">
        <v>7.8940000000000001</v>
      </c>
      <c r="BK165" s="34">
        <v>5.1999999999999998E-2</v>
      </c>
      <c r="BL165" s="34">
        <v>7.9459999999999997</v>
      </c>
      <c r="BM165" s="34">
        <v>43.576900000000002</v>
      </c>
      <c r="BN165" s="34"/>
      <c r="BO165" s="34"/>
      <c r="BP165" s="34"/>
      <c r="BQ165" s="34">
        <v>192.35900000000001</v>
      </c>
      <c r="BR165" s="34">
        <v>0.30299399999999999</v>
      </c>
      <c r="BS165" s="34">
        <v>-5</v>
      </c>
      <c r="BT165" s="34">
        <v>7.123E-3</v>
      </c>
      <c r="BU165" s="34">
        <v>7.4044160000000003</v>
      </c>
      <c r="BV165" s="34">
        <v>0</v>
      </c>
      <c r="BW165" s="34" t="s">
        <v>155</v>
      </c>
      <c r="BX165" s="34">
        <v>0.82599999999999996</v>
      </c>
    </row>
    <row r="166" spans="1:76" x14ac:dyDescent="0.25">
      <c r="A166" s="35">
        <v>43167</v>
      </c>
      <c r="B166" s="36">
        <v>1.8690972222222223E-2</v>
      </c>
      <c r="C166" s="34">
        <v>12.423</v>
      </c>
      <c r="D166" s="34">
        <v>1.8533999999999999</v>
      </c>
      <c r="E166" s="34">
        <v>18534.12052</v>
      </c>
      <c r="F166" s="34">
        <v>474.5</v>
      </c>
      <c r="G166" s="34">
        <v>2.7</v>
      </c>
      <c r="H166" s="34">
        <v>5971</v>
      </c>
      <c r="I166" s="34"/>
      <c r="J166" s="34">
        <v>1.4</v>
      </c>
      <c r="K166" s="34">
        <v>0.86560000000000004</v>
      </c>
      <c r="L166" s="34">
        <v>10.7531</v>
      </c>
      <c r="M166" s="34">
        <v>1.6043000000000001</v>
      </c>
      <c r="N166" s="34">
        <v>410.71420000000001</v>
      </c>
      <c r="O166" s="34">
        <v>2.3603000000000001</v>
      </c>
      <c r="P166" s="34">
        <v>413.1</v>
      </c>
      <c r="Q166" s="34">
        <v>339.41550000000001</v>
      </c>
      <c r="R166" s="34">
        <v>1.9505999999999999</v>
      </c>
      <c r="S166" s="34">
        <v>341.4</v>
      </c>
      <c r="T166" s="34">
        <v>5970.9723000000004</v>
      </c>
      <c r="U166" s="34"/>
      <c r="V166" s="34"/>
      <c r="W166" s="34">
        <v>0</v>
      </c>
      <c r="X166" s="34">
        <v>1.2118</v>
      </c>
      <c r="Y166" s="34">
        <v>12</v>
      </c>
      <c r="Z166" s="34">
        <v>855</v>
      </c>
      <c r="AA166" s="34">
        <v>853</v>
      </c>
      <c r="AB166" s="34">
        <v>867</v>
      </c>
      <c r="AC166" s="34">
        <v>96</v>
      </c>
      <c r="AD166" s="34">
        <v>30.31</v>
      </c>
      <c r="AE166" s="34">
        <v>0.7</v>
      </c>
      <c r="AF166" s="34">
        <v>979</v>
      </c>
      <c r="AG166" s="34">
        <v>2</v>
      </c>
      <c r="AH166" s="34">
        <v>73</v>
      </c>
      <c r="AI166" s="34">
        <v>37</v>
      </c>
      <c r="AJ166" s="34">
        <v>190</v>
      </c>
      <c r="AK166" s="34">
        <v>168.1</v>
      </c>
      <c r="AL166" s="34">
        <v>3.4</v>
      </c>
      <c r="AM166" s="34">
        <v>175</v>
      </c>
      <c r="AN166" s="34" t="s">
        <v>155</v>
      </c>
      <c r="AO166" s="34">
        <v>1</v>
      </c>
      <c r="AP166" s="37">
        <v>0.76950231481481479</v>
      </c>
      <c r="AQ166" s="34">
        <v>47.160530999999999</v>
      </c>
      <c r="AR166" s="34">
        <v>-88.484190999999996</v>
      </c>
      <c r="AS166" s="34">
        <v>311.89999999999998</v>
      </c>
      <c r="AT166" s="34">
        <v>33.4</v>
      </c>
      <c r="AU166" s="34">
        <v>12</v>
      </c>
      <c r="AV166" s="34">
        <v>8</v>
      </c>
      <c r="AW166" s="34" t="s">
        <v>201</v>
      </c>
      <c r="AX166" s="34">
        <v>1.3</v>
      </c>
      <c r="AY166" s="34">
        <v>1.0719000000000001</v>
      </c>
      <c r="AZ166" s="34">
        <v>2</v>
      </c>
      <c r="BA166" s="34">
        <v>13.404</v>
      </c>
      <c r="BB166" s="34">
        <v>13.38</v>
      </c>
      <c r="BC166" s="34">
        <v>1</v>
      </c>
      <c r="BD166" s="34">
        <v>15.528</v>
      </c>
      <c r="BE166" s="34">
        <v>2412.3270000000002</v>
      </c>
      <c r="BF166" s="34">
        <v>229.06899999999999</v>
      </c>
      <c r="BG166" s="34">
        <v>9.6489999999999991</v>
      </c>
      <c r="BH166" s="34">
        <v>5.5E-2</v>
      </c>
      <c r="BI166" s="34">
        <v>9.7040000000000006</v>
      </c>
      <c r="BJ166" s="34">
        <v>7.9740000000000002</v>
      </c>
      <c r="BK166" s="34">
        <v>4.5999999999999999E-2</v>
      </c>
      <c r="BL166" s="34">
        <v>8.02</v>
      </c>
      <c r="BM166" s="34">
        <v>46.224400000000003</v>
      </c>
      <c r="BN166" s="34"/>
      <c r="BO166" s="34"/>
      <c r="BP166" s="34"/>
      <c r="BQ166" s="34">
        <v>197.67099999999999</v>
      </c>
      <c r="BR166" s="34">
        <v>0.32501600000000003</v>
      </c>
      <c r="BS166" s="34">
        <v>-5</v>
      </c>
      <c r="BT166" s="34">
        <v>8.7539999999999996E-3</v>
      </c>
      <c r="BU166" s="34">
        <v>7.9425780000000001</v>
      </c>
      <c r="BV166" s="34">
        <v>0</v>
      </c>
      <c r="BW166" s="34" t="s">
        <v>155</v>
      </c>
      <c r="BX166" s="34">
        <v>0.82599999999999996</v>
      </c>
    </row>
    <row r="167" spans="1:76" x14ac:dyDescent="0.25">
      <c r="A167" s="35">
        <v>43167</v>
      </c>
      <c r="B167" s="36">
        <v>1.8702546296296297E-2</v>
      </c>
      <c r="C167" s="34">
        <v>12.779</v>
      </c>
      <c r="D167" s="34">
        <v>1.2218</v>
      </c>
      <c r="E167" s="34">
        <v>12218.28283</v>
      </c>
      <c r="F167" s="34">
        <v>585.20000000000005</v>
      </c>
      <c r="G167" s="34">
        <v>0.6</v>
      </c>
      <c r="H167" s="34">
        <v>5854.6</v>
      </c>
      <c r="I167" s="34"/>
      <c r="J167" s="34">
        <v>1.4</v>
      </c>
      <c r="K167" s="34">
        <v>0.86860000000000004</v>
      </c>
      <c r="L167" s="34">
        <v>11.100300000000001</v>
      </c>
      <c r="M167" s="34">
        <v>1.0612999999999999</v>
      </c>
      <c r="N167" s="34">
        <v>508.3186</v>
      </c>
      <c r="O167" s="34">
        <v>0.55769999999999997</v>
      </c>
      <c r="P167" s="34">
        <v>508.9</v>
      </c>
      <c r="Q167" s="34">
        <v>420.0761</v>
      </c>
      <c r="R167" s="34">
        <v>0.46089999999999998</v>
      </c>
      <c r="S167" s="34">
        <v>420.5</v>
      </c>
      <c r="T167" s="34">
        <v>5854.5880999999999</v>
      </c>
      <c r="U167" s="34"/>
      <c r="V167" s="34"/>
      <c r="W167" s="34">
        <v>0</v>
      </c>
      <c r="X167" s="34">
        <v>1.2161</v>
      </c>
      <c r="Y167" s="34">
        <v>12</v>
      </c>
      <c r="Z167" s="34">
        <v>854</v>
      </c>
      <c r="AA167" s="34">
        <v>853</v>
      </c>
      <c r="AB167" s="34">
        <v>866</v>
      </c>
      <c r="AC167" s="34">
        <v>96</v>
      </c>
      <c r="AD167" s="34">
        <v>30.31</v>
      </c>
      <c r="AE167" s="34">
        <v>0.7</v>
      </c>
      <c r="AF167" s="34">
        <v>979</v>
      </c>
      <c r="AG167" s="34">
        <v>2</v>
      </c>
      <c r="AH167" s="34">
        <v>72.123000000000005</v>
      </c>
      <c r="AI167" s="34">
        <v>37</v>
      </c>
      <c r="AJ167" s="34">
        <v>190</v>
      </c>
      <c r="AK167" s="34">
        <v>168.9</v>
      </c>
      <c r="AL167" s="34">
        <v>3.4</v>
      </c>
      <c r="AM167" s="34">
        <v>175</v>
      </c>
      <c r="AN167" s="34" t="s">
        <v>155</v>
      </c>
      <c r="AO167" s="34">
        <v>2</v>
      </c>
      <c r="AP167" s="37">
        <v>0.76951388888888894</v>
      </c>
      <c r="AQ167" s="34">
        <v>47.160620000000002</v>
      </c>
      <c r="AR167" s="34">
        <v>-88.484176000000005</v>
      </c>
      <c r="AS167" s="34">
        <v>312.2</v>
      </c>
      <c r="AT167" s="34">
        <v>25.1</v>
      </c>
      <c r="AU167" s="34">
        <v>12</v>
      </c>
      <c r="AV167" s="34">
        <v>7</v>
      </c>
      <c r="AW167" s="34" t="s">
        <v>210</v>
      </c>
      <c r="AX167" s="34">
        <v>1.2281</v>
      </c>
      <c r="AY167" s="34">
        <v>1.1000000000000001</v>
      </c>
      <c r="AZ167" s="34">
        <v>2</v>
      </c>
      <c r="BA167" s="34">
        <v>13.404</v>
      </c>
      <c r="BB167" s="34">
        <v>13.71</v>
      </c>
      <c r="BC167" s="34">
        <v>1.02</v>
      </c>
      <c r="BD167" s="34">
        <v>15.122999999999999</v>
      </c>
      <c r="BE167" s="34">
        <v>2530.8850000000002</v>
      </c>
      <c r="BF167" s="34">
        <v>154.01499999999999</v>
      </c>
      <c r="BG167" s="34">
        <v>12.137</v>
      </c>
      <c r="BH167" s="34">
        <v>1.2999999999999999E-2</v>
      </c>
      <c r="BI167" s="34">
        <v>12.15</v>
      </c>
      <c r="BJ167" s="34">
        <v>10.029999999999999</v>
      </c>
      <c r="BK167" s="34">
        <v>1.0999999999999999E-2</v>
      </c>
      <c r="BL167" s="34">
        <v>10.041</v>
      </c>
      <c r="BM167" s="34">
        <v>46.063200000000002</v>
      </c>
      <c r="BN167" s="34"/>
      <c r="BO167" s="34"/>
      <c r="BP167" s="34"/>
      <c r="BQ167" s="34">
        <v>201.60499999999999</v>
      </c>
      <c r="BR167" s="34">
        <v>0.342663</v>
      </c>
      <c r="BS167" s="34">
        <v>-5</v>
      </c>
      <c r="BT167" s="34">
        <v>7.2459999999999998E-3</v>
      </c>
      <c r="BU167" s="34">
        <v>8.3738270000000004</v>
      </c>
      <c r="BV167" s="34">
        <v>0</v>
      </c>
      <c r="BW167" s="34" t="s">
        <v>155</v>
      </c>
      <c r="BX167" s="34">
        <v>0.82599999999999996</v>
      </c>
    </row>
    <row r="168" spans="1:76" x14ac:dyDescent="0.25">
      <c r="A168" s="35">
        <v>43167</v>
      </c>
      <c r="B168" s="36">
        <v>1.8714120370370371E-2</v>
      </c>
      <c r="C168" s="34">
        <v>12.91</v>
      </c>
      <c r="D168" s="34">
        <v>0.88890000000000002</v>
      </c>
      <c r="E168" s="34">
        <v>8888.8284519999997</v>
      </c>
      <c r="F168" s="34">
        <v>851.7</v>
      </c>
      <c r="G168" s="34">
        <v>-0.1</v>
      </c>
      <c r="H168" s="34">
        <v>5687.2</v>
      </c>
      <c r="I168" s="34"/>
      <c r="J168" s="34">
        <v>1.3</v>
      </c>
      <c r="K168" s="34">
        <v>0.87080000000000002</v>
      </c>
      <c r="L168" s="34">
        <v>11.2422</v>
      </c>
      <c r="M168" s="34">
        <v>0.77410000000000001</v>
      </c>
      <c r="N168" s="34">
        <v>741.71540000000005</v>
      </c>
      <c r="O168" s="34">
        <v>0</v>
      </c>
      <c r="P168" s="34">
        <v>741.7</v>
      </c>
      <c r="Q168" s="34">
        <v>612.95600000000002</v>
      </c>
      <c r="R168" s="34">
        <v>0</v>
      </c>
      <c r="S168" s="34">
        <v>613</v>
      </c>
      <c r="T168" s="34">
        <v>5687.2282999999998</v>
      </c>
      <c r="U168" s="34"/>
      <c r="V168" s="34"/>
      <c r="W168" s="34">
        <v>0</v>
      </c>
      <c r="X168" s="34">
        <v>1.1321000000000001</v>
      </c>
      <c r="Y168" s="34">
        <v>12</v>
      </c>
      <c r="Z168" s="34">
        <v>854</v>
      </c>
      <c r="AA168" s="34">
        <v>852</v>
      </c>
      <c r="AB168" s="34">
        <v>865</v>
      </c>
      <c r="AC168" s="34">
        <v>96</v>
      </c>
      <c r="AD168" s="34">
        <v>30.31</v>
      </c>
      <c r="AE168" s="34">
        <v>0.7</v>
      </c>
      <c r="AF168" s="34">
        <v>979</v>
      </c>
      <c r="AG168" s="34">
        <v>2</v>
      </c>
      <c r="AH168" s="34">
        <v>72</v>
      </c>
      <c r="AI168" s="34">
        <v>37</v>
      </c>
      <c r="AJ168" s="34">
        <v>190</v>
      </c>
      <c r="AK168" s="34">
        <v>169</v>
      </c>
      <c r="AL168" s="34">
        <v>3.5</v>
      </c>
      <c r="AM168" s="34">
        <v>175</v>
      </c>
      <c r="AN168" s="34" t="s">
        <v>155</v>
      </c>
      <c r="AO168" s="34">
        <v>2</v>
      </c>
      <c r="AP168" s="37">
        <v>0.76952546296296298</v>
      </c>
      <c r="AQ168" s="34">
        <v>47.160704000000003</v>
      </c>
      <c r="AR168" s="34">
        <v>-88.484128999999996</v>
      </c>
      <c r="AS168" s="34">
        <v>312.3</v>
      </c>
      <c r="AT168" s="34">
        <v>23.7</v>
      </c>
      <c r="AU168" s="34">
        <v>12</v>
      </c>
      <c r="AV168" s="34">
        <v>8</v>
      </c>
      <c r="AW168" s="34" t="s">
        <v>211</v>
      </c>
      <c r="AX168" s="34">
        <v>1.2</v>
      </c>
      <c r="AY168" s="34">
        <v>1.2438</v>
      </c>
      <c r="AZ168" s="34">
        <v>2.0718999999999999</v>
      </c>
      <c r="BA168" s="34">
        <v>13.404</v>
      </c>
      <c r="BB168" s="34">
        <v>13.96</v>
      </c>
      <c r="BC168" s="34">
        <v>1.04</v>
      </c>
      <c r="BD168" s="34">
        <v>14.835000000000001</v>
      </c>
      <c r="BE168" s="34">
        <v>2596.3719999999998</v>
      </c>
      <c r="BF168" s="34">
        <v>113.779</v>
      </c>
      <c r="BG168" s="34">
        <v>17.939</v>
      </c>
      <c r="BH168" s="34">
        <v>0</v>
      </c>
      <c r="BI168" s="34">
        <v>17.939</v>
      </c>
      <c r="BJ168" s="34">
        <v>14.824999999999999</v>
      </c>
      <c r="BK168" s="34">
        <v>0</v>
      </c>
      <c r="BL168" s="34">
        <v>14.824999999999999</v>
      </c>
      <c r="BM168" s="34">
        <v>45.325000000000003</v>
      </c>
      <c r="BN168" s="34"/>
      <c r="BO168" s="34"/>
      <c r="BP168" s="34"/>
      <c r="BQ168" s="34">
        <v>190.1</v>
      </c>
      <c r="BR168" s="34">
        <v>0.349385</v>
      </c>
      <c r="BS168" s="34">
        <v>-5</v>
      </c>
      <c r="BT168" s="34">
        <v>7.8770000000000003E-3</v>
      </c>
      <c r="BU168" s="34">
        <v>8.5380959999999995</v>
      </c>
      <c r="BV168" s="34">
        <v>0</v>
      </c>
      <c r="BW168" s="34" t="s">
        <v>155</v>
      </c>
      <c r="BX168" s="34">
        <v>0.82599999999999996</v>
      </c>
    </row>
    <row r="169" spans="1:76" x14ac:dyDescent="0.25">
      <c r="A169" s="35">
        <v>43167</v>
      </c>
      <c r="B169" s="36">
        <v>1.8725694444444444E-2</v>
      </c>
      <c r="C169" s="34">
        <v>12.91</v>
      </c>
      <c r="D169" s="34">
        <v>0.78600000000000003</v>
      </c>
      <c r="E169" s="34">
        <v>7860.4753959999998</v>
      </c>
      <c r="F169" s="34">
        <v>1027.3</v>
      </c>
      <c r="G169" s="34">
        <v>-0.2</v>
      </c>
      <c r="H169" s="34">
        <v>5514.5</v>
      </c>
      <c r="I169" s="34"/>
      <c r="J169" s="34">
        <v>1.3</v>
      </c>
      <c r="K169" s="34">
        <v>0.87190000000000001</v>
      </c>
      <c r="L169" s="34">
        <v>11.256</v>
      </c>
      <c r="M169" s="34">
        <v>0.68530000000000002</v>
      </c>
      <c r="N169" s="34">
        <v>895.65070000000003</v>
      </c>
      <c r="O169" s="34">
        <v>0</v>
      </c>
      <c r="P169" s="34">
        <v>895.7</v>
      </c>
      <c r="Q169" s="34">
        <v>740.16859999999997</v>
      </c>
      <c r="R169" s="34">
        <v>0</v>
      </c>
      <c r="S169" s="34">
        <v>740.2</v>
      </c>
      <c r="T169" s="34">
        <v>5514.5142999999998</v>
      </c>
      <c r="U169" s="34"/>
      <c r="V169" s="34"/>
      <c r="W169" s="34">
        <v>0</v>
      </c>
      <c r="X169" s="34">
        <v>1.1334</v>
      </c>
      <c r="Y169" s="34">
        <v>11.9</v>
      </c>
      <c r="Z169" s="34">
        <v>854</v>
      </c>
      <c r="AA169" s="34">
        <v>853</v>
      </c>
      <c r="AB169" s="34">
        <v>865</v>
      </c>
      <c r="AC169" s="34">
        <v>96</v>
      </c>
      <c r="AD169" s="34">
        <v>30.31</v>
      </c>
      <c r="AE169" s="34">
        <v>0.7</v>
      </c>
      <c r="AF169" s="34">
        <v>979</v>
      </c>
      <c r="AG169" s="34">
        <v>2</v>
      </c>
      <c r="AH169" s="34">
        <v>72</v>
      </c>
      <c r="AI169" s="34">
        <v>37</v>
      </c>
      <c r="AJ169" s="34">
        <v>190</v>
      </c>
      <c r="AK169" s="34">
        <v>169</v>
      </c>
      <c r="AL169" s="34">
        <v>3.4</v>
      </c>
      <c r="AM169" s="34">
        <v>175</v>
      </c>
      <c r="AN169" s="34" t="s">
        <v>155</v>
      </c>
      <c r="AO169" s="34">
        <v>2</v>
      </c>
      <c r="AP169" s="37">
        <v>0.76953703703703702</v>
      </c>
      <c r="AQ169" s="34">
        <v>47.160795999999998</v>
      </c>
      <c r="AR169" s="34">
        <v>-88.484065000000001</v>
      </c>
      <c r="AS169" s="34">
        <v>312.60000000000002</v>
      </c>
      <c r="AT169" s="34">
        <v>25.6</v>
      </c>
      <c r="AU169" s="34">
        <v>12</v>
      </c>
      <c r="AV169" s="34">
        <v>8</v>
      </c>
      <c r="AW169" s="34" t="s">
        <v>211</v>
      </c>
      <c r="AX169" s="34">
        <v>1.271828</v>
      </c>
      <c r="AY169" s="34">
        <v>1.515485</v>
      </c>
      <c r="AZ169" s="34">
        <v>2.2436560000000001</v>
      </c>
      <c r="BA169" s="34">
        <v>13.404</v>
      </c>
      <c r="BB169" s="34">
        <v>14.08</v>
      </c>
      <c r="BC169" s="34">
        <v>1.05</v>
      </c>
      <c r="BD169" s="34">
        <v>14.694000000000001</v>
      </c>
      <c r="BE169" s="34">
        <v>2618.8049999999998</v>
      </c>
      <c r="BF169" s="34">
        <v>101.485</v>
      </c>
      <c r="BG169" s="34">
        <v>21.821999999999999</v>
      </c>
      <c r="BH169" s="34">
        <v>0</v>
      </c>
      <c r="BI169" s="34">
        <v>21.821999999999999</v>
      </c>
      <c r="BJ169" s="34">
        <v>18.033999999999999</v>
      </c>
      <c r="BK169" s="34">
        <v>0</v>
      </c>
      <c r="BL169" s="34">
        <v>18.033999999999999</v>
      </c>
      <c r="BM169" s="34">
        <v>44.273899999999998</v>
      </c>
      <c r="BN169" s="34"/>
      <c r="BO169" s="34"/>
      <c r="BP169" s="34"/>
      <c r="BQ169" s="34">
        <v>191.74299999999999</v>
      </c>
      <c r="BR169" s="34">
        <v>0.31491999999999998</v>
      </c>
      <c r="BS169" s="34">
        <v>-5</v>
      </c>
      <c r="BT169" s="34">
        <v>8.8769999999999995E-3</v>
      </c>
      <c r="BU169" s="34">
        <v>7.6958570000000002</v>
      </c>
      <c r="BV169" s="34">
        <v>0</v>
      </c>
      <c r="BW169" s="34" t="s">
        <v>155</v>
      </c>
      <c r="BX169" s="34">
        <v>0.82599999999999996</v>
      </c>
    </row>
    <row r="170" spans="1:76" x14ac:dyDescent="0.25">
      <c r="A170" s="35">
        <v>43167</v>
      </c>
      <c r="B170" s="36">
        <v>1.8737268518518518E-2</v>
      </c>
      <c r="C170" s="34">
        <v>12.91</v>
      </c>
      <c r="D170" s="34">
        <v>0.74739999999999995</v>
      </c>
      <c r="E170" s="34">
        <v>7473.6802660000003</v>
      </c>
      <c r="F170" s="34">
        <v>1194.7</v>
      </c>
      <c r="G170" s="34">
        <v>-0.2</v>
      </c>
      <c r="H170" s="34">
        <v>5436.5</v>
      </c>
      <c r="I170" s="34"/>
      <c r="J170" s="34">
        <v>1.3</v>
      </c>
      <c r="K170" s="34">
        <v>0.87229999999999996</v>
      </c>
      <c r="L170" s="34">
        <v>11.2614</v>
      </c>
      <c r="M170" s="34">
        <v>0.65190000000000003</v>
      </c>
      <c r="N170" s="34">
        <v>1042.1483000000001</v>
      </c>
      <c r="O170" s="34">
        <v>0</v>
      </c>
      <c r="P170" s="34">
        <v>1042.0999999999999</v>
      </c>
      <c r="Q170" s="34">
        <v>861.23469999999998</v>
      </c>
      <c r="R170" s="34">
        <v>0</v>
      </c>
      <c r="S170" s="34">
        <v>861.2</v>
      </c>
      <c r="T170" s="34">
        <v>5436.5357999999997</v>
      </c>
      <c r="U170" s="34"/>
      <c r="V170" s="34"/>
      <c r="W170" s="34">
        <v>0</v>
      </c>
      <c r="X170" s="34">
        <v>1.1339999999999999</v>
      </c>
      <c r="Y170" s="34">
        <v>12</v>
      </c>
      <c r="Z170" s="34">
        <v>854</v>
      </c>
      <c r="AA170" s="34">
        <v>853</v>
      </c>
      <c r="AB170" s="34">
        <v>866</v>
      </c>
      <c r="AC170" s="34">
        <v>96</v>
      </c>
      <c r="AD170" s="34">
        <v>30.31</v>
      </c>
      <c r="AE170" s="34">
        <v>0.7</v>
      </c>
      <c r="AF170" s="34">
        <v>979</v>
      </c>
      <c r="AG170" s="34">
        <v>2</v>
      </c>
      <c r="AH170" s="34">
        <v>72</v>
      </c>
      <c r="AI170" s="34">
        <v>37</v>
      </c>
      <c r="AJ170" s="34">
        <v>190</v>
      </c>
      <c r="AK170" s="34">
        <v>169</v>
      </c>
      <c r="AL170" s="34">
        <v>3.4</v>
      </c>
      <c r="AM170" s="34">
        <v>175</v>
      </c>
      <c r="AN170" s="34" t="s">
        <v>155</v>
      </c>
      <c r="AO170" s="34">
        <v>2</v>
      </c>
      <c r="AP170" s="37">
        <v>0.76954861111111106</v>
      </c>
      <c r="AQ170" s="34">
        <v>47.160899999999998</v>
      </c>
      <c r="AR170" s="34">
        <v>-88.484018000000006</v>
      </c>
      <c r="AS170" s="34">
        <v>313.10000000000002</v>
      </c>
      <c r="AT170" s="34">
        <v>26.1</v>
      </c>
      <c r="AU170" s="34">
        <v>12</v>
      </c>
      <c r="AV170" s="34">
        <v>10</v>
      </c>
      <c r="AW170" s="34" t="s">
        <v>212</v>
      </c>
      <c r="AX170" s="34">
        <v>1.731231</v>
      </c>
      <c r="AY170" s="34">
        <v>1.743744</v>
      </c>
      <c r="AZ170" s="34">
        <v>2.7312310000000002</v>
      </c>
      <c r="BA170" s="34">
        <v>13.404</v>
      </c>
      <c r="BB170" s="34">
        <v>14.13</v>
      </c>
      <c r="BC170" s="34">
        <v>1.05</v>
      </c>
      <c r="BD170" s="34">
        <v>14.638999999999999</v>
      </c>
      <c r="BE170" s="34">
        <v>2627.6190000000001</v>
      </c>
      <c r="BF170" s="34">
        <v>96.816000000000003</v>
      </c>
      <c r="BG170" s="34">
        <v>25.463999999999999</v>
      </c>
      <c r="BH170" s="34">
        <v>0</v>
      </c>
      <c r="BI170" s="34">
        <v>25.463999999999999</v>
      </c>
      <c r="BJ170" s="34">
        <v>21.044</v>
      </c>
      <c r="BK170" s="34">
        <v>0</v>
      </c>
      <c r="BL170" s="34">
        <v>21.044</v>
      </c>
      <c r="BM170" s="34">
        <v>43.773600000000002</v>
      </c>
      <c r="BN170" s="34"/>
      <c r="BO170" s="34"/>
      <c r="BP170" s="34"/>
      <c r="BQ170" s="34">
        <v>192.38800000000001</v>
      </c>
      <c r="BR170" s="34">
        <v>0.32052399999999998</v>
      </c>
      <c r="BS170" s="34">
        <v>-5</v>
      </c>
      <c r="BT170" s="34">
        <v>8.123E-3</v>
      </c>
      <c r="BU170" s="34">
        <v>7.8328049999999996</v>
      </c>
      <c r="BV170" s="34">
        <v>0</v>
      </c>
      <c r="BW170" s="34" t="s">
        <v>155</v>
      </c>
      <c r="BX170" s="34">
        <v>0.82599999999999996</v>
      </c>
    </row>
    <row r="171" spans="1:76" x14ac:dyDescent="0.25">
      <c r="A171" s="35">
        <v>43167</v>
      </c>
      <c r="B171" s="36">
        <v>1.8748842592592595E-2</v>
      </c>
      <c r="C171" s="34">
        <v>12.916</v>
      </c>
      <c r="D171" s="34">
        <v>0.73819999999999997</v>
      </c>
      <c r="E171" s="34">
        <v>7382.0899250000002</v>
      </c>
      <c r="F171" s="34">
        <v>1263.3</v>
      </c>
      <c r="G171" s="34">
        <v>0.1</v>
      </c>
      <c r="H171" s="34">
        <v>5441.7</v>
      </c>
      <c r="I171" s="34"/>
      <c r="J171" s="34">
        <v>1.3</v>
      </c>
      <c r="K171" s="34">
        <v>0.87229999999999996</v>
      </c>
      <c r="L171" s="34">
        <v>11.2667</v>
      </c>
      <c r="M171" s="34">
        <v>0.64400000000000002</v>
      </c>
      <c r="N171" s="34">
        <v>1102.0531000000001</v>
      </c>
      <c r="O171" s="34">
        <v>5.11E-2</v>
      </c>
      <c r="P171" s="34">
        <v>1102.0999999999999</v>
      </c>
      <c r="Q171" s="34">
        <v>910.74019999999996</v>
      </c>
      <c r="R171" s="34">
        <v>4.2200000000000001E-2</v>
      </c>
      <c r="S171" s="34">
        <v>910.8</v>
      </c>
      <c r="T171" s="34">
        <v>5441.7129000000004</v>
      </c>
      <c r="U171" s="34"/>
      <c r="V171" s="34"/>
      <c r="W171" s="34">
        <v>0</v>
      </c>
      <c r="X171" s="34">
        <v>1.1339999999999999</v>
      </c>
      <c r="Y171" s="34">
        <v>11.9</v>
      </c>
      <c r="Z171" s="34">
        <v>855</v>
      </c>
      <c r="AA171" s="34">
        <v>854</v>
      </c>
      <c r="AB171" s="34">
        <v>866</v>
      </c>
      <c r="AC171" s="34">
        <v>96</v>
      </c>
      <c r="AD171" s="34">
        <v>30.31</v>
      </c>
      <c r="AE171" s="34">
        <v>0.7</v>
      </c>
      <c r="AF171" s="34">
        <v>979</v>
      </c>
      <c r="AG171" s="34">
        <v>2</v>
      </c>
      <c r="AH171" s="34">
        <v>72</v>
      </c>
      <c r="AI171" s="34">
        <v>37</v>
      </c>
      <c r="AJ171" s="34">
        <v>190</v>
      </c>
      <c r="AK171" s="34">
        <v>169</v>
      </c>
      <c r="AL171" s="34">
        <v>3.4</v>
      </c>
      <c r="AM171" s="34">
        <v>175</v>
      </c>
      <c r="AN171" s="34" t="s">
        <v>155</v>
      </c>
      <c r="AO171" s="34">
        <v>2</v>
      </c>
      <c r="AP171" s="37">
        <v>0.76956018518518521</v>
      </c>
      <c r="AQ171" s="34">
        <v>47.161014999999999</v>
      </c>
      <c r="AR171" s="34">
        <v>-88.483988999999994</v>
      </c>
      <c r="AS171" s="34">
        <v>313.5</v>
      </c>
      <c r="AT171" s="34">
        <v>27.3</v>
      </c>
      <c r="AU171" s="34">
        <v>12</v>
      </c>
      <c r="AV171" s="34">
        <v>10</v>
      </c>
      <c r="AW171" s="34" t="s">
        <v>212</v>
      </c>
      <c r="AX171" s="34">
        <v>1.8281000000000001</v>
      </c>
      <c r="AY171" s="34">
        <v>1.8718999999999999</v>
      </c>
      <c r="AZ171" s="34">
        <v>2.9</v>
      </c>
      <c r="BA171" s="34">
        <v>13.404</v>
      </c>
      <c r="BB171" s="34">
        <v>14.14</v>
      </c>
      <c r="BC171" s="34">
        <v>1.05</v>
      </c>
      <c r="BD171" s="34">
        <v>14.634</v>
      </c>
      <c r="BE171" s="34">
        <v>2629.3090000000002</v>
      </c>
      <c r="BF171" s="34">
        <v>95.65</v>
      </c>
      <c r="BG171" s="34">
        <v>26.933</v>
      </c>
      <c r="BH171" s="34">
        <v>1E-3</v>
      </c>
      <c r="BI171" s="34">
        <v>26.934000000000001</v>
      </c>
      <c r="BJ171" s="34">
        <v>22.257000000000001</v>
      </c>
      <c r="BK171" s="34">
        <v>1E-3</v>
      </c>
      <c r="BL171" s="34">
        <v>22.259</v>
      </c>
      <c r="BM171" s="34">
        <v>43.823099999999997</v>
      </c>
      <c r="BN171" s="34"/>
      <c r="BO171" s="34"/>
      <c r="BP171" s="34"/>
      <c r="BQ171" s="34">
        <v>192.43</v>
      </c>
      <c r="BR171" s="34">
        <v>0.26411800000000002</v>
      </c>
      <c r="BS171" s="34">
        <v>-5</v>
      </c>
      <c r="BT171" s="34">
        <v>8.8769999999999995E-3</v>
      </c>
      <c r="BU171" s="34">
        <v>6.4543840000000001</v>
      </c>
      <c r="BV171" s="34">
        <v>0</v>
      </c>
      <c r="BW171" s="34" t="s">
        <v>155</v>
      </c>
      <c r="BX171" s="34">
        <v>0.82599999999999996</v>
      </c>
    </row>
    <row r="172" spans="1:76" x14ac:dyDescent="0.25">
      <c r="A172" s="35">
        <v>43167</v>
      </c>
      <c r="B172" s="36">
        <v>1.8760416666666665E-2</v>
      </c>
      <c r="C172" s="34">
        <v>12.92</v>
      </c>
      <c r="D172" s="34">
        <v>0.753</v>
      </c>
      <c r="E172" s="34">
        <v>7530.2013420000003</v>
      </c>
      <c r="F172" s="34">
        <v>1277.4000000000001</v>
      </c>
      <c r="G172" s="34">
        <v>0.7</v>
      </c>
      <c r="H172" s="34">
        <v>5513.1</v>
      </c>
      <c r="I172" s="34"/>
      <c r="J172" s="34">
        <v>1.4</v>
      </c>
      <c r="K172" s="34">
        <v>0.87209999999999999</v>
      </c>
      <c r="L172" s="34">
        <v>11.2675</v>
      </c>
      <c r="M172" s="34">
        <v>0.65669999999999995</v>
      </c>
      <c r="N172" s="34">
        <v>1114.0207</v>
      </c>
      <c r="O172" s="34">
        <v>0.5736</v>
      </c>
      <c r="P172" s="34">
        <v>1114.5999999999999</v>
      </c>
      <c r="Q172" s="34">
        <v>920.63030000000003</v>
      </c>
      <c r="R172" s="34">
        <v>0.47399999999999998</v>
      </c>
      <c r="S172" s="34">
        <v>921.1</v>
      </c>
      <c r="T172" s="34">
        <v>5513.1082999999999</v>
      </c>
      <c r="U172" s="34"/>
      <c r="V172" s="34"/>
      <c r="W172" s="34">
        <v>0</v>
      </c>
      <c r="X172" s="34">
        <v>1.2209000000000001</v>
      </c>
      <c r="Y172" s="34">
        <v>12</v>
      </c>
      <c r="Z172" s="34">
        <v>855</v>
      </c>
      <c r="AA172" s="34">
        <v>854</v>
      </c>
      <c r="AB172" s="34">
        <v>866</v>
      </c>
      <c r="AC172" s="34">
        <v>96</v>
      </c>
      <c r="AD172" s="34">
        <v>30.31</v>
      </c>
      <c r="AE172" s="34">
        <v>0.7</v>
      </c>
      <c r="AF172" s="34">
        <v>979</v>
      </c>
      <c r="AG172" s="34">
        <v>2</v>
      </c>
      <c r="AH172" s="34">
        <v>71.123000000000005</v>
      </c>
      <c r="AI172" s="34">
        <v>37</v>
      </c>
      <c r="AJ172" s="34">
        <v>190</v>
      </c>
      <c r="AK172" s="34">
        <v>169</v>
      </c>
      <c r="AL172" s="34">
        <v>3.4</v>
      </c>
      <c r="AM172" s="34">
        <v>175</v>
      </c>
      <c r="AN172" s="34" t="s">
        <v>155</v>
      </c>
      <c r="AO172" s="34">
        <v>2</v>
      </c>
      <c r="AP172" s="37">
        <v>0.76957175925925936</v>
      </c>
      <c r="AQ172" s="34">
        <v>47.161133999999997</v>
      </c>
      <c r="AR172" s="34">
        <v>-88.483976999999996</v>
      </c>
      <c r="AS172" s="34">
        <v>313.7</v>
      </c>
      <c r="AT172" s="34">
        <v>28.5</v>
      </c>
      <c r="AU172" s="34">
        <v>12</v>
      </c>
      <c r="AV172" s="34">
        <v>9</v>
      </c>
      <c r="AW172" s="34" t="s">
        <v>213</v>
      </c>
      <c r="AX172" s="34">
        <v>1.2967</v>
      </c>
      <c r="AY172" s="34">
        <v>1.9</v>
      </c>
      <c r="AZ172" s="34">
        <v>2.4685999999999999</v>
      </c>
      <c r="BA172" s="34">
        <v>13.404</v>
      </c>
      <c r="BB172" s="34">
        <v>14.11</v>
      </c>
      <c r="BC172" s="34">
        <v>1.05</v>
      </c>
      <c r="BD172" s="34">
        <v>14.666</v>
      </c>
      <c r="BE172" s="34">
        <v>2625.123</v>
      </c>
      <c r="BF172" s="34">
        <v>97.38</v>
      </c>
      <c r="BG172" s="34">
        <v>27.18</v>
      </c>
      <c r="BH172" s="34">
        <v>1.4E-2</v>
      </c>
      <c r="BI172" s="34">
        <v>27.193999999999999</v>
      </c>
      <c r="BJ172" s="34">
        <v>22.462</v>
      </c>
      <c r="BK172" s="34">
        <v>1.2E-2</v>
      </c>
      <c r="BL172" s="34">
        <v>22.472999999999999</v>
      </c>
      <c r="BM172" s="34">
        <v>44.324100000000001</v>
      </c>
      <c r="BN172" s="34"/>
      <c r="BO172" s="34"/>
      <c r="BP172" s="34"/>
      <c r="BQ172" s="34">
        <v>206.83</v>
      </c>
      <c r="BR172" s="34">
        <v>0.25336900000000001</v>
      </c>
      <c r="BS172" s="34">
        <v>-5</v>
      </c>
      <c r="BT172" s="34">
        <v>9.8770000000000004E-3</v>
      </c>
      <c r="BU172" s="34">
        <v>6.1917049999999998</v>
      </c>
      <c r="BV172" s="34">
        <v>0</v>
      </c>
      <c r="BW172" s="34" t="s">
        <v>155</v>
      </c>
      <c r="BX172" s="34">
        <v>0.82599999999999996</v>
      </c>
    </row>
    <row r="173" spans="1:76" x14ac:dyDescent="0.25">
      <c r="A173" s="35">
        <v>43167</v>
      </c>
      <c r="B173" s="36">
        <v>1.8771990740740738E-2</v>
      </c>
      <c r="C173" s="34">
        <v>12.914999999999999</v>
      </c>
      <c r="D173" s="34">
        <v>0.76849999999999996</v>
      </c>
      <c r="E173" s="34">
        <v>7684.9752070000004</v>
      </c>
      <c r="F173" s="34">
        <v>1262.2</v>
      </c>
      <c r="G173" s="34">
        <v>1</v>
      </c>
      <c r="H173" s="34">
        <v>5559.2</v>
      </c>
      <c r="I173" s="34"/>
      <c r="J173" s="34">
        <v>1.4</v>
      </c>
      <c r="K173" s="34">
        <v>0.872</v>
      </c>
      <c r="L173" s="34">
        <v>11.261699999999999</v>
      </c>
      <c r="M173" s="34">
        <v>0.67010000000000003</v>
      </c>
      <c r="N173" s="34">
        <v>1100.5776000000001</v>
      </c>
      <c r="O173" s="34">
        <v>0.89710000000000001</v>
      </c>
      <c r="P173" s="34">
        <v>1101.5</v>
      </c>
      <c r="Q173" s="34">
        <v>909.52089999999998</v>
      </c>
      <c r="R173" s="34">
        <v>0.74129999999999996</v>
      </c>
      <c r="S173" s="34">
        <v>910.3</v>
      </c>
      <c r="T173" s="34">
        <v>5559.2066000000004</v>
      </c>
      <c r="U173" s="34"/>
      <c r="V173" s="34"/>
      <c r="W173" s="34">
        <v>0</v>
      </c>
      <c r="X173" s="34">
        <v>1.2206999999999999</v>
      </c>
      <c r="Y173" s="34">
        <v>12</v>
      </c>
      <c r="Z173" s="34">
        <v>855</v>
      </c>
      <c r="AA173" s="34">
        <v>854</v>
      </c>
      <c r="AB173" s="34">
        <v>867</v>
      </c>
      <c r="AC173" s="34">
        <v>96</v>
      </c>
      <c r="AD173" s="34">
        <v>30.31</v>
      </c>
      <c r="AE173" s="34">
        <v>0.7</v>
      </c>
      <c r="AF173" s="34">
        <v>979</v>
      </c>
      <c r="AG173" s="34">
        <v>2</v>
      </c>
      <c r="AH173" s="34">
        <v>71</v>
      </c>
      <c r="AI173" s="34">
        <v>37</v>
      </c>
      <c r="AJ173" s="34">
        <v>190</v>
      </c>
      <c r="AK173" s="34">
        <v>169</v>
      </c>
      <c r="AL173" s="34">
        <v>3.4</v>
      </c>
      <c r="AM173" s="34">
        <v>175</v>
      </c>
      <c r="AN173" s="34" t="s">
        <v>155</v>
      </c>
      <c r="AO173" s="34">
        <v>2</v>
      </c>
      <c r="AP173" s="37">
        <v>0.76958333333333329</v>
      </c>
      <c r="AQ173" s="34">
        <v>47.161251999999998</v>
      </c>
      <c r="AR173" s="34">
        <v>-88.483975000000001</v>
      </c>
      <c r="AS173" s="34">
        <v>313.89999999999998</v>
      </c>
      <c r="AT173" s="34">
        <v>29.1</v>
      </c>
      <c r="AU173" s="34">
        <v>12</v>
      </c>
      <c r="AV173" s="34">
        <v>9</v>
      </c>
      <c r="AW173" s="34" t="s">
        <v>213</v>
      </c>
      <c r="AX173" s="34">
        <v>1.1000000000000001</v>
      </c>
      <c r="AY173" s="34">
        <v>1.9</v>
      </c>
      <c r="AZ173" s="34">
        <v>2.2999999999999998</v>
      </c>
      <c r="BA173" s="34">
        <v>13.404</v>
      </c>
      <c r="BB173" s="34">
        <v>14.09</v>
      </c>
      <c r="BC173" s="34">
        <v>1.05</v>
      </c>
      <c r="BD173" s="34">
        <v>14.685</v>
      </c>
      <c r="BE173" s="34">
        <v>2621.1999999999998</v>
      </c>
      <c r="BF173" s="34">
        <v>99.268000000000001</v>
      </c>
      <c r="BG173" s="34">
        <v>26.826000000000001</v>
      </c>
      <c r="BH173" s="34">
        <v>2.1999999999999999E-2</v>
      </c>
      <c r="BI173" s="34">
        <v>26.847999999999999</v>
      </c>
      <c r="BJ173" s="34">
        <v>22.169</v>
      </c>
      <c r="BK173" s="34">
        <v>1.7999999999999999E-2</v>
      </c>
      <c r="BL173" s="34">
        <v>22.187000000000001</v>
      </c>
      <c r="BM173" s="34">
        <v>44.651200000000003</v>
      </c>
      <c r="BN173" s="34"/>
      <c r="BO173" s="34"/>
      <c r="BP173" s="34"/>
      <c r="BQ173" s="34">
        <v>206.59399999999999</v>
      </c>
      <c r="BR173" s="34">
        <v>0.26615499999999997</v>
      </c>
      <c r="BS173" s="34">
        <v>-5</v>
      </c>
      <c r="BT173" s="34">
        <v>9.1229999999999992E-3</v>
      </c>
      <c r="BU173" s="34">
        <v>6.5041630000000001</v>
      </c>
      <c r="BV173" s="34">
        <v>0</v>
      </c>
      <c r="BW173" s="34" t="s">
        <v>155</v>
      </c>
      <c r="BX173" s="34">
        <v>0.82599999999999996</v>
      </c>
    </row>
    <row r="174" spans="1:76" x14ac:dyDescent="0.25">
      <c r="A174" s="35">
        <v>43167</v>
      </c>
      <c r="B174" s="36">
        <v>1.8783564814814812E-2</v>
      </c>
      <c r="C174" s="34">
        <v>12.898999999999999</v>
      </c>
      <c r="D174" s="34">
        <v>0.76580000000000004</v>
      </c>
      <c r="E174" s="34">
        <v>7657.5407169999999</v>
      </c>
      <c r="F174" s="34">
        <v>1217.7</v>
      </c>
      <c r="G174" s="34">
        <v>1.4</v>
      </c>
      <c r="H174" s="34">
        <v>5533.7</v>
      </c>
      <c r="I174" s="34"/>
      <c r="J174" s="34">
        <v>1.4</v>
      </c>
      <c r="K174" s="34">
        <v>0.87209999999999999</v>
      </c>
      <c r="L174" s="34">
        <v>11.249599999999999</v>
      </c>
      <c r="M174" s="34">
        <v>0.66779999999999995</v>
      </c>
      <c r="N174" s="34">
        <v>1061.9532999999999</v>
      </c>
      <c r="O174" s="34">
        <v>1.2463</v>
      </c>
      <c r="P174" s="34">
        <v>1063.2</v>
      </c>
      <c r="Q174" s="34">
        <v>877.60159999999996</v>
      </c>
      <c r="R174" s="34">
        <v>1.0299</v>
      </c>
      <c r="S174" s="34">
        <v>878.6</v>
      </c>
      <c r="T174" s="34">
        <v>5533.6682000000001</v>
      </c>
      <c r="U174" s="34"/>
      <c r="V174" s="34"/>
      <c r="W174" s="34">
        <v>0</v>
      </c>
      <c r="X174" s="34">
        <v>1.2210000000000001</v>
      </c>
      <c r="Y174" s="34">
        <v>11.9</v>
      </c>
      <c r="Z174" s="34">
        <v>855</v>
      </c>
      <c r="AA174" s="34">
        <v>855</v>
      </c>
      <c r="AB174" s="34">
        <v>867</v>
      </c>
      <c r="AC174" s="34">
        <v>96</v>
      </c>
      <c r="AD174" s="34">
        <v>30.31</v>
      </c>
      <c r="AE174" s="34">
        <v>0.7</v>
      </c>
      <c r="AF174" s="34">
        <v>979</v>
      </c>
      <c r="AG174" s="34">
        <v>2</v>
      </c>
      <c r="AH174" s="34">
        <v>71</v>
      </c>
      <c r="AI174" s="34">
        <v>37</v>
      </c>
      <c r="AJ174" s="34">
        <v>190</v>
      </c>
      <c r="AK174" s="34">
        <v>169</v>
      </c>
      <c r="AL174" s="34">
        <v>3.4</v>
      </c>
      <c r="AM174" s="34">
        <v>175</v>
      </c>
      <c r="AN174" s="34" t="s">
        <v>155</v>
      </c>
      <c r="AO174" s="34">
        <v>2</v>
      </c>
      <c r="AP174" s="37">
        <v>0.76959490740740744</v>
      </c>
      <c r="AQ174" s="34">
        <v>47.161369000000001</v>
      </c>
      <c r="AR174" s="34">
        <v>-88.483968000000004</v>
      </c>
      <c r="AS174" s="34">
        <v>314.10000000000002</v>
      </c>
      <c r="AT174" s="34">
        <v>29.2</v>
      </c>
      <c r="AU174" s="34">
        <v>12</v>
      </c>
      <c r="AV174" s="34">
        <v>9</v>
      </c>
      <c r="AW174" s="34" t="s">
        <v>213</v>
      </c>
      <c r="AX174" s="34">
        <v>1.1000000000000001</v>
      </c>
      <c r="AY174" s="34">
        <v>1.9</v>
      </c>
      <c r="AZ174" s="34">
        <v>2.2999999999999998</v>
      </c>
      <c r="BA174" s="34">
        <v>13.404</v>
      </c>
      <c r="BB174" s="34">
        <v>14.11</v>
      </c>
      <c r="BC174" s="34">
        <v>1.05</v>
      </c>
      <c r="BD174" s="34">
        <v>14.662000000000001</v>
      </c>
      <c r="BE174" s="34">
        <v>2621.9459999999999</v>
      </c>
      <c r="BF174" s="34">
        <v>99.069000000000003</v>
      </c>
      <c r="BG174" s="34">
        <v>25.92</v>
      </c>
      <c r="BH174" s="34">
        <v>0.03</v>
      </c>
      <c r="BI174" s="34">
        <v>25.95</v>
      </c>
      <c r="BJ174" s="34">
        <v>21.42</v>
      </c>
      <c r="BK174" s="34">
        <v>2.5000000000000001E-2</v>
      </c>
      <c r="BL174" s="34">
        <v>21.445</v>
      </c>
      <c r="BM174" s="34">
        <v>44.506399999999999</v>
      </c>
      <c r="BN174" s="34"/>
      <c r="BO174" s="34"/>
      <c r="BP174" s="34"/>
      <c r="BQ174" s="34">
        <v>206.917</v>
      </c>
      <c r="BR174" s="34">
        <v>0.24168999999999999</v>
      </c>
      <c r="BS174" s="34">
        <v>-5</v>
      </c>
      <c r="BT174" s="34">
        <v>8.9999999999999993E-3</v>
      </c>
      <c r="BU174" s="34">
        <v>5.9062989999999997</v>
      </c>
      <c r="BV174" s="34">
        <v>0</v>
      </c>
      <c r="BW174" s="34" t="s">
        <v>155</v>
      </c>
      <c r="BX174" s="34">
        <v>0.82599999999999996</v>
      </c>
    </row>
    <row r="175" spans="1:76" x14ac:dyDescent="0.25">
      <c r="A175" s="35">
        <v>43167</v>
      </c>
      <c r="B175" s="36">
        <v>1.8795138888888889E-2</v>
      </c>
      <c r="C175" s="34">
        <v>12.872999999999999</v>
      </c>
      <c r="D175" s="34">
        <v>0.73089999999999999</v>
      </c>
      <c r="E175" s="34">
        <v>7309.2153589999998</v>
      </c>
      <c r="F175" s="34">
        <v>1162.2</v>
      </c>
      <c r="G175" s="34">
        <v>1.5</v>
      </c>
      <c r="H175" s="34">
        <v>5241.8999999999996</v>
      </c>
      <c r="I175" s="34"/>
      <c r="J175" s="34">
        <v>1.4</v>
      </c>
      <c r="K175" s="34">
        <v>0.87290000000000001</v>
      </c>
      <c r="L175" s="34">
        <v>11.2377</v>
      </c>
      <c r="M175" s="34">
        <v>0.63800000000000001</v>
      </c>
      <c r="N175" s="34">
        <v>1014.4995</v>
      </c>
      <c r="O175" s="34">
        <v>1.3346</v>
      </c>
      <c r="P175" s="34">
        <v>1015.8</v>
      </c>
      <c r="Q175" s="34">
        <v>838.38570000000004</v>
      </c>
      <c r="R175" s="34">
        <v>1.1029</v>
      </c>
      <c r="S175" s="34">
        <v>839.5</v>
      </c>
      <c r="T175" s="34">
        <v>5241.8579</v>
      </c>
      <c r="U175" s="34"/>
      <c r="V175" s="34"/>
      <c r="W175" s="34">
        <v>0</v>
      </c>
      <c r="X175" s="34">
        <v>1.2221</v>
      </c>
      <c r="Y175" s="34">
        <v>12</v>
      </c>
      <c r="Z175" s="34">
        <v>855</v>
      </c>
      <c r="AA175" s="34">
        <v>854</v>
      </c>
      <c r="AB175" s="34">
        <v>868</v>
      </c>
      <c r="AC175" s="34">
        <v>96</v>
      </c>
      <c r="AD175" s="34">
        <v>30.31</v>
      </c>
      <c r="AE175" s="34">
        <v>0.7</v>
      </c>
      <c r="AF175" s="34">
        <v>979</v>
      </c>
      <c r="AG175" s="34">
        <v>2</v>
      </c>
      <c r="AH175" s="34">
        <v>71</v>
      </c>
      <c r="AI175" s="34">
        <v>37</v>
      </c>
      <c r="AJ175" s="34">
        <v>190</v>
      </c>
      <c r="AK175" s="34">
        <v>169</v>
      </c>
      <c r="AL175" s="34">
        <v>3.4</v>
      </c>
      <c r="AM175" s="34">
        <v>175</v>
      </c>
      <c r="AN175" s="34" t="s">
        <v>155</v>
      </c>
      <c r="AO175" s="34">
        <v>2</v>
      </c>
      <c r="AP175" s="37">
        <v>0.76960648148148147</v>
      </c>
      <c r="AQ175" s="34">
        <v>47.161487000000001</v>
      </c>
      <c r="AR175" s="34">
        <v>-88.483971999999994</v>
      </c>
      <c r="AS175" s="34">
        <v>314.60000000000002</v>
      </c>
      <c r="AT175" s="34">
        <v>29.3</v>
      </c>
      <c r="AU175" s="34">
        <v>12</v>
      </c>
      <c r="AV175" s="34">
        <v>9</v>
      </c>
      <c r="AW175" s="34" t="s">
        <v>213</v>
      </c>
      <c r="AX175" s="34">
        <v>1.1718999999999999</v>
      </c>
      <c r="AY175" s="34">
        <v>1.9719</v>
      </c>
      <c r="AZ175" s="34">
        <v>2.3719000000000001</v>
      </c>
      <c r="BA175" s="34">
        <v>13.404</v>
      </c>
      <c r="BB175" s="34">
        <v>14.21</v>
      </c>
      <c r="BC175" s="34">
        <v>1.06</v>
      </c>
      <c r="BD175" s="34">
        <v>14.557</v>
      </c>
      <c r="BE175" s="34">
        <v>2634.1909999999998</v>
      </c>
      <c r="BF175" s="34">
        <v>95.191999999999993</v>
      </c>
      <c r="BG175" s="34">
        <v>24.902999999999999</v>
      </c>
      <c r="BH175" s="34">
        <v>3.3000000000000002E-2</v>
      </c>
      <c r="BI175" s="34">
        <v>24.936</v>
      </c>
      <c r="BJ175" s="34">
        <v>20.58</v>
      </c>
      <c r="BK175" s="34">
        <v>2.7E-2</v>
      </c>
      <c r="BL175" s="34">
        <v>20.606999999999999</v>
      </c>
      <c r="BM175" s="34">
        <v>42.401299999999999</v>
      </c>
      <c r="BN175" s="34"/>
      <c r="BO175" s="34"/>
      <c r="BP175" s="34"/>
      <c r="BQ175" s="34">
        <v>208.29400000000001</v>
      </c>
      <c r="BR175" s="34">
        <v>0.245009</v>
      </c>
      <c r="BS175" s="34">
        <v>-5</v>
      </c>
      <c r="BT175" s="34">
        <v>8.1239999999999993E-3</v>
      </c>
      <c r="BU175" s="34">
        <v>5.9874070000000001</v>
      </c>
      <c r="BV175" s="34">
        <v>0</v>
      </c>
      <c r="BW175" s="34" t="s">
        <v>155</v>
      </c>
      <c r="BX175" s="34">
        <v>0.82599999999999996</v>
      </c>
    </row>
    <row r="176" spans="1:76" x14ac:dyDescent="0.25">
      <c r="A176" s="35">
        <v>43167</v>
      </c>
      <c r="B176" s="36">
        <v>1.8806712962962963E-2</v>
      </c>
      <c r="C176" s="34">
        <v>12.849</v>
      </c>
      <c r="D176" s="34">
        <v>0.65539999999999998</v>
      </c>
      <c r="E176" s="34">
        <v>6554.3973400000004</v>
      </c>
      <c r="F176" s="34">
        <v>1048</v>
      </c>
      <c r="G176" s="34">
        <v>1.9</v>
      </c>
      <c r="H176" s="34">
        <v>4786.3999999999996</v>
      </c>
      <c r="I176" s="34"/>
      <c r="J176" s="34">
        <v>1.5</v>
      </c>
      <c r="K176" s="34">
        <v>0.87419999999999998</v>
      </c>
      <c r="L176" s="34">
        <v>11.232900000000001</v>
      </c>
      <c r="M176" s="34">
        <v>0.57299999999999995</v>
      </c>
      <c r="N176" s="34">
        <v>916.18399999999997</v>
      </c>
      <c r="O176" s="34">
        <v>1.6749000000000001</v>
      </c>
      <c r="P176" s="34">
        <v>917.9</v>
      </c>
      <c r="Q176" s="34">
        <v>757.13739999999996</v>
      </c>
      <c r="R176" s="34">
        <v>1.3841000000000001</v>
      </c>
      <c r="S176" s="34">
        <v>758.5</v>
      </c>
      <c r="T176" s="34">
        <v>4786.4256999999998</v>
      </c>
      <c r="U176" s="34"/>
      <c r="V176" s="34"/>
      <c r="W176" s="34">
        <v>0</v>
      </c>
      <c r="X176" s="34">
        <v>1.3113999999999999</v>
      </c>
      <c r="Y176" s="34">
        <v>12</v>
      </c>
      <c r="Z176" s="34">
        <v>854</v>
      </c>
      <c r="AA176" s="34">
        <v>854</v>
      </c>
      <c r="AB176" s="34">
        <v>867</v>
      </c>
      <c r="AC176" s="34">
        <v>96</v>
      </c>
      <c r="AD176" s="34">
        <v>30.31</v>
      </c>
      <c r="AE176" s="34">
        <v>0.7</v>
      </c>
      <c r="AF176" s="34">
        <v>979</v>
      </c>
      <c r="AG176" s="34">
        <v>2</v>
      </c>
      <c r="AH176" s="34">
        <v>71</v>
      </c>
      <c r="AI176" s="34">
        <v>37</v>
      </c>
      <c r="AJ176" s="34">
        <v>190</v>
      </c>
      <c r="AK176" s="34">
        <v>169</v>
      </c>
      <c r="AL176" s="34">
        <v>3.4</v>
      </c>
      <c r="AM176" s="34">
        <v>175</v>
      </c>
      <c r="AN176" s="34" t="s">
        <v>155</v>
      </c>
      <c r="AO176" s="34">
        <v>2</v>
      </c>
      <c r="AP176" s="37">
        <v>0.76961805555555562</v>
      </c>
      <c r="AQ176" s="34">
        <v>47.161600999999997</v>
      </c>
      <c r="AR176" s="34">
        <v>-88.483999999999995</v>
      </c>
      <c r="AS176" s="34">
        <v>314.8</v>
      </c>
      <c r="AT176" s="34">
        <v>29.2</v>
      </c>
      <c r="AU176" s="34">
        <v>12</v>
      </c>
      <c r="AV176" s="34">
        <v>9</v>
      </c>
      <c r="AW176" s="34" t="s">
        <v>213</v>
      </c>
      <c r="AX176" s="34">
        <v>1.2719</v>
      </c>
      <c r="AY176" s="34">
        <v>2.0718999999999999</v>
      </c>
      <c r="AZ176" s="34">
        <v>2.4719000000000002</v>
      </c>
      <c r="BA176" s="34">
        <v>13.404</v>
      </c>
      <c r="BB176" s="34">
        <v>14.36</v>
      </c>
      <c r="BC176" s="34">
        <v>1.07</v>
      </c>
      <c r="BD176" s="34">
        <v>14.384</v>
      </c>
      <c r="BE176" s="34">
        <v>2657.8780000000002</v>
      </c>
      <c r="BF176" s="34">
        <v>86.295000000000002</v>
      </c>
      <c r="BG176" s="34">
        <v>22.702000000000002</v>
      </c>
      <c r="BH176" s="34">
        <v>4.2000000000000003E-2</v>
      </c>
      <c r="BI176" s="34">
        <v>22.742999999999999</v>
      </c>
      <c r="BJ176" s="34">
        <v>18.760999999999999</v>
      </c>
      <c r="BK176" s="34">
        <v>3.4000000000000002E-2</v>
      </c>
      <c r="BL176" s="34">
        <v>18.795000000000002</v>
      </c>
      <c r="BM176" s="34">
        <v>39.082000000000001</v>
      </c>
      <c r="BN176" s="34"/>
      <c r="BO176" s="34"/>
      <c r="BP176" s="34"/>
      <c r="BQ176" s="34">
        <v>225.61500000000001</v>
      </c>
      <c r="BR176" s="34">
        <v>0.241616</v>
      </c>
      <c r="BS176" s="34">
        <v>-5</v>
      </c>
      <c r="BT176" s="34">
        <v>8.8769999999999995E-3</v>
      </c>
      <c r="BU176" s="34">
        <v>5.9044809999999996</v>
      </c>
      <c r="BV176" s="34">
        <v>0</v>
      </c>
      <c r="BW176" s="34" t="s">
        <v>155</v>
      </c>
      <c r="BX176" s="34">
        <v>0.82599999999999996</v>
      </c>
    </row>
    <row r="177" spans="1:76" x14ac:dyDescent="0.25">
      <c r="A177" s="35">
        <v>43167</v>
      </c>
      <c r="B177" s="36">
        <v>1.8818287037037036E-2</v>
      </c>
      <c r="C177" s="34">
        <v>12.79</v>
      </c>
      <c r="D177" s="34">
        <v>0.59140000000000004</v>
      </c>
      <c r="E177" s="34">
        <v>5914.3308399999996</v>
      </c>
      <c r="F177" s="34">
        <v>929.1</v>
      </c>
      <c r="G177" s="34">
        <v>2.2999999999999998</v>
      </c>
      <c r="H177" s="34">
        <v>4515.5</v>
      </c>
      <c r="I177" s="34"/>
      <c r="J177" s="34">
        <v>1.5</v>
      </c>
      <c r="K177" s="34">
        <v>0.87549999999999994</v>
      </c>
      <c r="L177" s="34">
        <v>11.1982</v>
      </c>
      <c r="M177" s="34">
        <v>0.51780000000000004</v>
      </c>
      <c r="N177" s="34">
        <v>813.43470000000002</v>
      </c>
      <c r="O177" s="34">
        <v>2.0137</v>
      </c>
      <c r="P177" s="34">
        <v>815.4</v>
      </c>
      <c r="Q177" s="34">
        <v>672.22500000000002</v>
      </c>
      <c r="R177" s="34">
        <v>1.6640999999999999</v>
      </c>
      <c r="S177" s="34">
        <v>673.9</v>
      </c>
      <c r="T177" s="34">
        <v>4515.5020000000004</v>
      </c>
      <c r="U177" s="34"/>
      <c r="V177" s="34"/>
      <c r="W177" s="34">
        <v>0</v>
      </c>
      <c r="X177" s="34">
        <v>1.3132999999999999</v>
      </c>
      <c r="Y177" s="34">
        <v>11.9</v>
      </c>
      <c r="Z177" s="34">
        <v>855</v>
      </c>
      <c r="AA177" s="34">
        <v>854</v>
      </c>
      <c r="AB177" s="34">
        <v>867</v>
      </c>
      <c r="AC177" s="34">
        <v>96</v>
      </c>
      <c r="AD177" s="34">
        <v>30.31</v>
      </c>
      <c r="AE177" s="34">
        <v>0.7</v>
      </c>
      <c r="AF177" s="34">
        <v>979</v>
      </c>
      <c r="AG177" s="34">
        <v>2</v>
      </c>
      <c r="AH177" s="34">
        <v>71</v>
      </c>
      <c r="AI177" s="34">
        <v>37</v>
      </c>
      <c r="AJ177" s="34">
        <v>190</v>
      </c>
      <c r="AK177" s="34">
        <v>169</v>
      </c>
      <c r="AL177" s="34">
        <v>3.3</v>
      </c>
      <c r="AM177" s="34">
        <v>175</v>
      </c>
      <c r="AN177" s="34" t="s">
        <v>155</v>
      </c>
      <c r="AO177" s="34">
        <v>2</v>
      </c>
      <c r="AP177" s="37">
        <v>0.76962962962962955</v>
      </c>
      <c r="AQ177" s="34">
        <v>47.161715000000001</v>
      </c>
      <c r="AR177" s="34">
        <v>-88.484016999999994</v>
      </c>
      <c r="AS177" s="34">
        <v>314.89999999999998</v>
      </c>
      <c r="AT177" s="34">
        <v>29.1</v>
      </c>
      <c r="AU177" s="34">
        <v>12</v>
      </c>
      <c r="AV177" s="34">
        <v>9</v>
      </c>
      <c r="AW177" s="34" t="s">
        <v>213</v>
      </c>
      <c r="AX177" s="34">
        <v>1.3</v>
      </c>
      <c r="AY177" s="34">
        <v>2.1</v>
      </c>
      <c r="AZ177" s="34">
        <v>2.5</v>
      </c>
      <c r="BA177" s="34">
        <v>13.404</v>
      </c>
      <c r="BB177" s="34">
        <v>14.52</v>
      </c>
      <c r="BC177" s="34">
        <v>1.08</v>
      </c>
      <c r="BD177" s="34">
        <v>14.218</v>
      </c>
      <c r="BE177" s="34">
        <v>2675.232</v>
      </c>
      <c r="BF177" s="34">
        <v>78.733999999999995</v>
      </c>
      <c r="BG177" s="34">
        <v>20.350000000000001</v>
      </c>
      <c r="BH177" s="34">
        <v>0.05</v>
      </c>
      <c r="BI177" s="34">
        <v>20.401</v>
      </c>
      <c r="BJ177" s="34">
        <v>16.818000000000001</v>
      </c>
      <c r="BK177" s="34">
        <v>4.2000000000000003E-2</v>
      </c>
      <c r="BL177" s="34">
        <v>16.859000000000002</v>
      </c>
      <c r="BM177" s="34">
        <v>37.225499999999997</v>
      </c>
      <c r="BN177" s="34"/>
      <c r="BO177" s="34"/>
      <c r="BP177" s="34"/>
      <c r="BQ177" s="34">
        <v>228.12200000000001</v>
      </c>
      <c r="BR177" s="34">
        <v>0.25678600000000001</v>
      </c>
      <c r="BS177" s="34">
        <v>-5</v>
      </c>
      <c r="BT177" s="34">
        <v>9.8770000000000004E-3</v>
      </c>
      <c r="BU177" s="34">
        <v>6.2752080000000001</v>
      </c>
      <c r="BV177" s="34">
        <v>0</v>
      </c>
      <c r="BW177" s="34" t="s">
        <v>155</v>
      </c>
      <c r="BX177" s="34">
        <v>0.82599999999999996</v>
      </c>
    </row>
    <row r="178" spans="1:76" x14ac:dyDescent="0.25">
      <c r="A178" s="35">
        <v>43167</v>
      </c>
      <c r="B178" s="36">
        <v>1.882986111111111E-2</v>
      </c>
      <c r="C178" s="34">
        <v>12.727</v>
      </c>
      <c r="D178" s="34">
        <v>0.55489999999999995</v>
      </c>
      <c r="E178" s="34">
        <v>5548.8785829999997</v>
      </c>
      <c r="F178" s="34">
        <v>870.6</v>
      </c>
      <c r="G178" s="34">
        <v>2.2999999999999998</v>
      </c>
      <c r="H178" s="34">
        <v>4274.8999999999996</v>
      </c>
      <c r="I178" s="34"/>
      <c r="J178" s="34">
        <v>1.5</v>
      </c>
      <c r="K178" s="34">
        <v>0.87660000000000005</v>
      </c>
      <c r="L178" s="34">
        <v>11.1563</v>
      </c>
      <c r="M178" s="34">
        <v>0.4864</v>
      </c>
      <c r="N178" s="34">
        <v>763.16240000000005</v>
      </c>
      <c r="O178" s="34">
        <v>2.0162</v>
      </c>
      <c r="P178" s="34">
        <v>765.2</v>
      </c>
      <c r="Q178" s="34">
        <v>630.67989999999998</v>
      </c>
      <c r="R178" s="34">
        <v>1.6661999999999999</v>
      </c>
      <c r="S178" s="34">
        <v>632.29999999999995</v>
      </c>
      <c r="T178" s="34">
        <v>4274.8869999999997</v>
      </c>
      <c r="U178" s="34"/>
      <c r="V178" s="34"/>
      <c r="W178" s="34">
        <v>0</v>
      </c>
      <c r="X178" s="34">
        <v>1.3149</v>
      </c>
      <c r="Y178" s="34">
        <v>12</v>
      </c>
      <c r="Z178" s="34">
        <v>854</v>
      </c>
      <c r="AA178" s="34">
        <v>852</v>
      </c>
      <c r="AB178" s="34">
        <v>867</v>
      </c>
      <c r="AC178" s="34">
        <v>96</v>
      </c>
      <c r="AD178" s="34">
        <v>30.31</v>
      </c>
      <c r="AE178" s="34">
        <v>0.7</v>
      </c>
      <c r="AF178" s="34">
        <v>979</v>
      </c>
      <c r="AG178" s="34">
        <v>2</v>
      </c>
      <c r="AH178" s="34">
        <v>71</v>
      </c>
      <c r="AI178" s="34">
        <v>37</v>
      </c>
      <c r="AJ178" s="34">
        <v>190</v>
      </c>
      <c r="AK178" s="34">
        <v>169</v>
      </c>
      <c r="AL178" s="34">
        <v>3.4</v>
      </c>
      <c r="AM178" s="34">
        <v>175</v>
      </c>
      <c r="AN178" s="34" t="s">
        <v>155</v>
      </c>
      <c r="AO178" s="34">
        <v>2</v>
      </c>
      <c r="AP178" s="37">
        <v>0.7696412037037037</v>
      </c>
      <c r="AQ178" s="34">
        <v>47.161819999999999</v>
      </c>
      <c r="AR178" s="34">
        <v>-88.484063000000006</v>
      </c>
      <c r="AS178" s="34">
        <v>315.3</v>
      </c>
      <c r="AT178" s="34">
        <v>28.5</v>
      </c>
      <c r="AU178" s="34">
        <v>12</v>
      </c>
      <c r="AV178" s="34">
        <v>9</v>
      </c>
      <c r="AW178" s="34" t="s">
        <v>213</v>
      </c>
      <c r="AX178" s="34">
        <v>1.3</v>
      </c>
      <c r="AY178" s="34">
        <v>1.3090999999999999</v>
      </c>
      <c r="AZ178" s="34">
        <v>2.2843</v>
      </c>
      <c r="BA178" s="34">
        <v>13.404</v>
      </c>
      <c r="BB178" s="34">
        <v>14.66</v>
      </c>
      <c r="BC178" s="34">
        <v>1.0900000000000001</v>
      </c>
      <c r="BD178" s="34">
        <v>14.074999999999999</v>
      </c>
      <c r="BE178" s="34">
        <v>2686.7890000000002</v>
      </c>
      <c r="BF178" s="34">
        <v>74.56</v>
      </c>
      <c r="BG178" s="34">
        <v>19.247</v>
      </c>
      <c r="BH178" s="34">
        <v>5.0999999999999997E-2</v>
      </c>
      <c r="BI178" s="34">
        <v>19.297999999999998</v>
      </c>
      <c r="BJ178" s="34">
        <v>15.906000000000001</v>
      </c>
      <c r="BK178" s="34">
        <v>4.2000000000000003E-2</v>
      </c>
      <c r="BL178" s="34">
        <v>15.948</v>
      </c>
      <c r="BM178" s="34">
        <v>35.527299999999997</v>
      </c>
      <c r="BN178" s="34"/>
      <c r="BO178" s="34"/>
      <c r="BP178" s="34"/>
      <c r="BQ178" s="34">
        <v>230.25800000000001</v>
      </c>
      <c r="BR178" s="34">
        <v>0.28092499999999998</v>
      </c>
      <c r="BS178" s="34">
        <v>-5</v>
      </c>
      <c r="BT178" s="34">
        <v>8.2459999999999999E-3</v>
      </c>
      <c r="BU178" s="34">
        <v>6.8651049999999998</v>
      </c>
      <c r="BV178" s="34">
        <v>0</v>
      </c>
      <c r="BW178" s="34" t="s">
        <v>155</v>
      </c>
      <c r="BX178" s="34">
        <v>0.82599999999999996</v>
      </c>
    </row>
    <row r="179" spans="1:76" x14ac:dyDescent="0.25">
      <c r="A179" s="35">
        <v>43167</v>
      </c>
      <c r="B179" s="36">
        <v>1.8841435185185187E-2</v>
      </c>
      <c r="C179" s="34">
        <v>12.754</v>
      </c>
      <c r="D179" s="34">
        <v>0.54569999999999996</v>
      </c>
      <c r="E179" s="34">
        <v>5456.5088759999999</v>
      </c>
      <c r="F179" s="34">
        <v>833.4</v>
      </c>
      <c r="G179" s="34">
        <v>2.2999999999999998</v>
      </c>
      <c r="H179" s="34">
        <v>4235.8999999999996</v>
      </c>
      <c r="I179" s="34"/>
      <c r="J179" s="34">
        <v>1.6</v>
      </c>
      <c r="K179" s="34">
        <v>0.87649999999999995</v>
      </c>
      <c r="L179" s="34">
        <v>11.1785</v>
      </c>
      <c r="M179" s="34">
        <v>0.4783</v>
      </c>
      <c r="N179" s="34">
        <v>730.50300000000004</v>
      </c>
      <c r="O179" s="34">
        <v>2.0158999999999998</v>
      </c>
      <c r="P179" s="34">
        <v>732.5</v>
      </c>
      <c r="Q179" s="34">
        <v>603.75419999999997</v>
      </c>
      <c r="R179" s="34">
        <v>1.6661999999999999</v>
      </c>
      <c r="S179" s="34">
        <v>605.4</v>
      </c>
      <c r="T179" s="34">
        <v>4235.8985000000002</v>
      </c>
      <c r="U179" s="34"/>
      <c r="V179" s="34"/>
      <c r="W179" s="34">
        <v>0</v>
      </c>
      <c r="X179" s="34">
        <v>1.4024000000000001</v>
      </c>
      <c r="Y179" s="34">
        <v>11.9</v>
      </c>
      <c r="Z179" s="34">
        <v>854</v>
      </c>
      <c r="AA179" s="34">
        <v>853</v>
      </c>
      <c r="AB179" s="34">
        <v>867</v>
      </c>
      <c r="AC179" s="34">
        <v>96</v>
      </c>
      <c r="AD179" s="34">
        <v>30.33</v>
      </c>
      <c r="AE179" s="34">
        <v>0.7</v>
      </c>
      <c r="AF179" s="34">
        <v>978</v>
      </c>
      <c r="AG179" s="34">
        <v>2</v>
      </c>
      <c r="AH179" s="34">
        <v>71</v>
      </c>
      <c r="AI179" s="34">
        <v>37</v>
      </c>
      <c r="AJ179" s="34">
        <v>190</v>
      </c>
      <c r="AK179" s="34">
        <v>169</v>
      </c>
      <c r="AL179" s="34">
        <v>3.3</v>
      </c>
      <c r="AM179" s="34">
        <v>174.7</v>
      </c>
      <c r="AN179" s="34" t="s">
        <v>155</v>
      </c>
      <c r="AO179" s="34">
        <v>2</v>
      </c>
      <c r="AP179" s="37">
        <v>0.76965277777777785</v>
      </c>
      <c r="AQ179" s="34">
        <v>47.161912999999998</v>
      </c>
      <c r="AR179" s="34">
        <v>-88.484129999999993</v>
      </c>
      <c r="AS179" s="34">
        <v>315.5</v>
      </c>
      <c r="AT179" s="34">
        <v>27.5</v>
      </c>
      <c r="AU179" s="34">
        <v>12</v>
      </c>
      <c r="AV179" s="34">
        <v>10</v>
      </c>
      <c r="AW179" s="34" t="s">
        <v>212</v>
      </c>
      <c r="AX179" s="34">
        <v>1.3718999999999999</v>
      </c>
      <c r="AY179" s="34">
        <v>1</v>
      </c>
      <c r="AZ179" s="34">
        <v>1.9124000000000001</v>
      </c>
      <c r="BA179" s="34">
        <v>13.404</v>
      </c>
      <c r="BB179" s="34">
        <v>14.65</v>
      </c>
      <c r="BC179" s="34">
        <v>1.0900000000000001</v>
      </c>
      <c r="BD179" s="34">
        <v>14.090999999999999</v>
      </c>
      <c r="BE179" s="34">
        <v>2689.8690000000001</v>
      </c>
      <c r="BF179" s="34">
        <v>73.247</v>
      </c>
      <c r="BG179" s="34">
        <v>18.408000000000001</v>
      </c>
      <c r="BH179" s="34">
        <v>5.0999999999999997E-2</v>
      </c>
      <c r="BI179" s="34">
        <v>18.459</v>
      </c>
      <c r="BJ179" s="34">
        <v>15.214</v>
      </c>
      <c r="BK179" s="34">
        <v>4.2000000000000003E-2</v>
      </c>
      <c r="BL179" s="34">
        <v>15.256</v>
      </c>
      <c r="BM179" s="34">
        <v>35.1736</v>
      </c>
      <c r="BN179" s="34"/>
      <c r="BO179" s="34"/>
      <c r="BP179" s="34"/>
      <c r="BQ179" s="34">
        <v>245.36699999999999</v>
      </c>
      <c r="BR179" s="34">
        <v>0.349775</v>
      </c>
      <c r="BS179" s="34">
        <v>-5</v>
      </c>
      <c r="BT179" s="34">
        <v>8.8769999999999995E-3</v>
      </c>
      <c r="BU179" s="34">
        <v>8.5476270000000003</v>
      </c>
      <c r="BV179" s="34">
        <v>0</v>
      </c>
      <c r="BW179" s="34" t="s">
        <v>155</v>
      </c>
      <c r="BX179" s="34">
        <v>0.82599999999999996</v>
      </c>
    </row>
    <row r="180" spans="1:76" x14ac:dyDescent="0.25">
      <c r="A180" s="35">
        <v>43167</v>
      </c>
      <c r="B180" s="36">
        <v>1.885300925925926E-2</v>
      </c>
      <c r="C180" s="34">
        <v>12.98</v>
      </c>
      <c r="D180" s="34">
        <v>0.63109999999999999</v>
      </c>
      <c r="E180" s="34">
        <v>6310.9068010000001</v>
      </c>
      <c r="F180" s="34">
        <v>875.8</v>
      </c>
      <c r="G180" s="34">
        <v>2.2999999999999998</v>
      </c>
      <c r="H180" s="34">
        <v>4614</v>
      </c>
      <c r="I180" s="34"/>
      <c r="J180" s="34">
        <v>1.61</v>
      </c>
      <c r="K180" s="34">
        <v>0.87360000000000004</v>
      </c>
      <c r="L180" s="34">
        <v>11.3392</v>
      </c>
      <c r="M180" s="34">
        <v>0.55130000000000001</v>
      </c>
      <c r="N180" s="34">
        <v>765.08230000000003</v>
      </c>
      <c r="O180" s="34">
        <v>1.984</v>
      </c>
      <c r="P180" s="34">
        <v>767.1</v>
      </c>
      <c r="Q180" s="34">
        <v>632.34310000000005</v>
      </c>
      <c r="R180" s="34">
        <v>1.6397999999999999</v>
      </c>
      <c r="S180" s="34">
        <v>634</v>
      </c>
      <c r="T180" s="34">
        <v>4614.0168999999996</v>
      </c>
      <c r="U180" s="34"/>
      <c r="V180" s="34"/>
      <c r="W180" s="34">
        <v>0</v>
      </c>
      <c r="X180" s="34">
        <v>1.407</v>
      </c>
      <c r="Y180" s="34">
        <v>12</v>
      </c>
      <c r="Z180" s="34">
        <v>854</v>
      </c>
      <c r="AA180" s="34">
        <v>853</v>
      </c>
      <c r="AB180" s="34">
        <v>866</v>
      </c>
      <c r="AC180" s="34">
        <v>96</v>
      </c>
      <c r="AD180" s="34">
        <v>30.34</v>
      </c>
      <c r="AE180" s="34">
        <v>0.7</v>
      </c>
      <c r="AF180" s="34">
        <v>978</v>
      </c>
      <c r="AG180" s="34">
        <v>2</v>
      </c>
      <c r="AH180" s="34">
        <v>70.123000000000005</v>
      </c>
      <c r="AI180" s="34">
        <v>37</v>
      </c>
      <c r="AJ180" s="34">
        <v>190</v>
      </c>
      <c r="AK180" s="34">
        <v>169</v>
      </c>
      <c r="AL180" s="34">
        <v>3.4</v>
      </c>
      <c r="AM180" s="34">
        <v>174.3</v>
      </c>
      <c r="AN180" s="34" t="s">
        <v>155</v>
      </c>
      <c r="AO180" s="34">
        <v>2</v>
      </c>
      <c r="AP180" s="37">
        <v>0.76966435185185178</v>
      </c>
      <c r="AQ180" s="34">
        <v>47.162011</v>
      </c>
      <c r="AR180" s="34">
        <v>-88.484182000000004</v>
      </c>
      <c r="AS180" s="34">
        <v>315.5</v>
      </c>
      <c r="AT180" s="34">
        <v>26.8</v>
      </c>
      <c r="AU180" s="34">
        <v>12</v>
      </c>
      <c r="AV180" s="34">
        <v>9</v>
      </c>
      <c r="AW180" s="34" t="s">
        <v>214</v>
      </c>
      <c r="AX180" s="34">
        <v>1.4</v>
      </c>
      <c r="AY180" s="34">
        <v>1</v>
      </c>
      <c r="AZ180" s="34">
        <v>1.8</v>
      </c>
      <c r="BA180" s="34">
        <v>13.404</v>
      </c>
      <c r="BB180" s="34">
        <v>14.29</v>
      </c>
      <c r="BC180" s="34">
        <v>1.07</v>
      </c>
      <c r="BD180" s="34">
        <v>14.471</v>
      </c>
      <c r="BE180" s="34">
        <v>2668.3530000000001</v>
      </c>
      <c r="BF180" s="34">
        <v>82.572999999999993</v>
      </c>
      <c r="BG180" s="34">
        <v>18.853999999999999</v>
      </c>
      <c r="BH180" s="34">
        <v>4.9000000000000002E-2</v>
      </c>
      <c r="BI180" s="34">
        <v>18.902999999999999</v>
      </c>
      <c r="BJ180" s="34">
        <v>15.583</v>
      </c>
      <c r="BK180" s="34">
        <v>0.04</v>
      </c>
      <c r="BL180" s="34">
        <v>15.622999999999999</v>
      </c>
      <c r="BM180" s="34">
        <v>37.468299999999999</v>
      </c>
      <c r="BN180" s="34"/>
      <c r="BO180" s="34"/>
      <c r="BP180" s="34"/>
      <c r="BQ180" s="34">
        <v>240.739</v>
      </c>
      <c r="BR180" s="34">
        <v>0.41161999999999999</v>
      </c>
      <c r="BS180" s="34">
        <v>-5</v>
      </c>
      <c r="BT180" s="34">
        <v>8.9999999999999993E-3</v>
      </c>
      <c r="BU180" s="34">
        <v>10.058964</v>
      </c>
      <c r="BV180" s="34">
        <v>0</v>
      </c>
      <c r="BW180" s="34" t="s">
        <v>155</v>
      </c>
      <c r="BX180" s="34">
        <v>0.82699999999999996</v>
      </c>
    </row>
    <row r="181" spans="1:76" x14ac:dyDescent="0.25">
      <c r="A181" s="35">
        <v>43167</v>
      </c>
      <c r="B181" s="36">
        <v>1.8864583333333334E-2</v>
      </c>
      <c r="C181" s="34">
        <v>12.98</v>
      </c>
      <c r="D181" s="34">
        <v>0.82030000000000003</v>
      </c>
      <c r="E181" s="34">
        <v>8203.2454699999998</v>
      </c>
      <c r="F181" s="34">
        <v>1031.0999999999999</v>
      </c>
      <c r="G181" s="34">
        <v>1.8</v>
      </c>
      <c r="H181" s="34">
        <v>5023.7</v>
      </c>
      <c r="I181" s="34"/>
      <c r="J181" s="34">
        <v>1.7</v>
      </c>
      <c r="K181" s="34">
        <v>0.87150000000000005</v>
      </c>
      <c r="L181" s="34">
        <v>11.3119</v>
      </c>
      <c r="M181" s="34">
        <v>0.71489999999999998</v>
      </c>
      <c r="N181" s="34">
        <v>898.56140000000005</v>
      </c>
      <c r="O181" s="34">
        <v>1.5553999999999999</v>
      </c>
      <c r="P181" s="34">
        <v>900.1</v>
      </c>
      <c r="Q181" s="34">
        <v>742.66409999999996</v>
      </c>
      <c r="R181" s="34">
        <v>1.2856000000000001</v>
      </c>
      <c r="S181" s="34">
        <v>743.9</v>
      </c>
      <c r="T181" s="34">
        <v>5023.7353999999996</v>
      </c>
      <c r="U181" s="34"/>
      <c r="V181" s="34"/>
      <c r="W181" s="34">
        <v>0</v>
      </c>
      <c r="X181" s="34">
        <v>1.4815</v>
      </c>
      <c r="Y181" s="34">
        <v>12</v>
      </c>
      <c r="Z181" s="34">
        <v>852</v>
      </c>
      <c r="AA181" s="34">
        <v>851</v>
      </c>
      <c r="AB181" s="34">
        <v>864</v>
      </c>
      <c r="AC181" s="34">
        <v>96</v>
      </c>
      <c r="AD181" s="34">
        <v>30.34</v>
      </c>
      <c r="AE181" s="34">
        <v>0.7</v>
      </c>
      <c r="AF181" s="34">
        <v>978</v>
      </c>
      <c r="AG181" s="34">
        <v>2</v>
      </c>
      <c r="AH181" s="34">
        <v>70</v>
      </c>
      <c r="AI181" s="34">
        <v>37</v>
      </c>
      <c r="AJ181" s="34">
        <v>190</v>
      </c>
      <c r="AK181" s="34">
        <v>169</v>
      </c>
      <c r="AL181" s="34">
        <v>3.4</v>
      </c>
      <c r="AM181" s="34">
        <v>174</v>
      </c>
      <c r="AN181" s="34" t="s">
        <v>155</v>
      </c>
      <c r="AO181" s="34">
        <v>2</v>
      </c>
      <c r="AP181" s="37">
        <v>0.76967592592592593</v>
      </c>
      <c r="AQ181" s="34">
        <v>47.162114000000003</v>
      </c>
      <c r="AR181" s="34">
        <v>-88.484218999999996</v>
      </c>
      <c r="AS181" s="34">
        <v>315.5</v>
      </c>
      <c r="AT181" s="34">
        <v>26.6</v>
      </c>
      <c r="AU181" s="34">
        <v>12</v>
      </c>
      <c r="AV181" s="34">
        <v>10</v>
      </c>
      <c r="AW181" s="34" t="s">
        <v>212</v>
      </c>
      <c r="AX181" s="34">
        <v>1.3281000000000001</v>
      </c>
      <c r="AY181" s="34">
        <v>1.0719000000000001</v>
      </c>
      <c r="AZ181" s="34">
        <v>1.8718999999999999</v>
      </c>
      <c r="BA181" s="34">
        <v>13.404</v>
      </c>
      <c r="BB181" s="34">
        <v>14.04</v>
      </c>
      <c r="BC181" s="34">
        <v>1.05</v>
      </c>
      <c r="BD181" s="34">
        <v>14.746</v>
      </c>
      <c r="BE181" s="34">
        <v>2624.143</v>
      </c>
      <c r="BF181" s="34">
        <v>105.554</v>
      </c>
      <c r="BG181" s="34">
        <v>21.829000000000001</v>
      </c>
      <c r="BH181" s="34">
        <v>3.7999999999999999E-2</v>
      </c>
      <c r="BI181" s="34">
        <v>21.867000000000001</v>
      </c>
      <c r="BJ181" s="34">
        <v>18.042000000000002</v>
      </c>
      <c r="BK181" s="34">
        <v>3.1E-2</v>
      </c>
      <c r="BL181" s="34">
        <v>18.073</v>
      </c>
      <c r="BM181" s="34">
        <v>40.216099999999997</v>
      </c>
      <c r="BN181" s="34"/>
      <c r="BO181" s="34"/>
      <c r="BP181" s="34"/>
      <c r="BQ181" s="34">
        <v>249.89699999999999</v>
      </c>
      <c r="BR181" s="34">
        <v>0.43303199999999997</v>
      </c>
      <c r="BS181" s="34">
        <v>-5</v>
      </c>
      <c r="BT181" s="34">
        <v>8.9999999999999993E-3</v>
      </c>
      <c r="BU181" s="34">
        <v>10.58222</v>
      </c>
      <c r="BV181" s="34">
        <v>0</v>
      </c>
      <c r="BW181" s="34" t="s">
        <v>155</v>
      </c>
      <c r="BX181" s="34">
        <v>0.82699999999999996</v>
      </c>
    </row>
    <row r="182" spans="1:76" x14ac:dyDescent="0.25">
      <c r="A182" s="35">
        <v>43167</v>
      </c>
      <c r="B182" s="36">
        <v>1.8876157407407407E-2</v>
      </c>
      <c r="C182" s="34">
        <v>13.093</v>
      </c>
      <c r="D182" s="34">
        <v>1.0383</v>
      </c>
      <c r="E182" s="34">
        <v>10383.121950000001</v>
      </c>
      <c r="F182" s="34">
        <v>1288.4000000000001</v>
      </c>
      <c r="G182" s="34">
        <v>1.4</v>
      </c>
      <c r="H182" s="34">
        <v>5387.2</v>
      </c>
      <c r="I182" s="34"/>
      <c r="J182" s="34">
        <v>1.7</v>
      </c>
      <c r="K182" s="34">
        <v>0.86819999999999997</v>
      </c>
      <c r="L182" s="34">
        <v>11.367900000000001</v>
      </c>
      <c r="M182" s="34">
        <v>0.90149999999999997</v>
      </c>
      <c r="N182" s="34">
        <v>1118.607</v>
      </c>
      <c r="O182" s="34">
        <v>1.2155</v>
      </c>
      <c r="P182" s="34">
        <v>1119.8</v>
      </c>
      <c r="Q182" s="34">
        <v>924.53250000000003</v>
      </c>
      <c r="R182" s="34">
        <v>1.0045999999999999</v>
      </c>
      <c r="S182" s="34">
        <v>925.5</v>
      </c>
      <c r="T182" s="34">
        <v>5387.1800999999996</v>
      </c>
      <c r="U182" s="34"/>
      <c r="V182" s="34"/>
      <c r="W182" s="34">
        <v>0</v>
      </c>
      <c r="X182" s="34">
        <v>1.476</v>
      </c>
      <c r="Y182" s="34">
        <v>11.9</v>
      </c>
      <c r="Z182" s="34">
        <v>852</v>
      </c>
      <c r="AA182" s="34">
        <v>851</v>
      </c>
      <c r="AB182" s="34">
        <v>864</v>
      </c>
      <c r="AC182" s="34">
        <v>96</v>
      </c>
      <c r="AD182" s="34">
        <v>30.34</v>
      </c>
      <c r="AE182" s="34">
        <v>0.7</v>
      </c>
      <c r="AF182" s="34">
        <v>978</v>
      </c>
      <c r="AG182" s="34">
        <v>2</v>
      </c>
      <c r="AH182" s="34">
        <v>70</v>
      </c>
      <c r="AI182" s="34">
        <v>37</v>
      </c>
      <c r="AJ182" s="34">
        <v>190</v>
      </c>
      <c r="AK182" s="34">
        <v>169</v>
      </c>
      <c r="AL182" s="34">
        <v>3.3</v>
      </c>
      <c r="AM182" s="34">
        <v>174.4</v>
      </c>
      <c r="AN182" s="34" t="s">
        <v>155</v>
      </c>
      <c r="AO182" s="34">
        <v>2</v>
      </c>
      <c r="AP182" s="37">
        <v>0.76968749999999997</v>
      </c>
      <c r="AQ182" s="34">
        <v>47.162229000000004</v>
      </c>
      <c r="AR182" s="34">
        <v>-88.484215000000006</v>
      </c>
      <c r="AS182" s="34">
        <v>315.60000000000002</v>
      </c>
      <c r="AT182" s="34">
        <v>27.7</v>
      </c>
      <c r="AU182" s="34">
        <v>12</v>
      </c>
      <c r="AV182" s="34">
        <v>10</v>
      </c>
      <c r="AW182" s="34" t="s">
        <v>212</v>
      </c>
      <c r="AX182" s="34">
        <v>1.3718999999999999</v>
      </c>
      <c r="AY182" s="34">
        <v>1.0281</v>
      </c>
      <c r="AZ182" s="34">
        <v>1.9</v>
      </c>
      <c r="BA182" s="34">
        <v>13.404</v>
      </c>
      <c r="BB182" s="34">
        <v>13.67</v>
      </c>
      <c r="BC182" s="34">
        <v>1.02</v>
      </c>
      <c r="BD182" s="34">
        <v>15.175000000000001</v>
      </c>
      <c r="BE182" s="34">
        <v>2579.5140000000001</v>
      </c>
      <c r="BF182" s="34">
        <v>130.19800000000001</v>
      </c>
      <c r="BG182" s="34">
        <v>26.581</v>
      </c>
      <c r="BH182" s="34">
        <v>2.9000000000000001E-2</v>
      </c>
      <c r="BI182" s="34">
        <v>26.61</v>
      </c>
      <c r="BJ182" s="34">
        <v>21.969000000000001</v>
      </c>
      <c r="BK182" s="34">
        <v>2.4E-2</v>
      </c>
      <c r="BL182" s="34">
        <v>21.992999999999999</v>
      </c>
      <c r="BM182" s="34">
        <v>42.183300000000003</v>
      </c>
      <c r="BN182" s="34"/>
      <c r="BO182" s="34"/>
      <c r="BP182" s="34"/>
      <c r="BQ182" s="34">
        <v>243.52699999999999</v>
      </c>
      <c r="BR182" s="34">
        <v>0.51831499999999997</v>
      </c>
      <c r="BS182" s="34">
        <v>-5</v>
      </c>
      <c r="BT182" s="34">
        <v>8.9999999999999993E-3</v>
      </c>
      <c r="BU182" s="34">
        <v>12.666323</v>
      </c>
      <c r="BV182" s="34">
        <v>0</v>
      </c>
      <c r="BW182" s="34" t="s">
        <v>155</v>
      </c>
      <c r="BX182" s="34">
        <v>0.82699999999999996</v>
      </c>
    </row>
    <row r="183" spans="1:76" x14ac:dyDescent="0.25">
      <c r="A183" s="35">
        <v>43167</v>
      </c>
      <c r="B183" s="36">
        <v>1.8887731481481481E-2</v>
      </c>
      <c r="C183" s="34">
        <v>13.041</v>
      </c>
      <c r="D183" s="34">
        <v>1.3130999999999999</v>
      </c>
      <c r="E183" s="34">
        <v>13131.08943</v>
      </c>
      <c r="F183" s="34">
        <v>1499.2</v>
      </c>
      <c r="G183" s="34">
        <v>1.4</v>
      </c>
      <c r="H183" s="34">
        <v>5727.1</v>
      </c>
      <c r="I183" s="34"/>
      <c r="J183" s="34">
        <v>1.7</v>
      </c>
      <c r="K183" s="34">
        <v>0.8659</v>
      </c>
      <c r="L183" s="34">
        <v>11.2919</v>
      </c>
      <c r="M183" s="34">
        <v>1.137</v>
      </c>
      <c r="N183" s="34">
        <v>1298.135</v>
      </c>
      <c r="O183" s="34">
        <v>1.2121999999999999</v>
      </c>
      <c r="P183" s="34">
        <v>1299.3</v>
      </c>
      <c r="Q183" s="34">
        <v>1072.913</v>
      </c>
      <c r="R183" s="34">
        <v>1.0019</v>
      </c>
      <c r="S183" s="34">
        <v>1073.9000000000001</v>
      </c>
      <c r="T183" s="34">
        <v>5727.1181999999999</v>
      </c>
      <c r="U183" s="34"/>
      <c r="V183" s="34"/>
      <c r="W183" s="34">
        <v>0</v>
      </c>
      <c r="X183" s="34">
        <v>1.472</v>
      </c>
      <c r="Y183" s="34">
        <v>12</v>
      </c>
      <c r="Z183" s="34">
        <v>852</v>
      </c>
      <c r="AA183" s="34">
        <v>850</v>
      </c>
      <c r="AB183" s="34">
        <v>864</v>
      </c>
      <c r="AC183" s="34">
        <v>96</v>
      </c>
      <c r="AD183" s="34">
        <v>30.34</v>
      </c>
      <c r="AE183" s="34">
        <v>0.7</v>
      </c>
      <c r="AF183" s="34">
        <v>978</v>
      </c>
      <c r="AG183" s="34">
        <v>2</v>
      </c>
      <c r="AH183" s="34">
        <v>70</v>
      </c>
      <c r="AI183" s="34">
        <v>37</v>
      </c>
      <c r="AJ183" s="34">
        <v>190.9</v>
      </c>
      <c r="AK183" s="34">
        <v>169</v>
      </c>
      <c r="AL183" s="34">
        <v>3.4</v>
      </c>
      <c r="AM183" s="34">
        <v>174.8</v>
      </c>
      <c r="AN183" s="34" t="s">
        <v>155</v>
      </c>
      <c r="AO183" s="34">
        <v>2</v>
      </c>
      <c r="AP183" s="37">
        <v>0.76969907407407412</v>
      </c>
      <c r="AQ183" s="34">
        <v>47.162351999999998</v>
      </c>
      <c r="AR183" s="34">
        <v>-88.484195999999997</v>
      </c>
      <c r="AS183" s="34">
        <v>316.2</v>
      </c>
      <c r="AT183" s="34">
        <v>29.1</v>
      </c>
      <c r="AU183" s="34">
        <v>12</v>
      </c>
      <c r="AV183" s="34">
        <v>10</v>
      </c>
      <c r="AW183" s="34" t="s">
        <v>212</v>
      </c>
      <c r="AX183" s="34">
        <v>1.4</v>
      </c>
      <c r="AY183" s="34">
        <v>1.1437999999999999</v>
      </c>
      <c r="AZ183" s="34">
        <v>2.0438000000000001</v>
      </c>
      <c r="BA183" s="34">
        <v>13.404</v>
      </c>
      <c r="BB183" s="34">
        <v>13.41</v>
      </c>
      <c r="BC183" s="34">
        <v>1</v>
      </c>
      <c r="BD183" s="34">
        <v>15.492000000000001</v>
      </c>
      <c r="BE183" s="34">
        <v>2524.0169999999998</v>
      </c>
      <c r="BF183" s="34">
        <v>161.75299999999999</v>
      </c>
      <c r="BG183" s="34">
        <v>30.387</v>
      </c>
      <c r="BH183" s="34">
        <v>2.8000000000000001E-2</v>
      </c>
      <c r="BI183" s="34">
        <v>30.414999999999999</v>
      </c>
      <c r="BJ183" s="34">
        <v>25.114999999999998</v>
      </c>
      <c r="BK183" s="34">
        <v>2.3E-2</v>
      </c>
      <c r="BL183" s="34">
        <v>25.138000000000002</v>
      </c>
      <c r="BM183" s="34">
        <v>44.175699999999999</v>
      </c>
      <c r="BN183" s="34"/>
      <c r="BO183" s="34"/>
      <c r="BP183" s="34"/>
      <c r="BQ183" s="34">
        <v>239.23400000000001</v>
      </c>
      <c r="BR183" s="34">
        <v>0.551925</v>
      </c>
      <c r="BS183" s="34">
        <v>-5</v>
      </c>
      <c r="BT183" s="34">
        <v>8.123E-3</v>
      </c>
      <c r="BU183" s="34">
        <v>13.487667999999999</v>
      </c>
      <c r="BV183" s="34">
        <v>0</v>
      </c>
      <c r="BW183" s="34" t="s">
        <v>155</v>
      </c>
      <c r="BX183" s="34">
        <v>0.82699999999999996</v>
      </c>
    </row>
    <row r="184" spans="1:76" x14ac:dyDescent="0.25">
      <c r="A184" s="35">
        <v>43167</v>
      </c>
      <c r="B184" s="36">
        <v>1.8899305555555555E-2</v>
      </c>
      <c r="C184" s="34">
        <v>12.964</v>
      </c>
      <c r="D184" s="34">
        <v>1.5591999999999999</v>
      </c>
      <c r="E184" s="34">
        <v>15592</v>
      </c>
      <c r="F184" s="34">
        <v>1652</v>
      </c>
      <c r="G184" s="34">
        <v>1.4</v>
      </c>
      <c r="H184" s="34">
        <v>5926.2</v>
      </c>
      <c r="I184" s="34"/>
      <c r="J184" s="34">
        <v>1.7</v>
      </c>
      <c r="K184" s="34">
        <v>0.86409999999999998</v>
      </c>
      <c r="L184" s="34">
        <v>11.2014</v>
      </c>
      <c r="M184" s="34">
        <v>1.3472</v>
      </c>
      <c r="N184" s="34">
        <v>1427.4248</v>
      </c>
      <c r="O184" s="34">
        <v>1.2097</v>
      </c>
      <c r="P184" s="34">
        <v>1428.6</v>
      </c>
      <c r="Q184" s="34">
        <v>1179.7714000000001</v>
      </c>
      <c r="R184" s="34">
        <v>0.99980000000000002</v>
      </c>
      <c r="S184" s="34">
        <v>1180.8</v>
      </c>
      <c r="T184" s="34">
        <v>5926.1845999999996</v>
      </c>
      <c r="U184" s="34"/>
      <c r="V184" s="34"/>
      <c r="W184" s="34">
        <v>0</v>
      </c>
      <c r="X184" s="34">
        <v>1.4689000000000001</v>
      </c>
      <c r="Y184" s="34">
        <v>11.9</v>
      </c>
      <c r="Z184" s="34">
        <v>851</v>
      </c>
      <c r="AA184" s="34">
        <v>850</v>
      </c>
      <c r="AB184" s="34">
        <v>862</v>
      </c>
      <c r="AC184" s="34">
        <v>96</v>
      </c>
      <c r="AD184" s="34">
        <v>30.34</v>
      </c>
      <c r="AE184" s="34">
        <v>0.7</v>
      </c>
      <c r="AF184" s="34">
        <v>978</v>
      </c>
      <c r="AG184" s="34">
        <v>2</v>
      </c>
      <c r="AH184" s="34">
        <v>70</v>
      </c>
      <c r="AI184" s="34">
        <v>37</v>
      </c>
      <c r="AJ184" s="34">
        <v>191</v>
      </c>
      <c r="AK184" s="34">
        <v>169</v>
      </c>
      <c r="AL184" s="34">
        <v>3.4</v>
      </c>
      <c r="AM184" s="34">
        <v>174.8</v>
      </c>
      <c r="AN184" s="34" t="s">
        <v>155</v>
      </c>
      <c r="AO184" s="34">
        <v>2</v>
      </c>
      <c r="AP184" s="37">
        <v>0.76971064814814805</v>
      </c>
      <c r="AQ184" s="34">
        <v>47.162472000000001</v>
      </c>
      <c r="AR184" s="34">
        <v>-88.484185999999994</v>
      </c>
      <c r="AS184" s="34">
        <v>316.7</v>
      </c>
      <c r="AT184" s="34">
        <v>29.5</v>
      </c>
      <c r="AU184" s="34">
        <v>12</v>
      </c>
      <c r="AV184" s="34">
        <v>10</v>
      </c>
      <c r="AW184" s="34" t="s">
        <v>212</v>
      </c>
      <c r="AX184" s="34">
        <v>1.4</v>
      </c>
      <c r="AY184" s="34">
        <v>1.2</v>
      </c>
      <c r="AZ184" s="34">
        <v>2.1</v>
      </c>
      <c r="BA184" s="34">
        <v>13.404</v>
      </c>
      <c r="BB184" s="34">
        <v>13.22</v>
      </c>
      <c r="BC184" s="34">
        <v>0.99</v>
      </c>
      <c r="BD184" s="34">
        <v>15.734</v>
      </c>
      <c r="BE184" s="34">
        <v>2477.0920000000001</v>
      </c>
      <c r="BF184" s="34">
        <v>189.62100000000001</v>
      </c>
      <c r="BG184" s="34">
        <v>33.057000000000002</v>
      </c>
      <c r="BH184" s="34">
        <v>2.8000000000000001E-2</v>
      </c>
      <c r="BI184" s="34">
        <v>33.085000000000001</v>
      </c>
      <c r="BJ184" s="34">
        <v>27.321000000000002</v>
      </c>
      <c r="BK184" s="34">
        <v>2.3E-2</v>
      </c>
      <c r="BL184" s="34">
        <v>27.344999999999999</v>
      </c>
      <c r="BM184" s="34">
        <v>45.223599999999998</v>
      </c>
      <c r="BN184" s="34"/>
      <c r="BO184" s="34"/>
      <c r="BP184" s="34"/>
      <c r="BQ184" s="34">
        <v>236.18600000000001</v>
      </c>
      <c r="BR184" s="34">
        <v>0.51904300000000003</v>
      </c>
      <c r="BS184" s="34">
        <v>-5</v>
      </c>
      <c r="BT184" s="34">
        <v>8.8769999999999995E-3</v>
      </c>
      <c r="BU184" s="34">
        <v>12.684113</v>
      </c>
      <c r="BV184" s="34">
        <v>0</v>
      </c>
      <c r="BW184" s="34" t="s">
        <v>155</v>
      </c>
      <c r="BX184" s="34">
        <v>0.82699999999999996</v>
      </c>
    </row>
    <row r="185" spans="1:76" x14ac:dyDescent="0.25">
      <c r="A185" s="35">
        <v>43167</v>
      </c>
      <c r="B185" s="36">
        <v>1.8910879629629628E-2</v>
      </c>
      <c r="C185" s="34">
        <v>13.010999999999999</v>
      </c>
      <c r="D185" s="34">
        <v>1.4411</v>
      </c>
      <c r="E185" s="34">
        <v>14411.483980000001</v>
      </c>
      <c r="F185" s="34">
        <v>1760.9</v>
      </c>
      <c r="G185" s="34">
        <v>1.5</v>
      </c>
      <c r="H185" s="34">
        <v>5892.1</v>
      </c>
      <c r="I185" s="34"/>
      <c r="J185" s="34">
        <v>1.63</v>
      </c>
      <c r="K185" s="34">
        <v>0.86480000000000001</v>
      </c>
      <c r="L185" s="34">
        <v>11.252000000000001</v>
      </c>
      <c r="M185" s="34">
        <v>1.2463</v>
      </c>
      <c r="N185" s="34">
        <v>1522.857</v>
      </c>
      <c r="O185" s="34">
        <v>1.2971999999999999</v>
      </c>
      <c r="P185" s="34">
        <v>1524.2</v>
      </c>
      <c r="Q185" s="34">
        <v>1258.6465000000001</v>
      </c>
      <c r="R185" s="34">
        <v>1.0722</v>
      </c>
      <c r="S185" s="34">
        <v>1259.7</v>
      </c>
      <c r="T185" s="34">
        <v>5892.0735000000004</v>
      </c>
      <c r="U185" s="34"/>
      <c r="V185" s="34"/>
      <c r="W185" s="34">
        <v>0</v>
      </c>
      <c r="X185" s="34">
        <v>1.4109</v>
      </c>
      <c r="Y185" s="34">
        <v>12</v>
      </c>
      <c r="Z185" s="34">
        <v>852</v>
      </c>
      <c r="AA185" s="34">
        <v>851</v>
      </c>
      <c r="AB185" s="34">
        <v>862</v>
      </c>
      <c r="AC185" s="34">
        <v>96</v>
      </c>
      <c r="AD185" s="34">
        <v>30.34</v>
      </c>
      <c r="AE185" s="34">
        <v>0.7</v>
      </c>
      <c r="AF185" s="34">
        <v>978</v>
      </c>
      <c r="AG185" s="34">
        <v>2</v>
      </c>
      <c r="AH185" s="34">
        <v>70</v>
      </c>
      <c r="AI185" s="34">
        <v>37</v>
      </c>
      <c r="AJ185" s="34">
        <v>191</v>
      </c>
      <c r="AK185" s="34">
        <v>169</v>
      </c>
      <c r="AL185" s="34">
        <v>3.5</v>
      </c>
      <c r="AM185" s="34">
        <v>174.5</v>
      </c>
      <c r="AN185" s="34" t="s">
        <v>155</v>
      </c>
      <c r="AO185" s="34">
        <v>2</v>
      </c>
      <c r="AP185" s="37">
        <v>0.7697222222222222</v>
      </c>
      <c r="AQ185" s="34">
        <v>47.162607000000001</v>
      </c>
      <c r="AR185" s="34">
        <v>-88.484176000000005</v>
      </c>
      <c r="AS185" s="34">
        <v>317.2</v>
      </c>
      <c r="AT185" s="34">
        <v>30.9</v>
      </c>
      <c r="AU185" s="34">
        <v>12</v>
      </c>
      <c r="AV185" s="34">
        <v>10</v>
      </c>
      <c r="AW185" s="34" t="s">
        <v>212</v>
      </c>
      <c r="AX185" s="34">
        <v>1.4</v>
      </c>
      <c r="AY185" s="34">
        <v>1.2</v>
      </c>
      <c r="AZ185" s="34">
        <v>2.1</v>
      </c>
      <c r="BA185" s="34">
        <v>13.404</v>
      </c>
      <c r="BB185" s="34">
        <v>13.3</v>
      </c>
      <c r="BC185" s="34">
        <v>0.99</v>
      </c>
      <c r="BD185" s="34">
        <v>15.631</v>
      </c>
      <c r="BE185" s="34">
        <v>2498.527</v>
      </c>
      <c r="BF185" s="34">
        <v>176.143</v>
      </c>
      <c r="BG185" s="34">
        <v>35.411999999999999</v>
      </c>
      <c r="BH185" s="34">
        <v>0.03</v>
      </c>
      <c r="BI185" s="34">
        <v>35.442</v>
      </c>
      <c r="BJ185" s="34">
        <v>29.268000000000001</v>
      </c>
      <c r="BK185" s="34">
        <v>2.5000000000000001E-2</v>
      </c>
      <c r="BL185" s="34">
        <v>29.292999999999999</v>
      </c>
      <c r="BM185" s="34">
        <v>45.148499999999999</v>
      </c>
      <c r="BN185" s="34"/>
      <c r="BO185" s="34"/>
      <c r="BP185" s="34"/>
      <c r="BQ185" s="34">
        <v>227.79499999999999</v>
      </c>
      <c r="BR185" s="34">
        <v>0.47365800000000002</v>
      </c>
      <c r="BS185" s="34">
        <v>-5</v>
      </c>
      <c r="BT185" s="34">
        <v>8.9999999999999993E-3</v>
      </c>
      <c r="BU185" s="34">
        <v>11.575017000000001</v>
      </c>
      <c r="BV185" s="34">
        <v>0</v>
      </c>
      <c r="BW185" s="34" t="s">
        <v>155</v>
      </c>
      <c r="BX185" s="34">
        <v>0.82699999999999996</v>
      </c>
    </row>
    <row r="186" spans="1:76" x14ac:dyDescent="0.25">
      <c r="A186" s="35">
        <v>43167</v>
      </c>
      <c r="B186" s="36">
        <v>1.8922453703703705E-2</v>
      </c>
      <c r="C186" s="34">
        <v>13.16</v>
      </c>
      <c r="D186" s="34">
        <v>1.1762999999999999</v>
      </c>
      <c r="E186" s="34">
        <v>11762.536829999999</v>
      </c>
      <c r="F186" s="34">
        <v>1778.7</v>
      </c>
      <c r="G186" s="34">
        <v>1.7</v>
      </c>
      <c r="H186" s="34">
        <v>5651</v>
      </c>
      <c r="I186" s="34"/>
      <c r="J186" s="34">
        <v>1.59</v>
      </c>
      <c r="K186" s="34">
        <v>0.86629999999999996</v>
      </c>
      <c r="L186" s="34">
        <v>11.400499999999999</v>
      </c>
      <c r="M186" s="34">
        <v>1.0189999999999999</v>
      </c>
      <c r="N186" s="34">
        <v>1540.8707999999999</v>
      </c>
      <c r="O186" s="34">
        <v>1.4614</v>
      </c>
      <c r="P186" s="34">
        <v>1542.3</v>
      </c>
      <c r="Q186" s="34">
        <v>1273.5349000000001</v>
      </c>
      <c r="R186" s="34">
        <v>1.2079</v>
      </c>
      <c r="S186" s="34">
        <v>1274.7</v>
      </c>
      <c r="T186" s="34">
        <v>5651.0227999999997</v>
      </c>
      <c r="U186" s="34"/>
      <c r="V186" s="34"/>
      <c r="W186" s="34">
        <v>0</v>
      </c>
      <c r="X186" s="34">
        <v>1.3778999999999999</v>
      </c>
      <c r="Y186" s="34">
        <v>12</v>
      </c>
      <c r="Z186" s="34">
        <v>850</v>
      </c>
      <c r="AA186" s="34">
        <v>849</v>
      </c>
      <c r="AB186" s="34">
        <v>861</v>
      </c>
      <c r="AC186" s="34">
        <v>96</v>
      </c>
      <c r="AD186" s="34">
        <v>30.34</v>
      </c>
      <c r="AE186" s="34">
        <v>0.7</v>
      </c>
      <c r="AF186" s="34">
        <v>978</v>
      </c>
      <c r="AG186" s="34">
        <v>2</v>
      </c>
      <c r="AH186" s="34">
        <v>70</v>
      </c>
      <c r="AI186" s="34">
        <v>37</v>
      </c>
      <c r="AJ186" s="34">
        <v>191</v>
      </c>
      <c r="AK186" s="34">
        <v>169.9</v>
      </c>
      <c r="AL186" s="34">
        <v>3.5</v>
      </c>
      <c r="AM186" s="34">
        <v>174.1</v>
      </c>
      <c r="AN186" s="34" t="s">
        <v>155</v>
      </c>
      <c r="AO186" s="34">
        <v>2</v>
      </c>
      <c r="AP186" s="37">
        <v>0.76973379629629635</v>
      </c>
      <c r="AQ186" s="34">
        <v>47.162762999999998</v>
      </c>
      <c r="AR186" s="34">
        <v>-88.484161</v>
      </c>
      <c r="AS186" s="34">
        <v>317.39999999999998</v>
      </c>
      <c r="AT186" s="34">
        <v>33.6</v>
      </c>
      <c r="AU186" s="34">
        <v>12</v>
      </c>
      <c r="AV186" s="34">
        <v>10</v>
      </c>
      <c r="AW186" s="34" t="s">
        <v>212</v>
      </c>
      <c r="AX186" s="34">
        <v>1.4719</v>
      </c>
      <c r="AY186" s="34">
        <v>1.3438000000000001</v>
      </c>
      <c r="AZ186" s="34">
        <v>2.1718999999999999</v>
      </c>
      <c r="BA186" s="34">
        <v>13.404</v>
      </c>
      <c r="BB186" s="34">
        <v>13.45</v>
      </c>
      <c r="BC186" s="34">
        <v>1</v>
      </c>
      <c r="BD186" s="34">
        <v>15.436</v>
      </c>
      <c r="BE186" s="34">
        <v>2551.6469999999999</v>
      </c>
      <c r="BF186" s="34">
        <v>145.155</v>
      </c>
      <c r="BG186" s="34">
        <v>36.116</v>
      </c>
      <c r="BH186" s="34">
        <v>3.4000000000000002E-2</v>
      </c>
      <c r="BI186" s="34">
        <v>36.15</v>
      </c>
      <c r="BJ186" s="34">
        <v>29.85</v>
      </c>
      <c r="BK186" s="34">
        <v>2.8000000000000001E-2</v>
      </c>
      <c r="BL186" s="34">
        <v>29.878</v>
      </c>
      <c r="BM186" s="34">
        <v>43.646099999999997</v>
      </c>
      <c r="BN186" s="34"/>
      <c r="BO186" s="34"/>
      <c r="BP186" s="34"/>
      <c r="BQ186" s="34">
        <v>224.24799999999999</v>
      </c>
      <c r="BR186" s="34">
        <v>0.446075</v>
      </c>
      <c r="BS186" s="34">
        <v>-5</v>
      </c>
      <c r="BT186" s="34">
        <v>8.9999999999999993E-3</v>
      </c>
      <c r="BU186" s="34">
        <v>10.900957999999999</v>
      </c>
      <c r="BV186" s="34">
        <v>0</v>
      </c>
      <c r="BW186" s="34" t="s">
        <v>155</v>
      </c>
      <c r="BX186" s="34">
        <v>0.82699999999999996</v>
      </c>
    </row>
    <row r="187" spans="1:76" x14ac:dyDescent="0.25">
      <c r="A187" s="35">
        <v>43167</v>
      </c>
      <c r="B187" s="36">
        <v>1.8934027777777779E-2</v>
      </c>
      <c r="C187" s="34">
        <v>13.169</v>
      </c>
      <c r="D187" s="34">
        <v>1.0882000000000001</v>
      </c>
      <c r="E187" s="34">
        <v>10882.26856</v>
      </c>
      <c r="F187" s="34">
        <v>1739.9</v>
      </c>
      <c r="G187" s="34">
        <v>2.1</v>
      </c>
      <c r="H187" s="34">
        <v>5591</v>
      </c>
      <c r="I187" s="34"/>
      <c r="J187" s="34">
        <v>1.5</v>
      </c>
      <c r="K187" s="34">
        <v>0.86699999999999999</v>
      </c>
      <c r="L187" s="34">
        <v>11.417299999999999</v>
      </c>
      <c r="M187" s="34">
        <v>0.94350000000000001</v>
      </c>
      <c r="N187" s="34">
        <v>1508.4984999999999</v>
      </c>
      <c r="O187" s="34">
        <v>1.8456999999999999</v>
      </c>
      <c r="P187" s="34">
        <v>1510.3</v>
      </c>
      <c r="Q187" s="34">
        <v>1246.7791999999999</v>
      </c>
      <c r="R187" s="34">
        <v>1.5255000000000001</v>
      </c>
      <c r="S187" s="34">
        <v>1248.3</v>
      </c>
      <c r="T187" s="34">
        <v>5590.9574000000002</v>
      </c>
      <c r="U187" s="34"/>
      <c r="V187" s="34"/>
      <c r="W187" s="34">
        <v>0</v>
      </c>
      <c r="X187" s="34">
        <v>1.3005</v>
      </c>
      <c r="Y187" s="34">
        <v>11.9</v>
      </c>
      <c r="Z187" s="34">
        <v>850</v>
      </c>
      <c r="AA187" s="34">
        <v>848</v>
      </c>
      <c r="AB187" s="34">
        <v>861</v>
      </c>
      <c r="AC187" s="34">
        <v>96</v>
      </c>
      <c r="AD187" s="34">
        <v>30.34</v>
      </c>
      <c r="AE187" s="34">
        <v>0.7</v>
      </c>
      <c r="AF187" s="34">
        <v>978</v>
      </c>
      <c r="AG187" s="34">
        <v>2</v>
      </c>
      <c r="AH187" s="34">
        <v>70</v>
      </c>
      <c r="AI187" s="34">
        <v>37</v>
      </c>
      <c r="AJ187" s="34">
        <v>191</v>
      </c>
      <c r="AK187" s="34">
        <v>169.1</v>
      </c>
      <c r="AL187" s="34">
        <v>3.3</v>
      </c>
      <c r="AM187" s="34">
        <v>174.2</v>
      </c>
      <c r="AN187" s="34" t="s">
        <v>155</v>
      </c>
      <c r="AO187" s="34">
        <v>2</v>
      </c>
      <c r="AP187" s="37">
        <v>0.76974537037037039</v>
      </c>
      <c r="AQ187" s="34">
        <v>47.162908000000002</v>
      </c>
      <c r="AR187" s="34">
        <v>-88.48415</v>
      </c>
      <c r="AS187" s="34">
        <v>317.7</v>
      </c>
      <c r="AT187" s="34">
        <v>34.4</v>
      </c>
      <c r="AU187" s="34">
        <v>12</v>
      </c>
      <c r="AV187" s="34">
        <v>10</v>
      </c>
      <c r="AW187" s="34" t="s">
        <v>212</v>
      </c>
      <c r="AX187" s="34">
        <v>1.5</v>
      </c>
      <c r="AY187" s="34">
        <v>1.4</v>
      </c>
      <c r="AZ187" s="34">
        <v>2.2000000000000002</v>
      </c>
      <c r="BA187" s="34">
        <v>13.404</v>
      </c>
      <c r="BB187" s="34">
        <v>13.54</v>
      </c>
      <c r="BC187" s="34">
        <v>1.01</v>
      </c>
      <c r="BD187" s="34">
        <v>15.34</v>
      </c>
      <c r="BE187" s="34">
        <v>2568.241</v>
      </c>
      <c r="BF187" s="34">
        <v>135.08000000000001</v>
      </c>
      <c r="BG187" s="34">
        <v>35.534999999999997</v>
      </c>
      <c r="BH187" s="34">
        <v>4.2999999999999997E-2</v>
      </c>
      <c r="BI187" s="34">
        <v>35.578000000000003</v>
      </c>
      <c r="BJ187" s="34">
        <v>29.37</v>
      </c>
      <c r="BK187" s="34">
        <v>3.5999999999999997E-2</v>
      </c>
      <c r="BL187" s="34">
        <v>29.405000000000001</v>
      </c>
      <c r="BM187" s="34">
        <v>43.399000000000001</v>
      </c>
      <c r="BN187" s="34"/>
      <c r="BO187" s="34"/>
      <c r="BP187" s="34"/>
      <c r="BQ187" s="34">
        <v>212.708</v>
      </c>
      <c r="BR187" s="34">
        <v>0.48772700000000002</v>
      </c>
      <c r="BS187" s="34">
        <v>-5</v>
      </c>
      <c r="BT187" s="34">
        <v>8.9999999999999993E-3</v>
      </c>
      <c r="BU187" s="34">
        <v>11.918829000000001</v>
      </c>
      <c r="BV187" s="34">
        <v>0</v>
      </c>
      <c r="BW187" s="34" t="s">
        <v>155</v>
      </c>
      <c r="BX187" s="34">
        <v>0.82699999999999996</v>
      </c>
    </row>
    <row r="188" spans="1:76" x14ac:dyDescent="0.25">
      <c r="A188" s="35">
        <v>43167</v>
      </c>
      <c r="B188" s="36">
        <v>1.8945601851851852E-2</v>
      </c>
      <c r="C188" s="34">
        <v>13.032999999999999</v>
      </c>
      <c r="D188" s="34">
        <v>1.3795999999999999</v>
      </c>
      <c r="E188" s="34">
        <v>13795.87011</v>
      </c>
      <c r="F188" s="34">
        <v>1760.7</v>
      </c>
      <c r="G188" s="34">
        <v>2.2000000000000002</v>
      </c>
      <c r="H188" s="34">
        <v>5692.3</v>
      </c>
      <c r="I188" s="34"/>
      <c r="J188" s="34">
        <v>1.4</v>
      </c>
      <c r="K188" s="34">
        <v>0.86539999999999995</v>
      </c>
      <c r="L188" s="34">
        <v>11.2782</v>
      </c>
      <c r="M188" s="34">
        <v>1.1938</v>
      </c>
      <c r="N188" s="34">
        <v>1523.6423</v>
      </c>
      <c r="O188" s="34">
        <v>1.9037999999999999</v>
      </c>
      <c r="P188" s="34">
        <v>1525.5</v>
      </c>
      <c r="Q188" s="34">
        <v>1259.2954999999999</v>
      </c>
      <c r="R188" s="34">
        <v>1.5734999999999999</v>
      </c>
      <c r="S188" s="34">
        <v>1260.9000000000001</v>
      </c>
      <c r="T188" s="34">
        <v>5692.2983999999997</v>
      </c>
      <c r="U188" s="34"/>
      <c r="V188" s="34"/>
      <c r="W188" s="34">
        <v>0</v>
      </c>
      <c r="X188" s="34">
        <v>1.2115</v>
      </c>
      <c r="Y188" s="34">
        <v>11.9</v>
      </c>
      <c r="Z188" s="34">
        <v>850</v>
      </c>
      <c r="AA188" s="34">
        <v>848</v>
      </c>
      <c r="AB188" s="34">
        <v>860</v>
      </c>
      <c r="AC188" s="34">
        <v>96</v>
      </c>
      <c r="AD188" s="34">
        <v>30.34</v>
      </c>
      <c r="AE188" s="34">
        <v>0.7</v>
      </c>
      <c r="AF188" s="34">
        <v>978</v>
      </c>
      <c r="AG188" s="34">
        <v>2</v>
      </c>
      <c r="AH188" s="34">
        <v>69.123000000000005</v>
      </c>
      <c r="AI188" s="34">
        <v>37</v>
      </c>
      <c r="AJ188" s="34">
        <v>191</v>
      </c>
      <c r="AK188" s="34">
        <v>169</v>
      </c>
      <c r="AL188" s="34">
        <v>3.4</v>
      </c>
      <c r="AM188" s="34">
        <v>174.5</v>
      </c>
      <c r="AN188" s="34" t="s">
        <v>155</v>
      </c>
      <c r="AO188" s="34">
        <v>2</v>
      </c>
      <c r="AP188" s="37">
        <v>0.76975694444444442</v>
      </c>
      <c r="AQ188" s="34">
        <v>47.163066000000001</v>
      </c>
      <c r="AR188" s="34">
        <v>-88.484194000000002</v>
      </c>
      <c r="AS188" s="34">
        <v>318.2</v>
      </c>
      <c r="AT188" s="34">
        <v>36.299999999999997</v>
      </c>
      <c r="AU188" s="34">
        <v>12</v>
      </c>
      <c r="AV188" s="34">
        <v>10</v>
      </c>
      <c r="AW188" s="34" t="s">
        <v>212</v>
      </c>
      <c r="AX188" s="34">
        <v>1.5</v>
      </c>
      <c r="AY188" s="34">
        <v>1.112687</v>
      </c>
      <c r="AZ188" s="34">
        <v>2.2000000000000002</v>
      </c>
      <c r="BA188" s="34">
        <v>13.404</v>
      </c>
      <c r="BB188" s="34">
        <v>13.36</v>
      </c>
      <c r="BC188" s="34">
        <v>1</v>
      </c>
      <c r="BD188" s="34">
        <v>15.558999999999999</v>
      </c>
      <c r="BE188" s="34">
        <v>2513.259</v>
      </c>
      <c r="BF188" s="34">
        <v>169.32400000000001</v>
      </c>
      <c r="BG188" s="34">
        <v>35.555999999999997</v>
      </c>
      <c r="BH188" s="34">
        <v>4.3999999999999997E-2</v>
      </c>
      <c r="BI188" s="34">
        <v>35.600999999999999</v>
      </c>
      <c r="BJ188" s="34">
        <v>29.387</v>
      </c>
      <c r="BK188" s="34">
        <v>3.6999999999999998E-2</v>
      </c>
      <c r="BL188" s="34">
        <v>29.423999999999999</v>
      </c>
      <c r="BM188" s="34">
        <v>43.773000000000003</v>
      </c>
      <c r="BN188" s="34"/>
      <c r="BO188" s="34"/>
      <c r="BP188" s="34"/>
      <c r="BQ188" s="34">
        <v>196.29900000000001</v>
      </c>
      <c r="BR188" s="34">
        <v>0.56679100000000004</v>
      </c>
      <c r="BS188" s="34">
        <v>-5</v>
      </c>
      <c r="BT188" s="34">
        <v>8.123E-3</v>
      </c>
      <c r="BU188" s="34">
        <v>13.850955000000001</v>
      </c>
      <c r="BV188" s="34">
        <v>0</v>
      </c>
      <c r="BW188" s="34" t="s">
        <v>155</v>
      </c>
      <c r="BX188" s="34">
        <v>0.82699999999999996</v>
      </c>
    </row>
    <row r="189" spans="1:76" x14ac:dyDescent="0.25">
      <c r="A189" s="35">
        <v>43167</v>
      </c>
      <c r="B189" s="36">
        <v>1.8957175925925926E-2</v>
      </c>
      <c r="C189" s="34">
        <v>12.856999999999999</v>
      </c>
      <c r="D189" s="34">
        <v>1.8126</v>
      </c>
      <c r="E189" s="34">
        <v>18125.59534</v>
      </c>
      <c r="F189" s="34">
        <v>1771.8</v>
      </c>
      <c r="G189" s="34">
        <v>2.4</v>
      </c>
      <c r="H189" s="34">
        <v>5916.1</v>
      </c>
      <c r="I189" s="34"/>
      <c r="J189" s="34">
        <v>1.34</v>
      </c>
      <c r="K189" s="34">
        <v>0.86260000000000003</v>
      </c>
      <c r="L189" s="34">
        <v>11.0907</v>
      </c>
      <c r="M189" s="34">
        <v>1.5634999999999999</v>
      </c>
      <c r="N189" s="34">
        <v>1528.3342</v>
      </c>
      <c r="O189" s="34">
        <v>2.0952999999999999</v>
      </c>
      <c r="P189" s="34">
        <v>1530.4</v>
      </c>
      <c r="Q189" s="34">
        <v>1263.1733999999999</v>
      </c>
      <c r="R189" s="34">
        <v>1.7318</v>
      </c>
      <c r="S189" s="34">
        <v>1264.9000000000001</v>
      </c>
      <c r="T189" s="34">
        <v>5916.0870000000004</v>
      </c>
      <c r="U189" s="34"/>
      <c r="V189" s="34"/>
      <c r="W189" s="34">
        <v>0</v>
      </c>
      <c r="X189" s="34">
        <v>1.1563000000000001</v>
      </c>
      <c r="Y189" s="34">
        <v>11.9</v>
      </c>
      <c r="Z189" s="34">
        <v>849</v>
      </c>
      <c r="AA189" s="34">
        <v>847</v>
      </c>
      <c r="AB189" s="34">
        <v>860</v>
      </c>
      <c r="AC189" s="34">
        <v>96</v>
      </c>
      <c r="AD189" s="34">
        <v>30.34</v>
      </c>
      <c r="AE189" s="34">
        <v>0.7</v>
      </c>
      <c r="AF189" s="34">
        <v>978</v>
      </c>
      <c r="AG189" s="34">
        <v>2</v>
      </c>
      <c r="AH189" s="34">
        <v>69</v>
      </c>
      <c r="AI189" s="34">
        <v>37</v>
      </c>
      <c r="AJ189" s="34">
        <v>191</v>
      </c>
      <c r="AK189" s="34">
        <v>169</v>
      </c>
      <c r="AL189" s="34">
        <v>3.4</v>
      </c>
      <c r="AM189" s="34">
        <v>174.9</v>
      </c>
      <c r="AN189" s="34" t="s">
        <v>155</v>
      </c>
      <c r="AO189" s="34">
        <v>2</v>
      </c>
      <c r="AP189" s="37">
        <v>0.76976851851851846</v>
      </c>
      <c r="AQ189" s="34">
        <v>47.163214000000004</v>
      </c>
      <c r="AR189" s="34">
        <v>-88.484290999999999</v>
      </c>
      <c r="AS189" s="34">
        <v>318.89999999999998</v>
      </c>
      <c r="AT189" s="34">
        <v>37.5</v>
      </c>
      <c r="AU189" s="34">
        <v>12</v>
      </c>
      <c r="AV189" s="34">
        <v>10</v>
      </c>
      <c r="AW189" s="34" t="s">
        <v>212</v>
      </c>
      <c r="AX189" s="34">
        <v>1.787487</v>
      </c>
      <c r="AY189" s="34">
        <v>1.5031030000000001</v>
      </c>
      <c r="AZ189" s="34">
        <v>2.774975</v>
      </c>
      <c r="BA189" s="34">
        <v>13.404</v>
      </c>
      <c r="BB189" s="34">
        <v>13.07</v>
      </c>
      <c r="BC189" s="34">
        <v>0.98</v>
      </c>
      <c r="BD189" s="34">
        <v>15.93</v>
      </c>
      <c r="BE189" s="34">
        <v>2433.1840000000002</v>
      </c>
      <c r="BF189" s="34">
        <v>218.31800000000001</v>
      </c>
      <c r="BG189" s="34">
        <v>35.113</v>
      </c>
      <c r="BH189" s="34">
        <v>4.8000000000000001E-2</v>
      </c>
      <c r="BI189" s="34">
        <v>35.161000000000001</v>
      </c>
      <c r="BJ189" s="34">
        <v>29.021000000000001</v>
      </c>
      <c r="BK189" s="34">
        <v>0.04</v>
      </c>
      <c r="BL189" s="34">
        <v>29.061</v>
      </c>
      <c r="BM189" s="34">
        <v>44.789099999999998</v>
      </c>
      <c r="BN189" s="34"/>
      <c r="BO189" s="34"/>
      <c r="BP189" s="34"/>
      <c r="BQ189" s="34">
        <v>184.459</v>
      </c>
      <c r="BR189" s="34">
        <v>0.61207999999999996</v>
      </c>
      <c r="BS189" s="34">
        <v>-5</v>
      </c>
      <c r="BT189" s="34">
        <v>8.8769999999999995E-3</v>
      </c>
      <c r="BU189" s="34">
        <v>14.957705000000001</v>
      </c>
      <c r="BV189" s="34">
        <v>0</v>
      </c>
      <c r="BW189" s="34" t="s">
        <v>155</v>
      </c>
      <c r="BX189" s="34">
        <v>0.82699999999999996</v>
      </c>
    </row>
    <row r="190" spans="1:76" x14ac:dyDescent="0.25">
      <c r="A190" s="35">
        <v>43167</v>
      </c>
      <c r="B190" s="36">
        <v>1.8968750000000003E-2</v>
      </c>
      <c r="C190" s="34">
        <v>12.76</v>
      </c>
      <c r="D190" s="34">
        <v>2.0752999999999999</v>
      </c>
      <c r="E190" s="34">
        <v>20753.245320000002</v>
      </c>
      <c r="F190" s="34">
        <v>1826.1</v>
      </c>
      <c r="G190" s="34">
        <v>2.5</v>
      </c>
      <c r="H190" s="34">
        <v>6156.2</v>
      </c>
      <c r="I190" s="34"/>
      <c r="J190" s="34">
        <v>1.29</v>
      </c>
      <c r="K190" s="34">
        <v>0.86080000000000001</v>
      </c>
      <c r="L190" s="34">
        <v>10.9833</v>
      </c>
      <c r="M190" s="34">
        <v>1.7864</v>
      </c>
      <c r="N190" s="34">
        <v>1571.7908</v>
      </c>
      <c r="O190" s="34">
        <v>2.1271</v>
      </c>
      <c r="P190" s="34">
        <v>1573.9</v>
      </c>
      <c r="Q190" s="34">
        <v>1299.0904</v>
      </c>
      <c r="R190" s="34">
        <v>1.758</v>
      </c>
      <c r="S190" s="34">
        <v>1300.8</v>
      </c>
      <c r="T190" s="34">
        <v>6156.1908999999996</v>
      </c>
      <c r="U190" s="34"/>
      <c r="V190" s="34"/>
      <c r="W190" s="34">
        <v>0</v>
      </c>
      <c r="X190" s="34">
        <v>1.1094999999999999</v>
      </c>
      <c r="Y190" s="34">
        <v>11.9</v>
      </c>
      <c r="Z190" s="34">
        <v>850</v>
      </c>
      <c r="AA190" s="34">
        <v>849</v>
      </c>
      <c r="AB190" s="34">
        <v>860</v>
      </c>
      <c r="AC190" s="34">
        <v>96</v>
      </c>
      <c r="AD190" s="34">
        <v>30.34</v>
      </c>
      <c r="AE190" s="34">
        <v>0.7</v>
      </c>
      <c r="AF190" s="34">
        <v>978</v>
      </c>
      <c r="AG190" s="34">
        <v>2</v>
      </c>
      <c r="AH190" s="34">
        <v>69</v>
      </c>
      <c r="AI190" s="34">
        <v>37</v>
      </c>
      <c r="AJ190" s="34">
        <v>191</v>
      </c>
      <c r="AK190" s="34">
        <v>169.9</v>
      </c>
      <c r="AL190" s="34">
        <v>3.5</v>
      </c>
      <c r="AM190" s="34">
        <v>175</v>
      </c>
      <c r="AN190" s="34" t="s">
        <v>155</v>
      </c>
      <c r="AO190" s="34">
        <v>2</v>
      </c>
      <c r="AP190" s="37">
        <v>0.76978009259259261</v>
      </c>
      <c r="AQ190" s="34">
        <v>47.163356999999998</v>
      </c>
      <c r="AR190" s="34">
        <v>-88.484367000000006</v>
      </c>
      <c r="AS190" s="34">
        <v>319.60000000000002</v>
      </c>
      <c r="AT190" s="34">
        <v>39.1</v>
      </c>
      <c r="AU190" s="34">
        <v>12</v>
      </c>
      <c r="AV190" s="34">
        <v>10</v>
      </c>
      <c r="AW190" s="34" t="s">
        <v>212</v>
      </c>
      <c r="AX190" s="34">
        <v>1.9</v>
      </c>
      <c r="AY190" s="34">
        <v>1.7</v>
      </c>
      <c r="AZ190" s="34">
        <v>3</v>
      </c>
      <c r="BA190" s="34">
        <v>13.404</v>
      </c>
      <c r="BB190" s="34">
        <v>12.89</v>
      </c>
      <c r="BC190" s="34">
        <v>0.96</v>
      </c>
      <c r="BD190" s="34">
        <v>16.177</v>
      </c>
      <c r="BE190" s="34">
        <v>2384.4319999999998</v>
      </c>
      <c r="BF190" s="34">
        <v>246.83</v>
      </c>
      <c r="BG190" s="34">
        <v>35.734000000000002</v>
      </c>
      <c r="BH190" s="34">
        <v>4.8000000000000001E-2</v>
      </c>
      <c r="BI190" s="34">
        <v>35.783000000000001</v>
      </c>
      <c r="BJ190" s="34">
        <v>29.533999999999999</v>
      </c>
      <c r="BK190" s="34">
        <v>0.04</v>
      </c>
      <c r="BL190" s="34">
        <v>29.574000000000002</v>
      </c>
      <c r="BM190" s="34">
        <v>46.119799999999998</v>
      </c>
      <c r="BN190" s="34"/>
      <c r="BO190" s="34"/>
      <c r="BP190" s="34"/>
      <c r="BQ190" s="34">
        <v>175.137</v>
      </c>
      <c r="BR190" s="34">
        <v>0.67049700000000001</v>
      </c>
      <c r="BS190" s="34">
        <v>-5</v>
      </c>
      <c r="BT190" s="34">
        <v>8.9999999999999993E-3</v>
      </c>
      <c r="BU190" s="34">
        <v>16.385269999999998</v>
      </c>
      <c r="BV190" s="34">
        <v>0</v>
      </c>
      <c r="BW190" s="34" t="s">
        <v>155</v>
      </c>
      <c r="BX190" s="34">
        <v>0.82699999999999996</v>
      </c>
    </row>
    <row r="191" spans="1:76" x14ac:dyDescent="0.25">
      <c r="A191" s="35">
        <v>43167</v>
      </c>
      <c r="B191" s="36">
        <v>1.8980324074074077E-2</v>
      </c>
      <c r="C191" s="34">
        <v>12.781000000000001</v>
      </c>
      <c r="D191" s="34">
        <v>1.9649000000000001</v>
      </c>
      <c r="E191" s="34">
        <v>19649.284530000001</v>
      </c>
      <c r="F191" s="34">
        <v>1865.6</v>
      </c>
      <c r="G191" s="34">
        <v>2.4</v>
      </c>
      <c r="H191" s="34">
        <v>6320.6</v>
      </c>
      <c r="I191" s="34"/>
      <c r="J191" s="34">
        <v>1.1299999999999999</v>
      </c>
      <c r="K191" s="34">
        <v>0.86150000000000004</v>
      </c>
      <c r="L191" s="34">
        <v>11.0108</v>
      </c>
      <c r="M191" s="34">
        <v>1.6928000000000001</v>
      </c>
      <c r="N191" s="34">
        <v>1607.1957</v>
      </c>
      <c r="O191" s="34">
        <v>2.0676000000000001</v>
      </c>
      <c r="P191" s="34">
        <v>1609.3</v>
      </c>
      <c r="Q191" s="34">
        <v>1326.9158</v>
      </c>
      <c r="R191" s="34">
        <v>1.7070000000000001</v>
      </c>
      <c r="S191" s="34">
        <v>1328.6</v>
      </c>
      <c r="T191" s="34">
        <v>6320.5515999999998</v>
      </c>
      <c r="U191" s="34"/>
      <c r="V191" s="34"/>
      <c r="W191" s="34">
        <v>0</v>
      </c>
      <c r="X191" s="34">
        <v>0.97650000000000003</v>
      </c>
      <c r="Y191" s="34">
        <v>11.9</v>
      </c>
      <c r="Z191" s="34">
        <v>849</v>
      </c>
      <c r="AA191" s="34">
        <v>849</v>
      </c>
      <c r="AB191" s="34">
        <v>859</v>
      </c>
      <c r="AC191" s="34">
        <v>95.1</v>
      </c>
      <c r="AD191" s="34">
        <v>30.06</v>
      </c>
      <c r="AE191" s="34">
        <v>0.69</v>
      </c>
      <c r="AF191" s="34">
        <v>978</v>
      </c>
      <c r="AG191" s="34">
        <v>2</v>
      </c>
      <c r="AH191" s="34">
        <v>69</v>
      </c>
      <c r="AI191" s="34">
        <v>37</v>
      </c>
      <c r="AJ191" s="34">
        <v>191</v>
      </c>
      <c r="AK191" s="34">
        <v>170</v>
      </c>
      <c r="AL191" s="34">
        <v>3.5</v>
      </c>
      <c r="AM191" s="34">
        <v>175</v>
      </c>
      <c r="AN191" s="34" t="s">
        <v>155</v>
      </c>
      <c r="AO191" s="34">
        <v>2</v>
      </c>
      <c r="AP191" s="37">
        <v>0.76979166666666676</v>
      </c>
      <c r="AQ191" s="34">
        <v>47.163499999999999</v>
      </c>
      <c r="AR191" s="34">
        <v>-88.484513000000007</v>
      </c>
      <c r="AS191" s="34">
        <v>319.39999999999998</v>
      </c>
      <c r="AT191" s="34">
        <v>41.4</v>
      </c>
      <c r="AU191" s="34">
        <v>12</v>
      </c>
      <c r="AV191" s="34">
        <v>10</v>
      </c>
      <c r="AW191" s="34" t="s">
        <v>212</v>
      </c>
      <c r="AX191" s="34">
        <v>1.7562</v>
      </c>
      <c r="AY191" s="34">
        <v>1.7719</v>
      </c>
      <c r="AZ191" s="34">
        <v>3</v>
      </c>
      <c r="BA191" s="34">
        <v>13.404</v>
      </c>
      <c r="BB191" s="34">
        <v>12.95</v>
      </c>
      <c r="BC191" s="34">
        <v>0.97</v>
      </c>
      <c r="BD191" s="34">
        <v>16.077000000000002</v>
      </c>
      <c r="BE191" s="34">
        <v>2399.3290000000002</v>
      </c>
      <c r="BF191" s="34">
        <v>234.774</v>
      </c>
      <c r="BG191" s="34">
        <v>36.676000000000002</v>
      </c>
      <c r="BH191" s="34">
        <v>4.7E-2</v>
      </c>
      <c r="BI191" s="34">
        <v>36.722999999999999</v>
      </c>
      <c r="BJ191" s="34">
        <v>30.28</v>
      </c>
      <c r="BK191" s="34">
        <v>3.9E-2</v>
      </c>
      <c r="BL191" s="34">
        <v>30.318999999999999</v>
      </c>
      <c r="BM191" s="34">
        <v>47.527900000000002</v>
      </c>
      <c r="BN191" s="34"/>
      <c r="BO191" s="34"/>
      <c r="BP191" s="34"/>
      <c r="BQ191" s="34">
        <v>154.721</v>
      </c>
      <c r="BR191" s="34">
        <v>0.65259199999999995</v>
      </c>
      <c r="BS191" s="34">
        <v>-5</v>
      </c>
      <c r="BT191" s="34">
        <v>8.9999999999999993E-3</v>
      </c>
      <c r="BU191" s="34">
        <v>15.947727</v>
      </c>
      <c r="BV191" s="34">
        <v>0</v>
      </c>
      <c r="BW191" s="34" t="s">
        <v>155</v>
      </c>
      <c r="BX191" s="34">
        <v>0.82599999999999996</v>
      </c>
    </row>
    <row r="192" spans="1:76" x14ac:dyDescent="0.25">
      <c r="A192" s="35">
        <v>43167</v>
      </c>
      <c r="B192" s="36">
        <v>1.8991898148148147E-2</v>
      </c>
      <c r="C192" s="34">
        <v>12.86</v>
      </c>
      <c r="D192" s="34">
        <v>1.7665</v>
      </c>
      <c r="E192" s="34">
        <v>17664.556960000002</v>
      </c>
      <c r="F192" s="34">
        <v>1903.9</v>
      </c>
      <c r="G192" s="34">
        <v>2.4</v>
      </c>
      <c r="H192" s="34">
        <v>6303.6</v>
      </c>
      <c r="I192" s="34"/>
      <c r="J192" s="34">
        <v>1.0900000000000001</v>
      </c>
      <c r="K192" s="34">
        <v>0.86260000000000003</v>
      </c>
      <c r="L192" s="34">
        <v>11.0936</v>
      </c>
      <c r="M192" s="34">
        <v>1.5238</v>
      </c>
      <c r="N192" s="34">
        <v>1642.3422</v>
      </c>
      <c r="O192" s="34">
        <v>2.0703</v>
      </c>
      <c r="P192" s="34">
        <v>1644.4</v>
      </c>
      <c r="Q192" s="34">
        <v>1357.1948</v>
      </c>
      <c r="R192" s="34">
        <v>1.7109000000000001</v>
      </c>
      <c r="S192" s="34">
        <v>1358.9</v>
      </c>
      <c r="T192" s="34">
        <v>6303.5618000000004</v>
      </c>
      <c r="U192" s="34"/>
      <c r="V192" s="34"/>
      <c r="W192" s="34">
        <v>0</v>
      </c>
      <c r="X192" s="34">
        <v>0.94099999999999995</v>
      </c>
      <c r="Y192" s="34">
        <v>11.9</v>
      </c>
      <c r="Z192" s="34">
        <v>850</v>
      </c>
      <c r="AA192" s="34">
        <v>850</v>
      </c>
      <c r="AB192" s="34">
        <v>860</v>
      </c>
      <c r="AC192" s="34">
        <v>95.9</v>
      </c>
      <c r="AD192" s="34">
        <v>30.3</v>
      </c>
      <c r="AE192" s="34">
        <v>0.7</v>
      </c>
      <c r="AF192" s="34">
        <v>978</v>
      </c>
      <c r="AG192" s="34">
        <v>2</v>
      </c>
      <c r="AH192" s="34">
        <v>69</v>
      </c>
      <c r="AI192" s="34">
        <v>37</v>
      </c>
      <c r="AJ192" s="34">
        <v>191</v>
      </c>
      <c r="AK192" s="34">
        <v>169.1</v>
      </c>
      <c r="AL192" s="34">
        <v>3.4</v>
      </c>
      <c r="AM192" s="34">
        <v>175</v>
      </c>
      <c r="AN192" s="34" t="s">
        <v>155</v>
      </c>
      <c r="AO192" s="34">
        <v>2</v>
      </c>
      <c r="AP192" s="37">
        <v>0.76980324074074069</v>
      </c>
      <c r="AQ192" s="34">
        <v>47.163646</v>
      </c>
      <c r="AR192" s="34">
        <v>-88.484668999999997</v>
      </c>
      <c r="AS192" s="34">
        <v>319.2</v>
      </c>
      <c r="AT192" s="34">
        <v>43.1</v>
      </c>
      <c r="AU192" s="34">
        <v>12</v>
      </c>
      <c r="AV192" s="34">
        <v>10</v>
      </c>
      <c r="AW192" s="34" t="s">
        <v>212</v>
      </c>
      <c r="AX192" s="34">
        <v>1.4124000000000001</v>
      </c>
      <c r="AY192" s="34">
        <v>1.8</v>
      </c>
      <c r="AZ192" s="34">
        <v>2.5686</v>
      </c>
      <c r="BA192" s="34">
        <v>13.404</v>
      </c>
      <c r="BB192" s="34">
        <v>13.07</v>
      </c>
      <c r="BC192" s="34">
        <v>0.98</v>
      </c>
      <c r="BD192" s="34">
        <v>15.925000000000001</v>
      </c>
      <c r="BE192" s="34">
        <v>2433.4650000000001</v>
      </c>
      <c r="BF192" s="34">
        <v>212.74199999999999</v>
      </c>
      <c r="BG192" s="34">
        <v>37.726999999999997</v>
      </c>
      <c r="BH192" s="34">
        <v>4.8000000000000001E-2</v>
      </c>
      <c r="BI192" s="34">
        <v>37.774999999999999</v>
      </c>
      <c r="BJ192" s="34">
        <v>31.177</v>
      </c>
      <c r="BK192" s="34">
        <v>3.9E-2</v>
      </c>
      <c r="BL192" s="34">
        <v>31.216000000000001</v>
      </c>
      <c r="BM192" s="34">
        <v>47.715499999999999</v>
      </c>
      <c r="BN192" s="34"/>
      <c r="BO192" s="34"/>
      <c r="BP192" s="34"/>
      <c r="BQ192" s="34">
        <v>150.09</v>
      </c>
      <c r="BR192" s="34">
        <v>0.59551100000000001</v>
      </c>
      <c r="BS192" s="34">
        <v>-5</v>
      </c>
      <c r="BT192" s="34">
        <v>8.9999999999999993E-3</v>
      </c>
      <c r="BU192" s="34">
        <v>14.552788</v>
      </c>
      <c r="BV192" s="34">
        <v>0</v>
      </c>
      <c r="BW192" s="34" t="s">
        <v>155</v>
      </c>
      <c r="BX192" s="34">
        <v>0.82599999999999996</v>
      </c>
    </row>
    <row r="193" spans="1:76" x14ac:dyDescent="0.25">
      <c r="A193" s="35">
        <v>43167</v>
      </c>
      <c r="B193" s="36">
        <v>1.900347222222222E-2</v>
      </c>
      <c r="C193" s="34">
        <v>12.869</v>
      </c>
      <c r="D193" s="34">
        <v>1.69</v>
      </c>
      <c r="E193" s="34">
        <v>16900.43478</v>
      </c>
      <c r="F193" s="34">
        <v>1967.2</v>
      </c>
      <c r="G193" s="34">
        <v>2.4</v>
      </c>
      <c r="H193" s="34">
        <v>6231</v>
      </c>
      <c r="I193" s="34"/>
      <c r="J193" s="34">
        <v>1</v>
      </c>
      <c r="K193" s="34">
        <v>0.86339999999999995</v>
      </c>
      <c r="L193" s="34">
        <v>11.1107</v>
      </c>
      <c r="M193" s="34">
        <v>1.4592000000000001</v>
      </c>
      <c r="N193" s="34">
        <v>1698.4963</v>
      </c>
      <c r="O193" s="34">
        <v>2.0472000000000001</v>
      </c>
      <c r="P193" s="34">
        <v>1700.5</v>
      </c>
      <c r="Q193" s="34">
        <v>1402.2928999999999</v>
      </c>
      <c r="R193" s="34">
        <v>1.6901999999999999</v>
      </c>
      <c r="S193" s="34">
        <v>1404</v>
      </c>
      <c r="T193" s="34">
        <v>6230.9732999999997</v>
      </c>
      <c r="U193" s="34"/>
      <c r="V193" s="34"/>
      <c r="W193" s="34">
        <v>0</v>
      </c>
      <c r="X193" s="34">
        <v>0.86339999999999995</v>
      </c>
      <c r="Y193" s="34">
        <v>11.9</v>
      </c>
      <c r="Z193" s="34">
        <v>849</v>
      </c>
      <c r="AA193" s="34">
        <v>849</v>
      </c>
      <c r="AB193" s="34">
        <v>860</v>
      </c>
      <c r="AC193" s="34">
        <v>95.1</v>
      </c>
      <c r="AD193" s="34">
        <v>30.06</v>
      </c>
      <c r="AE193" s="34">
        <v>0.69</v>
      </c>
      <c r="AF193" s="34">
        <v>978</v>
      </c>
      <c r="AG193" s="34">
        <v>2</v>
      </c>
      <c r="AH193" s="34">
        <v>69</v>
      </c>
      <c r="AI193" s="34">
        <v>37</v>
      </c>
      <c r="AJ193" s="34">
        <v>191</v>
      </c>
      <c r="AK193" s="34">
        <v>169.9</v>
      </c>
      <c r="AL193" s="34">
        <v>3.5</v>
      </c>
      <c r="AM193" s="34">
        <v>175</v>
      </c>
      <c r="AN193" s="34" t="s">
        <v>155</v>
      </c>
      <c r="AO193" s="34">
        <v>2</v>
      </c>
      <c r="AP193" s="37">
        <v>0.76981481481481484</v>
      </c>
      <c r="AQ193" s="34">
        <v>47.163792000000001</v>
      </c>
      <c r="AR193" s="34">
        <v>-88.484819999999999</v>
      </c>
      <c r="AS193" s="34">
        <v>319</v>
      </c>
      <c r="AT193" s="34">
        <v>43.5</v>
      </c>
      <c r="AU193" s="34">
        <v>12</v>
      </c>
      <c r="AV193" s="34">
        <v>10</v>
      </c>
      <c r="AW193" s="34" t="s">
        <v>212</v>
      </c>
      <c r="AX193" s="34">
        <v>1.3</v>
      </c>
      <c r="AY193" s="34">
        <v>1.8</v>
      </c>
      <c r="AZ193" s="34">
        <v>2.4</v>
      </c>
      <c r="BA193" s="34">
        <v>13.404</v>
      </c>
      <c r="BB193" s="34">
        <v>13.15</v>
      </c>
      <c r="BC193" s="34">
        <v>0.98</v>
      </c>
      <c r="BD193" s="34">
        <v>15.821</v>
      </c>
      <c r="BE193" s="34">
        <v>2447.3670000000002</v>
      </c>
      <c r="BF193" s="34">
        <v>204.57</v>
      </c>
      <c r="BG193" s="34">
        <v>39.179000000000002</v>
      </c>
      <c r="BH193" s="34">
        <v>4.7E-2</v>
      </c>
      <c r="BI193" s="34">
        <v>39.226999999999997</v>
      </c>
      <c r="BJ193" s="34">
        <v>32.347000000000001</v>
      </c>
      <c r="BK193" s="34">
        <v>3.9E-2</v>
      </c>
      <c r="BL193" s="34">
        <v>32.386000000000003</v>
      </c>
      <c r="BM193" s="34">
        <v>47.362499999999997</v>
      </c>
      <c r="BN193" s="34"/>
      <c r="BO193" s="34"/>
      <c r="BP193" s="34"/>
      <c r="BQ193" s="34">
        <v>138.28200000000001</v>
      </c>
      <c r="BR193" s="34">
        <v>0.65026700000000004</v>
      </c>
      <c r="BS193" s="34">
        <v>-5</v>
      </c>
      <c r="BT193" s="34">
        <v>9.8770000000000004E-3</v>
      </c>
      <c r="BU193" s="34">
        <v>15.8909</v>
      </c>
      <c r="BV193" s="34">
        <v>0</v>
      </c>
      <c r="BW193" s="34" t="s">
        <v>155</v>
      </c>
      <c r="BX193" s="34">
        <v>0.82599999999999996</v>
      </c>
    </row>
    <row r="194" spans="1:76" x14ac:dyDescent="0.25">
      <c r="A194" s="35">
        <v>43167</v>
      </c>
      <c r="B194" s="36">
        <v>1.9015046296296297E-2</v>
      </c>
      <c r="C194" s="34">
        <v>12.87</v>
      </c>
      <c r="D194" s="34">
        <v>1.6675</v>
      </c>
      <c r="E194" s="34">
        <v>16675.079099999999</v>
      </c>
      <c r="F194" s="34">
        <v>2079.9</v>
      </c>
      <c r="G194" s="34">
        <v>2.2999999999999998</v>
      </c>
      <c r="H194" s="34">
        <v>6157.6</v>
      </c>
      <c r="I194" s="34"/>
      <c r="J194" s="34">
        <v>0.9</v>
      </c>
      <c r="K194" s="34">
        <v>0.86360000000000003</v>
      </c>
      <c r="L194" s="34">
        <v>11.1151</v>
      </c>
      <c r="M194" s="34">
        <v>1.4400999999999999</v>
      </c>
      <c r="N194" s="34">
        <v>1796.3261</v>
      </c>
      <c r="O194" s="34">
        <v>1.9863999999999999</v>
      </c>
      <c r="P194" s="34">
        <v>1798.3</v>
      </c>
      <c r="Q194" s="34">
        <v>1482.8368</v>
      </c>
      <c r="R194" s="34">
        <v>1.6396999999999999</v>
      </c>
      <c r="S194" s="34">
        <v>1484.5</v>
      </c>
      <c r="T194" s="34">
        <v>6157.6346999999996</v>
      </c>
      <c r="U194" s="34"/>
      <c r="V194" s="34"/>
      <c r="W194" s="34">
        <v>0</v>
      </c>
      <c r="X194" s="34">
        <v>0.77729999999999999</v>
      </c>
      <c r="Y194" s="34">
        <v>11.9</v>
      </c>
      <c r="Z194" s="34">
        <v>849</v>
      </c>
      <c r="AA194" s="34">
        <v>848</v>
      </c>
      <c r="AB194" s="34">
        <v>861</v>
      </c>
      <c r="AC194" s="34">
        <v>95</v>
      </c>
      <c r="AD194" s="34">
        <v>30.02</v>
      </c>
      <c r="AE194" s="34">
        <v>0.69</v>
      </c>
      <c r="AF194" s="34">
        <v>978</v>
      </c>
      <c r="AG194" s="34">
        <v>2</v>
      </c>
      <c r="AH194" s="34">
        <v>69</v>
      </c>
      <c r="AI194" s="34">
        <v>37</v>
      </c>
      <c r="AJ194" s="34">
        <v>191</v>
      </c>
      <c r="AK194" s="34">
        <v>170</v>
      </c>
      <c r="AL194" s="34">
        <v>3.4</v>
      </c>
      <c r="AM194" s="34">
        <v>175</v>
      </c>
      <c r="AN194" s="34" t="s">
        <v>155</v>
      </c>
      <c r="AO194" s="34">
        <v>2</v>
      </c>
      <c r="AP194" s="37">
        <v>0.76982638888888888</v>
      </c>
      <c r="AQ194" s="34">
        <v>47.163925999999996</v>
      </c>
      <c r="AR194" s="34">
        <v>-88.484994999999998</v>
      </c>
      <c r="AS194" s="34">
        <v>318.89999999999998</v>
      </c>
      <c r="AT194" s="34">
        <v>44</v>
      </c>
      <c r="AU194" s="34">
        <v>12</v>
      </c>
      <c r="AV194" s="34">
        <v>10</v>
      </c>
      <c r="AW194" s="34" t="s">
        <v>212</v>
      </c>
      <c r="AX194" s="34">
        <v>1.3</v>
      </c>
      <c r="AY194" s="34">
        <v>1.8</v>
      </c>
      <c r="AZ194" s="34">
        <v>2.4</v>
      </c>
      <c r="BA194" s="34">
        <v>13.404</v>
      </c>
      <c r="BB194" s="34">
        <v>13.17</v>
      </c>
      <c r="BC194" s="34">
        <v>0.98</v>
      </c>
      <c r="BD194" s="34">
        <v>15.789</v>
      </c>
      <c r="BE194" s="34">
        <v>2452.4340000000002</v>
      </c>
      <c r="BF194" s="34">
        <v>202.239</v>
      </c>
      <c r="BG194" s="34">
        <v>41.506</v>
      </c>
      <c r="BH194" s="34">
        <v>4.5999999999999999E-2</v>
      </c>
      <c r="BI194" s="34">
        <v>41.551000000000002</v>
      </c>
      <c r="BJ194" s="34">
        <v>34.262</v>
      </c>
      <c r="BK194" s="34">
        <v>3.7999999999999999E-2</v>
      </c>
      <c r="BL194" s="34">
        <v>34.299999999999997</v>
      </c>
      <c r="BM194" s="34">
        <v>46.883600000000001</v>
      </c>
      <c r="BN194" s="34"/>
      <c r="BO194" s="34"/>
      <c r="BP194" s="34"/>
      <c r="BQ194" s="34">
        <v>124.69799999999999</v>
      </c>
      <c r="BR194" s="34">
        <v>0.60287199999999996</v>
      </c>
      <c r="BS194" s="34">
        <v>-5</v>
      </c>
      <c r="BT194" s="34">
        <v>0.01</v>
      </c>
      <c r="BU194" s="34">
        <v>14.732684000000001</v>
      </c>
      <c r="BV194" s="34">
        <v>0</v>
      </c>
      <c r="BW194" s="34" t="s">
        <v>155</v>
      </c>
      <c r="BX194" s="34">
        <v>0.82499999999999996</v>
      </c>
    </row>
    <row r="195" spans="1:76" x14ac:dyDescent="0.25">
      <c r="A195" s="35">
        <v>43167</v>
      </c>
      <c r="B195" s="36">
        <v>1.9026620370370371E-2</v>
      </c>
      <c r="C195" s="34">
        <v>12.755000000000001</v>
      </c>
      <c r="D195" s="34">
        <v>1.6209</v>
      </c>
      <c r="E195" s="34">
        <v>16208.800999999999</v>
      </c>
      <c r="F195" s="34">
        <v>2180.1</v>
      </c>
      <c r="G195" s="34">
        <v>2.2000000000000002</v>
      </c>
      <c r="H195" s="34">
        <v>6062.8</v>
      </c>
      <c r="I195" s="34"/>
      <c r="J195" s="34">
        <v>0.9</v>
      </c>
      <c r="K195" s="34">
        <v>0.86509999999999998</v>
      </c>
      <c r="L195" s="34">
        <v>11.0344</v>
      </c>
      <c r="M195" s="34">
        <v>1.4021999999999999</v>
      </c>
      <c r="N195" s="34">
        <v>1886.0085999999999</v>
      </c>
      <c r="O195" s="34">
        <v>1.9032</v>
      </c>
      <c r="P195" s="34">
        <v>1887.9</v>
      </c>
      <c r="Q195" s="34">
        <v>1556.8681999999999</v>
      </c>
      <c r="R195" s="34">
        <v>1.5710999999999999</v>
      </c>
      <c r="S195" s="34">
        <v>1558.4</v>
      </c>
      <c r="T195" s="34">
        <v>6062.8427000000001</v>
      </c>
      <c r="U195" s="34"/>
      <c r="V195" s="34"/>
      <c r="W195" s="34">
        <v>0</v>
      </c>
      <c r="X195" s="34">
        <v>0.77859999999999996</v>
      </c>
      <c r="Y195" s="34">
        <v>12</v>
      </c>
      <c r="Z195" s="34">
        <v>849</v>
      </c>
      <c r="AA195" s="34">
        <v>849</v>
      </c>
      <c r="AB195" s="34">
        <v>860</v>
      </c>
      <c r="AC195" s="34">
        <v>95</v>
      </c>
      <c r="AD195" s="34">
        <v>30.02</v>
      </c>
      <c r="AE195" s="34">
        <v>0.69</v>
      </c>
      <c r="AF195" s="34">
        <v>978</v>
      </c>
      <c r="AG195" s="34">
        <v>2</v>
      </c>
      <c r="AH195" s="34">
        <v>69</v>
      </c>
      <c r="AI195" s="34">
        <v>37</v>
      </c>
      <c r="AJ195" s="34">
        <v>191</v>
      </c>
      <c r="AK195" s="34">
        <v>170</v>
      </c>
      <c r="AL195" s="34">
        <v>3.5</v>
      </c>
      <c r="AM195" s="34">
        <v>174.9</v>
      </c>
      <c r="AN195" s="34" t="s">
        <v>155</v>
      </c>
      <c r="AO195" s="34">
        <v>2</v>
      </c>
      <c r="AP195" s="37">
        <v>0.76983796296296303</v>
      </c>
      <c r="AQ195" s="34">
        <v>47.164043999999997</v>
      </c>
      <c r="AR195" s="34">
        <v>-88.485195000000004</v>
      </c>
      <c r="AS195" s="34">
        <v>319</v>
      </c>
      <c r="AT195" s="34">
        <v>44.2</v>
      </c>
      <c r="AU195" s="34">
        <v>12</v>
      </c>
      <c r="AV195" s="34">
        <v>10</v>
      </c>
      <c r="AW195" s="34" t="s">
        <v>212</v>
      </c>
      <c r="AX195" s="34">
        <v>1.3718999999999999</v>
      </c>
      <c r="AY195" s="34">
        <v>1.8718999999999999</v>
      </c>
      <c r="AZ195" s="34">
        <v>2.4719000000000002</v>
      </c>
      <c r="BA195" s="34">
        <v>13.404</v>
      </c>
      <c r="BB195" s="34">
        <v>13.32</v>
      </c>
      <c r="BC195" s="34">
        <v>0.99</v>
      </c>
      <c r="BD195" s="34">
        <v>15.595000000000001</v>
      </c>
      <c r="BE195" s="34">
        <v>2458.614</v>
      </c>
      <c r="BF195" s="34">
        <v>198.85300000000001</v>
      </c>
      <c r="BG195" s="34">
        <v>44.006999999999998</v>
      </c>
      <c r="BH195" s="34">
        <v>4.3999999999999997E-2</v>
      </c>
      <c r="BI195" s="34">
        <v>44.052</v>
      </c>
      <c r="BJ195" s="34">
        <v>36.326999999999998</v>
      </c>
      <c r="BK195" s="34">
        <v>3.6999999999999998E-2</v>
      </c>
      <c r="BL195" s="34">
        <v>36.363999999999997</v>
      </c>
      <c r="BM195" s="34">
        <v>46.616700000000002</v>
      </c>
      <c r="BN195" s="34"/>
      <c r="BO195" s="34"/>
      <c r="BP195" s="34"/>
      <c r="BQ195" s="34">
        <v>126.13800000000001</v>
      </c>
      <c r="BR195" s="34">
        <v>0.62218700000000005</v>
      </c>
      <c r="BS195" s="34">
        <v>-5</v>
      </c>
      <c r="BT195" s="34">
        <v>9.1229999999999992E-3</v>
      </c>
      <c r="BU195" s="34">
        <v>15.204694999999999</v>
      </c>
      <c r="BV195" s="34">
        <v>0</v>
      </c>
      <c r="BW195" s="34" t="s">
        <v>155</v>
      </c>
      <c r="BX195" s="34">
        <v>0.82499999999999996</v>
      </c>
    </row>
    <row r="196" spans="1:76" x14ac:dyDescent="0.25">
      <c r="A196" s="35">
        <v>43167</v>
      </c>
      <c r="B196" s="36">
        <v>1.9038194444444444E-2</v>
      </c>
      <c r="C196" s="34">
        <v>11.484999999999999</v>
      </c>
      <c r="D196" s="34">
        <v>3.7052</v>
      </c>
      <c r="E196" s="34">
        <v>37052.238550000002</v>
      </c>
      <c r="F196" s="34">
        <v>2237.4</v>
      </c>
      <c r="G196" s="34">
        <v>2.2000000000000002</v>
      </c>
      <c r="H196" s="34">
        <v>5969.3</v>
      </c>
      <c r="I196" s="34"/>
      <c r="J196" s="34">
        <v>0.8</v>
      </c>
      <c r="K196" s="34">
        <v>0.85599999999999998</v>
      </c>
      <c r="L196" s="34">
        <v>9.8308</v>
      </c>
      <c r="M196" s="34">
        <v>3.1716000000000002</v>
      </c>
      <c r="N196" s="34">
        <v>1915.1748</v>
      </c>
      <c r="O196" s="34">
        <v>1.8832</v>
      </c>
      <c r="P196" s="34">
        <v>1917.1</v>
      </c>
      <c r="Q196" s="34">
        <v>1580.9444000000001</v>
      </c>
      <c r="R196" s="34">
        <v>1.5545</v>
      </c>
      <c r="S196" s="34">
        <v>1582.5</v>
      </c>
      <c r="T196" s="34">
        <v>5969.3105999999998</v>
      </c>
      <c r="U196" s="34"/>
      <c r="V196" s="34"/>
      <c r="W196" s="34">
        <v>0</v>
      </c>
      <c r="X196" s="34">
        <v>0.68479999999999996</v>
      </c>
      <c r="Y196" s="34">
        <v>12</v>
      </c>
      <c r="Z196" s="34">
        <v>848</v>
      </c>
      <c r="AA196" s="34">
        <v>848</v>
      </c>
      <c r="AB196" s="34">
        <v>861</v>
      </c>
      <c r="AC196" s="34">
        <v>95</v>
      </c>
      <c r="AD196" s="34">
        <v>30.02</v>
      </c>
      <c r="AE196" s="34">
        <v>0.69</v>
      </c>
      <c r="AF196" s="34">
        <v>978</v>
      </c>
      <c r="AG196" s="34">
        <v>2</v>
      </c>
      <c r="AH196" s="34">
        <v>69</v>
      </c>
      <c r="AI196" s="34">
        <v>37</v>
      </c>
      <c r="AJ196" s="34">
        <v>191</v>
      </c>
      <c r="AK196" s="34">
        <v>170</v>
      </c>
      <c r="AL196" s="34">
        <v>3.6</v>
      </c>
      <c r="AM196" s="34">
        <v>174.5</v>
      </c>
      <c r="AN196" s="34" t="s">
        <v>155</v>
      </c>
      <c r="AO196" s="34">
        <v>2</v>
      </c>
      <c r="AP196" s="37">
        <v>0.76984953703703696</v>
      </c>
      <c r="AQ196" s="34">
        <v>47.164140000000003</v>
      </c>
      <c r="AR196" s="34">
        <v>-88.485417999999996</v>
      </c>
      <c r="AS196" s="34">
        <v>319.3</v>
      </c>
      <c r="AT196" s="34">
        <v>44.2</v>
      </c>
      <c r="AU196" s="34">
        <v>12</v>
      </c>
      <c r="AV196" s="34">
        <v>11</v>
      </c>
      <c r="AW196" s="34" t="s">
        <v>215</v>
      </c>
      <c r="AX196" s="34">
        <v>1.3281000000000001</v>
      </c>
      <c r="AY196" s="34">
        <v>1.7562</v>
      </c>
      <c r="AZ196" s="34">
        <v>2.2124000000000001</v>
      </c>
      <c r="BA196" s="34">
        <v>13.404</v>
      </c>
      <c r="BB196" s="34">
        <v>12.42</v>
      </c>
      <c r="BC196" s="34">
        <v>0.93</v>
      </c>
      <c r="BD196" s="34">
        <v>16.824999999999999</v>
      </c>
      <c r="BE196" s="34">
        <v>2100.5</v>
      </c>
      <c r="BF196" s="34">
        <v>431.30700000000002</v>
      </c>
      <c r="BG196" s="34">
        <v>42.853000000000002</v>
      </c>
      <c r="BH196" s="34">
        <v>4.2000000000000003E-2</v>
      </c>
      <c r="BI196" s="34">
        <v>42.895000000000003</v>
      </c>
      <c r="BJ196" s="34">
        <v>35.374000000000002</v>
      </c>
      <c r="BK196" s="34">
        <v>3.5000000000000003E-2</v>
      </c>
      <c r="BL196" s="34">
        <v>35.408999999999999</v>
      </c>
      <c r="BM196" s="34">
        <v>44.012700000000002</v>
      </c>
      <c r="BN196" s="34"/>
      <c r="BO196" s="34"/>
      <c r="BP196" s="34"/>
      <c r="BQ196" s="34">
        <v>106.386</v>
      </c>
      <c r="BR196" s="34">
        <v>0.51900599999999997</v>
      </c>
      <c r="BS196" s="34">
        <v>-5</v>
      </c>
      <c r="BT196" s="34">
        <v>8.123E-3</v>
      </c>
      <c r="BU196" s="34">
        <v>12.683209</v>
      </c>
      <c r="BV196" s="34">
        <v>0</v>
      </c>
      <c r="BW196" s="34" t="s">
        <v>155</v>
      </c>
      <c r="BX196" s="34">
        <v>0.82499999999999996</v>
      </c>
    </row>
    <row r="197" spans="1:76" x14ac:dyDescent="0.25">
      <c r="A197" s="35">
        <v>43167</v>
      </c>
      <c r="B197" s="36">
        <v>1.9049768518518518E-2</v>
      </c>
      <c r="C197" s="34">
        <v>9.4450000000000003</v>
      </c>
      <c r="D197" s="34">
        <v>6.4492000000000003</v>
      </c>
      <c r="E197" s="34">
        <v>64492.433779999999</v>
      </c>
      <c r="F197" s="34">
        <v>2171.3000000000002</v>
      </c>
      <c r="G197" s="34">
        <v>2.5</v>
      </c>
      <c r="H197" s="34">
        <v>6273</v>
      </c>
      <c r="I197" s="34"/>
      <c r="J197" s="34">
        <v>0.8</v>
      </c>
      <c r="K197" s="34">
        <v>0.84550000000000003</v>
      </c>
      <c r="L197" s="34">
        <v>7.9856999999999996</v>
      </c>
      <c r="M197" s="34">
        <v>5.4531000000000001</v>
      </c>
      <c r="N197" s="34">
        <v>1835.9413999999999</v>
      </c>
      <c r="O197" s="34">
        <v>2.0912999999999999</v>
      </c>
      <c r="P197" s="34">
        <v>1838</v>
      </c>
      <c r="Q197" s="34">
        <v>1515.5385000000001</v>
      </c>
      <c r="R197" s="34">
        <v>1.7262999999999999</v>
      </c>
      <c r="S197" s="34">
        <v>1517.3</v>
      </c>
      <c r="T197" s="34">
        <v>6273.0312000000004</v>
      </c>
      <c r="U197" s="34"/>
      <c r="V197" s="34"/>
      <c r="W197" s="34">
        <v>0</v>
      </c>
      <c r="X197" s="34">
        <v>0.6764</v>
      </c>
      <c r="Y197" s="34">
        <v>12.3</v>
      </c>
      <c r="Z197" s="34">
        <v>849</v>
      </c>
      <c r="AA197" s="34">
        <v>848</v>
      </c>
      <c r="AB197" s="34">
        <v>863</v>
      </c>
      <c r="AC197" s="34">
        <v>95</v>
      </c>
      <c r="AD197" s="34">
        <v>30.02</v>
      </c>
      <c r="AE197" s="34">
        <v>0.69</v>
      </c>
      <c r="AF197" s="34">
        <v>978</v>
      </c>
      <c r="AG197" s="34">
        <v>2</v>
      </c>
      <c r="AH197" s="34">
        <v>69</v>
      </c>
      <c r="AI197" s="34">
        <v>37</v>
      </c>
      <c r="AJ197" s="34">
        <v>191.9</v>
      </c>
      <c r="AK197" s="34">
        <v>170</v>
      </c>
      <c r="AL197" s="34">
        <v>3.9</v>
      </c>
      <c r="AM197" s="34">
        <v>174.1</v>
      </c>
      <c r="AN197" s="34" t="s">
        <v>155</v>
      </c>
      <c r="AO197" s="34">
        <v>2</v>
      </c>
      <c r="AP197" s="37">
        <v>0.76986111111111111</v>
      </c>
      <c r="AQ197" s="34">
        <v>47.164225999999999</v>
      </c>
      <c r="AR197" s="34">
        <v>-88.485650000000007</v>
      </c>
      <c r="AS197" s="34">
        <v>319.39999999999998</v>
      </c>
      <c r="AT197" s="34">
        <v>44.4</v>
      </c>
      <c r="AU197" s="34">
        <v>12</v>
      </c>
      <c r="AV197" s="34">
        <v>11</v>
      </c>
      <c r="AW197" s="34" t="s">
        <v>215</v>
      </c>
      <c r="AX197" s="34">
        <v>1.3</v>
      </c>
      <c r="AY197" s="34">
        <v>1.7</v>
      </c>
      <c r="AZ197" s="34">
        <v>2.1</v>
      </c>
      <c r="BA197" s="34">
        <v>13.404</v>
      </c>
      <c r="BB197" s="34">
        <v>11.51</v>
      </c>
      <c r="BC197" s="34">
        <v>0.86</v>
      </c>
      <c r="BD197" s="34">
        <v>18.268000000000001</v>
      </c>
      <c r="BE197" s="34">
        <v>1649.4359999999999</v>
      </c>
      <c r="BF197" s="34">
        <v>716.86900000000003</v>
      </c>
      <c r="BG197" s="34">
        <v>39.712000000000003</v>
      </c>
      <c r="BH197" s="34">
        <v>4.4999999999999998E-2</v>
      </c>
      <c r="BI197" s="34">
        <v>39.756999999999998</v>
      </c>
      <c r="BJ197" s="34">
        <v>32.780999999999999</v>
      </c>
      <c r="BK197" s="34">
        <v>3.6999999999999998E-2</v>
      </c>
      <c r="BL197" s="34">
        <v>32.819000000000003</v>
      </c>
      <c r="BM197" s="34">
        <v>44.711799999999997</v>
      </c>
      <c r="BN197" s="34"/>
      <c r="BO197" s="34"/>
      <c r="BP197" s="34"/>
      <c r="BQ197" s="34">
        <v>101.58799999999999</v>
      </c>
      <c r="BR197" s="34">
        <v>0.32947700000000002</v>
      </c>
      <c r="BS197" s="34">
        <v>-5</v>
      </c>
      <c r="BT197" s="34">
        <v>7.123E-3</v>
      </c>
      <c r="BU197" s="34">
        <v>8.0515939999999997</v>
      </c>
      <c r="BV197" s="34">
        <v>0</v>
      </c>
      <c r="BW197" s="34" t="s">
        <v>155</v>
      </c>
      <c r="BX197" s="34">
        <v>0.82499999999999996</v>
      </c>
    </row>
    <row r="198" spans="1:76" x14ac:dyDescent="0.25">
      <c r="A198" s="35">
        <v>43167</v>
      </c>
      <c r="B198" s="36">
        <v>1.9061342592592592E-2</v>
      </c>
      <c r="C198" s="34">
        <v>9.0120000000000005</v>
      </c>
      <c r="D198" s="34">
        <v>7.3544</v>
      </c>
      <c r="E198" s="34">
        <v>73543.714760000003</v>
      </c>
      <c r="F198" s="34">
        <v>1843</v>
      </c>
      <c r="G198" s="34">
        <v>4</v>
      </c>
      <c r="H198" s="34">
        <v>7012.3</v>
      </c>
      <c r="I198" s="34"/>
      <c r="J198" s="34">
        <v>0.8</v>
      </c>
      <c r="K198" s="34">
        <v>0.83919999999999995</v>
      </c>
      <c r="L198" s="34">
        <v>7.5636999999999999</v>
      </c>
      <c r="M198" s="34">
        <v>6.1721000000000004</v>
      </c>
      <c r="N198" s="34">
        <v>1546.7512999999999</v>
      </c>
      <c r="O198" s="34">
        <v>3.3729</v>
      </c>
      <c r="P198" s="34">
        <v>1550.1</v>
      </c>
      <c r="Q198" s="34">
        <v>1276.817</v>
      </c>
      <c r="R198" s="34">
        <v>2.7843</v>
      </c>
      <c r="S198" s="34">
        <v>1279.5999999999999</v>
      </c>
      <c r="T198" s="34">
        <v>7012.2627000000002</v>
      </c>
      <c r="U198" s="34"/>
      <c r="V198" s="34"/>
      <c r="W198" s="34">
        <v>0</v>
      </c>
      <c r="X198" s="34">
        <v>0.6714</v>
      </c>
      <c r="Y198" s="34">
        <v>12.4</v>
      </c>
      <c r="Z198" s="34">
        <v>850</v>
      </c>
      <c r="AA198" s="34">
        <v>850</v>
      </c>
      <c r="AB198" s="34">
        <v>866</v>
      </c>
      <c r="AC198" s="34">
        <v>95</v>
      </c>
      <c r="AD198" s="34">
        <v>30.02</v>
      </c>
      <c r="AE198" s="34">
        <v>0.69</v>
      </c>
      <c r="AF198" s="34">
        <v>978</v>
      </c>
      <c r="AG198" s="34">
        <v>2</v>
      </c>
      <c r="AH198" s="34">
        <v>69</v>
      </c>
      <c r="AI198" s="34">
        <v>37</v>
      </c>
      <c r="AJ198" s="34">
        <v>192</v>
      </c>
      <c r="AK198" s="34">
        <v>170.9</v>
      </c>
      <c r="AL198" s="34">
        <v>4</v>
      </c>
      <c r="AM198" s="34">
        <v>174</v>
      </c>
      <c r="AN198" s="34" t="s">
        <v>155</v>
      </c>
      <c r="AO198" s="34">
        <v>2</v>
      </c>
      <c r="AP198" s="37">
        <v>0.76987268518518526</v>
      </c>
      <c r="AQ198" s="34">
        <v>47.164299999999997</v>
      </c>
      <c r="AR198" s="34">
        <v>-88.485889999999998</v>
      </c>
      <c r="AS198" s="34">
        <v>319.3</v>
      </c>
      <c r="AT198" s="34">
        <v>44.5</v>
      </c>
      <c r="AU198" s="34">
        <v>12</v>
      </c>
      <c r="AV198" s="34">
        <v>11</v>
      </c>
      <c r="AW198" s="34" t="s">
        <v>215</v>
      </c>
      <c r="AX198" s="34">
        <v>1.3718999999999999</v>
      </c>
      <c r="AY198" s="34">
        <v>1.7719</v>
      </c>
      <c r="AZ198" s="34">
        <v>2.1718999999999999</v>
      </c>
      <c r="BA198" s="34">
        <v>13.404</v>
      </c>
      <c r="BB198" s="34">
        <v>11.02</v>
      </c>
      <c r="BC198" s="34">
        <v>0.82</v>
      </c>
      <c r="BD198" s="34">
        <v>19.155000000000001</v>
      </c>
      <c r="BE198" s="34">
        <v>1522.0039999999999</v>
      </c>
      <c r="BF198" s="34">
        <v>790.48400000000004</v>
      </c>
      <c r="BG198" s="34">
        <v>32.594000000000001</v>
      </c>
      <c r="BH198" s="34">
        <v>7.0999999999999994E-2</v>
      </c>
      <c r="BI198" s="34">
        <v>32.664999999999999</v>
      </c>
      <c r="BJ198" s="34">
        <v>26.905999999999999</v>
      </c>
      <c r="BK198" s="34">
        <v>5.8999999999999997E-2</v>
      </c>
      <c r="BL198" s="34">
        <v>26.965</v>
      </c>
      <c r="BM198" s="34">
        <v>48.692500000000003</v>
      </c>
      <c r="BN198" s="34"/>
      <c r="BO198" s="34"/>
      <c r="BP198" s="34"/>
      <c r="BQ198" s="34">
        <v>98.233000000000004</v>
      </c>
      <c r="BR198" s="34">
        <v>0.249749</v>
      </c>
      <c r="BS198" s="34">
        <v>-5</v>
      </c>
      <c r="BT198" s="34">
        <v>7.0000000000000001E-3</v>
      </c>
      <c r="BU198" s="34">
        <v>6.1032409999999997</v>
      </c>
      <c r="BV198" s="34">
        <v>0</v>
      </c>
      <c r="BW198" s="34" t="s">
        <v>155</v>
      </c>
      <c r="BX198" s="34">
        <v>0.82499999999999996</v>
      </c>
    </row>
    <row r="199" spans="1:76" x14ac:dyDescent="0.25">
      <c r="A199" s="35">
        <v>43167</v>
      </c>
      <c r="B199" s="36">
        <v>1.9072916666666665E-2</v>
      </c>
      <c r="C199" s="34">
        <v>10.262</v>
      </c>
      <c r="D199" s="34">
        <v>5.9054000000000002</v>
      </c>
      <c r="E199" s="34">
        <v>59053.985330000003</v>
      </c>
      <c r="F199" s="34">
        <v>1328.4</v>
      </c>
      <c r="G199" s="34">
        <v>4.9000000000000004</v>
      </c>
      <c r="H199" s="34">
        <v>6736.9</v>
      </c>
      <c r="I199" s="34"/>
      <c r="J199" s="34">
        <v>0.7</v>
      </c>
      <c r="K199" s="34">
        <v>0.84399999999999997</v>
      </c>
      <c r="L199" s="34">
        <v>8.6620000000000008</v>
      </c>
      <c r="M199" s="34">
        <v>4.9843999999999999</v>
      </c>
      <c r="N199" s="34">
        <v>1121.2076</v>
      </c>
      <c r="O199" s="34">
        <v>4.1601999999999997</v>
      </c>
      <c r="P199" s="34">
        <v>1125.4000000000001</v>
      </c>
      <c r="Q199" s="34">
        <v>925.53790000000004</v>
      </c>
      <c r="R199" s="34">
        <v>3.4342000000000001</v>
      </c>
      <c r="S199" s="34">
        <v>929</v>
      </c>
      <c r="T199" s="34">
        <v>6736.9242999999997</v>
      </c>
      <c r="U199" s="34"/>
      <c r="V199" s="34"/>
      <c r="W199" s="34">
        <v>0</v>
      </c>
      <c r="X199" s="34">
        <v>0.59079999999999999</v>
      </c>
      <c r="Y199" s="34">
        <v>12.4</v>
      </c>
      <c r="Z199" s="34">
        <v>850</v>
      </c>
      <c r="AA199" s="34">
        <v>851</v>
      </c>
      <c r="AB199" s="34">
        <v>866</v>
      </c>
      <c r="AC199" s="34">
        <v>95</v>
      </c>
      <c r="AD199" s="34">
        <v>30.02</v>
      </c>
      <c r="AE199" s="34">
        <v>0.69</v>
      </c>
      <c r="AF199" s="34">
        <v>978</v>
      </c>
      <c r="AG199" s="34">
        <v>2</v>
      </c>
      <c r="AH199" s="34">
        <v>69</v>
      </c>
      <c r="AI199" s="34">
        <v>36.122999999999998</v>
      </c>
      <c r="AJ199" s="34">
        <v>192</v>
      </c>
      <c r="AK199" s="34">
        <v>171</v>
      </c>
      <c r="AL199" s="34">
        <v>4.0999999999999996</v>
      </c>
      <c r="AM199" s="34">
        <v>174</v>
      </c>
      <c r="AN199" s="34" t="s">
        <v>155</v>
      </c>
      <c r="AO199" s="34">
        <v>2</v>
      </c>
      <c r="AP199" s="37">
        <v>0.7698842592592593</v>
      </c>
      <c r="AQ199" s="34">
        <v>47.164361999999997</v>
      </c>
      <c r="AR199" s="34">
        <v>-88.486127999999994</v>
      </c>
      <c r="AS199" s="34">
        <v>319.39999999999998</v>
      </c>
      <c r="AT199" s="34">
        <v>40.9</v>
      </c>
      <c r="AU199" s="34">
        <v>12</v>
      </c>
      <c r="AV199" s="34">
        <v>11</v>
      </c>
      <c r="AW199" s="34" t="s">
        <v>215</v>
      </c>
      <c r="AX199" s="34">
        <v>1.4</v>
      </c>
      <c r="AY199" s="34">
        <v>1.8</v>
      </c>
      <c r="AZ199" s="34">
        <v>2.2000000000000002</v>
      </c>
      <c r="BA199" s="34">
        <v>13.404</v>
      </c>
      <c r="BB199" s="34">
        <v>11.39</v>
      </c>
      <c r="BC199" s="34">
        <v>0.85</v>
      </c>
      <c r="BD199" s="34">
        <v>18.477</v>
      </c>
      <c r="BE199" s="34">
        <v>1757.31</v>
      </c>
      <c r="BF199" s="34">
        <v>643.60799999999995</v>
      </c>
      <c r="BG199" s="34">
        <v>23.821000000000002</v>
      </c>
      <c r="BH199" s="34">
        <v>8.7999999999999995E-2</v>
      </c>
      <c r="BI199" s="34">
        <v>23.908999999999999</v>
      </c>
      <c r="BJ199" s="34">
        <v>19.663</v>
      </c>
      <c r="BK199" s="34">
        <v>7.2999999999999995E-2</v>
      </c>
      <c r="BL199" s="34">
        <v>19.736000000000001</v>
      </c>
      <c r="BM199" s="34">
        <v>47.164299999999997</v>
      </c>
      <c r="BN199" s="34"/>
      <c r="BO199" s="34"/>
      <c r="BP199" s="34"/>
      <c r="BQ199" s="34">
        <v>87.155000000000001</v>
      </c>
      <c r="BR199" s="34">
        <v>0.22533700000000001</v>
      </c>
      <c r="BS199" s="34">
        <v>-5</v>
      </c>
      <c r="BT199" s="34">
        <v>7.0000000000000001E-3</v>
      </c>
      <c r="BU199" s="34">
        <v>5.506672</v>
      </c>
      <c r="BV199" s="34">
        <v>0</v>
      </c>
      <c r="BW199" s="34" t="s">
        <v>155</v>
      </c>
      <c r="BX199" s="34">
        <v>0.82499999999999996</v>
      </c>
    </row>
    <row r="200" spans="1:76" x14ac:dyDescent="0.25">
      <c r="A200" s="35">
        <v>43167</v>
      </c>
      <c r="B200" s="36">
        <v>1.9084490740740739E-2</v>
      </c>
      <c r="C200" s="34">
        <v>11.244999999999999</v>
      </c>
      <c r="D200" s="34">
        <v>4.1311999999999998</v>
      </c>
      <c r="E200" s="34">
        <v>41311.893689999997</v>
      </c>
      <c r="F200" s="34">
        <v>993.3</v>
      </c>
      <c r="G200" s="34">
        <v>5</v>
      </c>
      <c r="H200" s="34">
        <v>6305.5</v>
      </c>
      <c r="I200" s="34"/>
      <c r="J200" s="34">
        <v>0.8</v>
      </c>
      <c r="K200" s="34">
        <v>0.85370000000000001</v>
      </c>
      <c r="L200" s="34">
        <v>9.6</v>
      </c>
      <c r="M200" s="34">
        <v>3.5268999999999999</v>
      </c>
      <c r="N200" s="34">
        <v>847.98789999999997</v>
      </c>
      <c r="O200" s="34">
        <v>4.2686000000000002</v>
      </c>
      <c r="P200" s="34">
        <v>852.3</v>
      </c>
      <c r="Q200" s="34">
        <v>699.99959999999999</v>
      </c>
      <c r="R200" s="34">
        <v>3.5236999999999998</v>
      </c>
      <c r="S200" s="34">
        <v>703.5</v>
      </c>
      <c r="T200" s="34">
        <v>6305.4834000000001</v>
      </c>
      <c r="U200" s="34"/>
      <c r="V200" s="34"/>
      <c r="W200" s="34">
        <v>0</v>
      </c>
      <c r="X200" s="34">
        <v>0.68300000000000005</v>
      </c>
      <c r="Y200" s="34">
        <v>12.4</v>
      </c>
      <c r="Z200" s="34">
        <v>850</v>
      </c>
      <c r="AA200" s="34">
        <v>851</v>
      </c>
      <c r="AB200" s="34">
        <v>864</v>
      </c>
      <c r="AC200" s="34">
        <v>95</v>
      </c>
      <c r="AD200" s="34">
        <v>30.02</v>
      </c>
      <c r="AE200" s="34">
        <v>0.69</v>
      </c>
      <c r="AF200" s="34">
        <v>978</v>
      </c>
      <c r="AG200" s="34">
        <v>2</v>
      </c>
      <c r="AH200" s="34">
        <v>69</v>
      </c>
      <c r="AI200" s="34">
        <v>36.877000000000002</v>
      </c>
      <c r="AJ200" s="34">
        <v>192</v>
      </c>
      <c r="AK200" s="34">
        <v>171</v>
      </c>
      <c r="AL200" s="34">
        <v>4.0999999999999996</v>
      </c>
      <c r="AM200" s="34">
        <v>174</v>
      </c>
      <c r="AN200" s="34" t="s">
        <v>155</v>
      </c>
      <c r="AO200" s="34">
        <v>2</v>
      </c>
      <c r="AP200" s="37">
        <v>0.76989583333333333</v>
      </c>
      <c r="AQ200" s="34">
        <v>47.164403</v>
      </c>
      <c r="AR200" s="34">
        <v>-88.486340999999996</v>
      </c>
      <c r="AS200" s="34">
        <v>319.5</v>
      </c>
      <c r="AT200" s="34">
        <v>36.799999999999997</v>
      </c>
      <c r="AU200" s="34">
        <v>12</v>
      </c>
      <c r="AV200" s="34">
        <v>11</v>
      </c>
      <c r="AW200" s="34" t="s">
        <v>215</v>
      </c>
      <c r="AX200" s="34">
        <v>1.4</v>
      </c>
      <c r="AY200" s="34">
        <v>1.8</v>
      </c>
      <c r="AZ200" s="34">
        <v>2.2000000000000002</v>
      </c>
      <c r="BA200" s="34">
        <v>13.404</v>
      </c>
      <c r="BB200" s="34">
        <v>12.2</v>
      </c>
      <c r="BC200" s="34">
        <v>0.91</v>
      </c>
      <c r="BD200" s="34">
        <v>17.134</v>
      </c>
      <c r="BE200" s="34">
        <v>2027.529</v>
      </c>
      <c r="BF200" s="34">
        <v>474.096</v>
      </c>
      <c r="BG200" s="34">
        <v>18.754999999999999</v>
      </c>
      <c r="BH200" s="34">
        <v>9.4E-2</v>
      </c>
      <c r="BI200" s="34">
        <v>18.850000000000001</v>
      </c>
      <c r="BJ200" s="34">
        <v>15.481999999999999</v>
      </c>
      <c r="BK200" s="34">
        <v>7.8E-2</v>
      </c>
      <c r="BL200" s="34">
        <v>15.56</v>
      </c>
      <c r="BM200" s="34">
        <v>45.955599999999997</v>
      </c>
      <c r="BN200" s="34"/>
      <c r="BO200" s="34"/>
      <c r="BP200" s="34"/>
      <c r="BQ200" s="34">
        <v>104.88200000000001</v>
      </c>
      <c r="BR200" s="34">
        <v>0.27737400000000001</v>
      </c>
      <c r="BS200" s="34">
        <v>-5</v>
      </c>
      <c r="BT200" s="34">
        <v>7.8770000000000003E-3</v>
      </c>
      <c r="BU200" s="34">
        <v>6.778327</v>
      </c>
      <c r="BV200" s="34">
        <v>0</v>
      </c>
      <c r="BW200" s="34" t="s">
        <v>155</v>
      </c>
      <c r="BX200" s="34">
        <v>0.82499999999999996</v>
      </c>
    </row>
    <row r="201" spans="1:76" x14ac:dyDescent="0.25">
      <c r="A201" s="35">
        <v>43167</v>
      </c>
      <c r="B201" s="36">
        <v>1.9096064814814816E-2</v>
      </c>
      <c r="C201" s="34">
        <v>12.076000000000001</v>
      </c>
      <c r="D201" s="34">
        <v>2.9550999999999998</v>
      </c>
      <c r="E201" s="34">
        <v>29551.09635</v>
      </c>
      <c r="F201" s="34">
        <v>811.4</v>
      </c>
      <c r="G201" s="34">
        <v>4.7</v>
      </c>
      <c r="H201" s="34">
        <v>6082.5</v>
      </c>
      <c r="I201" s="34"/>
      <c r="J201" s="34">
        <v>0.8</v>
      </c>
      <c r="K201" s="34">
        <v>0.85840000000000005</v>
      </c>
      <c r="L201" s="34">
        <v>10.366199999999999</v>
      </c>
      <c r="M201" s="34">
        <v>2.5366</v>
      </c>
      <c r="N201" s="34">
        <v>696.47270000000003</v>
      </c>
      <c r="O201" s="34">
        <v>4.0206999999999997</v>
      </c>
      <c r="P201" s="34">
        <v>700.5</v>
      </c>
      <c r="Q201" s="34">
        <v>574.92650000000003</v>
      </c>
      <c r="R201" s="34">
        <v>3.319</v>
      </c>
      <c r="S201" s="34">
        <v>578.20000000000005</v>
      </c>
      <c r="T201" s="34">
        <v>6082.5352999999996</v>
      </c>
      <c r="U201" s="34"/>
      <c r="V201" s="34"/>
      <c r="W201" s="34">
        <v>0</v>
      </c>
      <c r="X201" s="34">
        <v>0.68669999999999998</v>
      </c>
      <c r="Y201" s="34">
        <v>12.5</v>
      </c>
      <c r="Z201" s="34">
        <v>850</v>
      </c>
      <c r="AA201" s="34">
        <v>850</v>
      </c>
      <c r="AB201" s="34">
        <v>864</v>
      </c>
      <c r="AC201" s="34">
        <v>95</v>
      </c>
      <c r="AD201" s="34">
        <v>30.02</v>
      </c>
      <c r="AE201" s="34">
        <v>0.69</v>
      </c>
      <c r="AF201" s="34">
        <v>978</v>
      </c>
      <c r="AG201" s="34">
        <v>2</v>
      </c>
      <c r="AH201" s="34">
        <v>69</v>
      </c>
      <c r="AI201" s="34">
        <v>36.122999999999998</v>
      </c>
      <c r="AJ201" s="34">
        <v>192</v>
      </c>
      <c r="AK201" s="34">
        <v>171</v>
      </c>
      <c r="AL201" s="34">
        <v>4.0999999999999996</v>
      </c>
      <c r="AM201" s="34">
        <v>174</v>
      </c>
      <c r="AN201" s="34" t="s">
        <v>155</v>
      </c>
      <c r="AO201" s="34">
        <v>2</v>
      </c>
      <c r="AP201" s="37">
        <v>0.76990740740740737</v>
      </c>
      <c r="AQ201" s="34">
        <v>47.164431</v>
      </c>
      <c r="AR201" s="34">
        <v>-88.486530999999999</v>
      </c>
      <c r="AS201" s="34">
        <v>319.3</v>
      </c>
      <c r="AT201" s="34">
        <v>33.6</v>
      </c>
      <c r="AU201" s="34">
        <v>12</v>
      </c>
      <c r="AV201" s="34">
        <v>11</v>
      </c>
      <c r="AW201" s="34" t="s">
        <v>215</v>
      </c>
      <c r="AX201" s="34">
        <v>1.4719</v>
      </c>
      <c r="AY201" s="34">
        <v>1.8</v>
      </c>
      <c r="AZ201" s="34">
        <v>2.3437999999999999</v>
      </c>
      <c r="BA201" s="34">
        <v>13.404</v>
      </c>
      <c r="BB201" s="34">
        <v>12.63</v>
      </c>
      <c r="BC201" s="34">
        <v>0.94</v>
      </c>
      <c r="BD201" s="34">
        <v>16.498000000000001</v>
      </c>
      <c r="BE201" s="34">
        <v>2229.4209999999998</v>
      </c>
      <c r="BF201" s="34">
        <v>347.22199999999998</v>
      </c>
      <c r="BG201" s="34">
        <v>15.686</v>
      </c>
      <c r="BH201" s="34">
        <v>9.0999999999999998E-2</v>
      </c>
      <c r="BI201" s="34">
        <v>15.776999999999999</v>
      </c>
      <c r="BJ201" s="34">
        <v>12.949</v>
      </c>
      <c r="BK201" s="34">
        <v>7.4999999999999997E-2</v>
      </c>
      <c r="BL201" s="34">
        <v>13.023</v>
      </c>
      <c r="BM201" s="34">
        <v>45.1419</v>
      </c>
      <c r="BN201" s="34"/>
      <c r="BO201" s="34"/>
      <c r="BP201" s="34"/>
      <c r="BQ201" s="34">
        <v>107.38500000000001</v>
      </c>
      <c r="BR201" s="34">
        <v>0.31043300000000001</v>
      </c>
      <c r="BS201" s="34">
        <v>-5</v>
      </c>
      <c r="BT201" s="34">
        <v>6.2459999999999998E-3</v>
      </c>
      <c r="BU201" s="34">
        <v>7.5862059999999998</v>
      </c>
      <c r="BV201" s="34">
        <v>0</v>
      </c>
      <c r="BW201" s="34" t="s">
        <v>155</v>
      </c>
      <c r="BX201" s="34">
        <v>0.82499999999999996</v>
      </c>
    </row>
    <row r="202" spans="1:76" x14ac:dyDescent="0.25">
      <c r="A202" s="35">
        <v>43167</v>
      </c>
      <c r="B202" s="36">
        <v>1.9107638888888889E-2</v>
      </c>
      <c r="C202" s="34">
        <v>12.653</v>
      </c>
      <c r="D202" s="34">
        <v>1.7639</v>
      </c>
      <c r="E202" s="34">
        <v>17638.84418</v>
      </c>
      <c r="F202" s="34">
        <v>787.4</v>
      </c>
      <c r="G202" s="34">
        <v>3.2</v>
      </c>
      <c r="H202" s="34">
        <v>5708.2</v>
      </c>
      <c r="I202" s="34"/>
      <c r="J202" s="34">
        <v>0.8</v>
      </c>
      <c r="K202" s="34">
        <v>0.86519999999999997</v>
      </c>
      <c r="L202" s="34">
        <v>10.946899999999999</v>
      </c>
      <c r="M202" s="34">
        <v>1.526</v>
      </c>
      <c r="N202" s="34">
        <v>681.22239999999999</v>
      </c>
      <c r="O202" s="34">
        <v>2.7784</v>
      </c>
      <c r="P202" s="34">
        <v>684</v>
      </c>
      <c r="Q202" s="34">
        <v>562.33759999999995</v>
      </c>
      <c r="R202" s="34">
        <v>2.2934999999999999</v>
      </c>
      <c r="S202" s="34">
        <v>564.6</v>
      </c>
      <c r="T202" s="34">
        <v>5708.2421000000004</v>
      </c>
      <c r="U202" s="34"/>
      <c r="V202" s="34"/>
      <c r="W202" s="34">
        <v>0</v>
      </c>
      <c r="X202" s="34">
        <v>0.69210000000000005</v>
      </c>
      <c r="Y202" s="34">
        <v>12.4</v>
      </c>
      <c r="Z202" s="34">
        <v>851</v>
      </c>
      <c r="AA202" s="34">
        <v>850</v>
      </c>
      <c r="AB202" s="34">
        <v>864</v>
      </c>
      <c r="AC202" s="34">
        <v>95</v>
      </c>
      <c r="AD202" s="34">
        <v>30.02</v>
      </c>
      <c r="AE202" s="34">
        <v>0.69</v>
      </c>
      <c r="AF202" s="34">
        <v>978</v>
      </c>
      <c r="AG202" s="34">
        <v>2</v>
      </c>
      <c r="AH202" s="34">
        <v>69</v>
      </c>
      <c r="AI202" s="34">
        <v>36.877000000000002</v>
      </c>
      <c r="AJ202" s="34">
        <v>192</v>
      </c>
      <c r="AK202" s="34">
        <v>171</v>
      </c>
      <c r="AL202" s="34">
        <v>4.0999999999999996</v>
      </c>
      <c r="AM202" s="34">
        <v>174</v>
      </c>
      <c r="AN202" s="34" t="s">
        <v>155</v>
      </c>
      <c r="AO202" s="34">
        <v>2</v>
      </c>
      <c r="AP202" s="37">
        <v>0.76991898148148152</v>
      </c>
      <c r="AQ202" s="34">
        <v>47.164442999999999</v>
      </c>
      <c r="AR202" s="34">
        <v>-88.486710000000002</v>
      </c>
      <c r="AS202" s="34">
        <v>319.2</v>
      </c>
      <c r="AT202" s="34">
        <v>31.5</v>
      </c>
      <c r="AU202" s="34">
        <v>12</v>
      </c>
      <c r="AV202" s="34">
        <v>11</v>
      </c>
      <c r="AW202" s="34" t="s">
        <v>215</v>
      </c>
      <c r="AX202" s="34">
        <v>1.2123999999999999</v>
      </c>
      <c r="AY202" s="34">
        <v>1.5124</v>
      </c>
      <c r="AZ202" s="34">
        <v>1.9685999999999999</v>
      </c>
      <c r="BA202" s="34">
        <v>13.404</v>
      </c>
      <c r="BB202" s="34">
        <v>13.3</v>
      </c>
      <c r="BC202" s="34">
        <v>0.99</v>
      </c>
      <c r="BD202" s="34">
        <v>15.586</v>
      </c>
      <c r="BE202" s="34">
        <v>2438.951</v>
      </c>
      <c r="BF202" s="34">
        <v>216.399</v>
      </c>
      <c r="BG202" s="34">
        <v>15.894</v>
      </c>
      <c r="BH202" s="34">
        <v>6.5000000000000002E-2</v>
      </c>
      <c r="BI202" s="34">
        <v>15.959</v>
      </c>
      <c r="BJ202" s="34">
        <v>13.12</v>
      </c>
      <c r="BK202" s="34">
        <v>5.3999999999999999E-2</v>
      </c>
      <c r="BL202" s="34">
        <v>13.173999999999999</v>
      </c>
      <c r="BM202" s="34">
        <v>43.887099999999997</v>
      </c>
      <c r="BN202" s="34"/>
      <c r="BO202" s="34"/>
      <c r="BP202" s="34"/>
      <c r="BQ202" s="34">
        <v>112.123</v>
      </c>
      <c r="BR202" s="34">
        <v>0.334171</v>
      </c>
      <c r="BS202" s="34">
        <v>-5</v>
      </c>
      <c r="BT202" s="34">
        <v>7.7539999999999996E-3</v>
      </c>
      <c r="BU202" s="34">
        <v>8.1663029999999992</v>
      </c>
      <c r="BV202" s="34">
        <v>0</v>
      </c>
      <c r="BW202" s="34" t="s">
        <v>155</v>
      </c>
      <c r="BX202" s="34">
        <v>0.82499999999999996</v>
      </c>
    </row>
    <row r="203" spans="1:76" x14ac:dyDescent="0.25">
      <c r="A203" s="35">
        <v>43167</v>
      </c>
      <c r="B203" s="36">
        <v>1.9119212962962963E-2</v>
      </c>
      <c r="C203" s="34">
        <v>12.912000000000001</v>
      </c>
      <c r="D203" s="34">
        <v>1.0365</v>
      </c>
      <c r="E203" s="34">
        <v>10365.205019999999</v>
      </c>
      <c r="F203" s="34">
        <v>814.9</v>
      </c>
      <c r="G203" s="34">
        <v>2.1</v>
      </c>
      <c r="H203" s="34">
        <v>4936.8999999999996</v>
      </c>
      <c r="I203" s="34"/>
      <c r="J203" s="34">
        <v>0.8</v>
      </c>
      <c r="K203" s="34">
        <v>0.87050000000000005</v>
      </c>
      <c r="L203" s="34">
        <v>11.239599999999999</v>
      </c>
      <c r="M203" s="34">
        <v>0.90229999999999999</v>
      </c>
      <c r="N203" s="34">
        <v>709.3116</v>
      </c>
      <c r="O203" s="34">
        <v>1.8280000000000001</v>
      </c>
      <c r="P203" s="34">
        <v>711.1</v>
      </c>
      <c r="Q203" s="34">
        <v>585.52470000000005</v>
      </c>
      <c r="R203" s="34">
        <v>1.5089999999999999</v>
      </c>
      <c r="S203" s="34">
        <v>587</v>
      </c>
      <c r="T203" s="34">
        <v>4936.9133000000002</v>
      </c>
      <c r="U203" s="34"/>
      <c r="V203" s="34"/>
      <c r="W203" s="34">
        <v>0</v>
      </c>
      <c r="X203" s="34">
        <v>0.69640000000000002</v>
      </c>
      <c r="Y203" s="34">
        <v>12.4</v>
      </c>
      <c r="Z203" s="34">
        <v>850</v>
      </c>
      <c r="AA203" s="34">
        <v>851</v>
      </c>
      <c r="AB203" s="34">
        <v>865</v>
      </c>
      <c r="AC203" s="34">
        <v>95</v>
      </c>
      <c r="AD203" s="34">
        <v>30.02</v>
      </c>
      <c r="AE203" s="34">
        <v>0.69</v>
      </c>
      <c r="AF203" s="34">
        <v>978</v>
      </c>
      <c r="AG203" s="34">
        <v>2</v>
      </c>
      <c r="AH203" s="34">
        <v>68.123000000000005</v>
      </c>
      <c r="AI203" s="34">
        <v>37</v>
      </c>
      <c r="AJ203" s="34">
        <v>192</v>
      </c>
      <c r="AK203" s="34">
        <v>171</v>
      </c>
      <c r="AL203" s="34">
        <v>4.0999999999999996</v>
      </c>
      <c r="AM203" s="34">
        <v>174</v>
      </c>
      <c r="AN203" s="34" t="s">
        <v>155</v>
      </c>
      <c r="AO203" s="34">
        <v>2</v>
      </c>
      <c r="AP203" s="37">
        <v>0.76993055555555545</v>
      </c>
      <c r="AQ203" s="34">
        <v>47.164439999999999</v>
      </c>
      <c r="AR203" s="34">
        <v>-88.486884000000003</v>
      </c>
      <c r="AS203" s="34">
        <v>319.2</v>
      </c>
      <c r="AT203" s="34">
        <v>31</v>
      </c>
      <c r="AU203" s="34">
        <v>12</v>
      </c>
      <c r="AV203" s="34">
        <v>11</v>
      </c>
      <c r="AW203" s="34" t="s">
        <v>215</v>
      </c>
      <c r="AX203" s="34">
        <v>1.1000000000000001</v>
      </c>
      <c r="AY203" s="34">
        <v>1.4719</v>
      </c>
      <c r="AZ203" s="34">
        <v>1.8</v>
      </c>
      <c r="BA203" s="34">
        <v>13.404</v>
      </c>
      <c r="BB203" s="34">
        <v>13.88</v>
      </c>
      <c r="BC203" s="34">
        <v>1.04</v>
      </c>
      <c r="BD203" s="34">
        <v>14.88</v>
      </c>
      <c r="BE203" s="34">
        <v>2585.3440000000001</v>
      </c>
      <c r="BF203" s="34">
        <v>132.09200000000001</v>
      </c>
      <c r="BG203" s="34">
        <v>17.085999999999999</v>
      </c>
      <c r="BH203" s="34">
        <v>4.3999999999999997E-2</v>
      </c>
      <c r="BI203" s="34">
        <v>17.13</v>
      </c>
      <c r="BJ203" s="34">
        <v>14.103999999999999</v>
      </c>
      <c r="BK203" s="34">
        <v>3.5999999999999997E-2</v>
      </c>
      <c r="BL203" s="34">
        <v>14.141</v>
      </c>
      <c r="BM203" s="34">
        <v>39.187199999999997</v>
      </c>
      <c r="BN203" s="34"/>
      <c r="BO203" s="34"/>
      <c r="BP203" s="34"/>
      <c r="BQ203" s="34">
        <v>116.46899999999999</v>
      </c>
      <c r="BR203" s="34">
        <v>0.286134</v>
      </c>
      <c r="BS203" s="34">
        <v>-5</v>
      </c>
      <c r="BT203" s="34">
        <v>7.123E-3</v>
      </c>
      <c r="BU203" s="34">
        <v>6.9923999999999999</v>
      </c>
      <c r="BV203" s="34">
        <v>0</v>
      </c>
      <c r="BW203" s="34" t="s">
        <v>155</v>
      </c>
      <c r="BX203" s="34">
        <v>0.82499999999999996</v>
      </c>
    </row>
    <row r="204" spans="1:76" x14ac:dyDescent="0.25">
      <c r="A204" s="35">
        <v>43167</v>
      </c>
      <c r="B204" s="36">
        <v>1.9130787037037036E-2</v>
      </c>
      <c r="C204" s="34">
        <v>12.919</v>
      </c>
      <c r="D204" s="34">
        <v>0.72389999999999999</v>
      </c>
      <c r="E204" s="34">
        <v>7239.2874490000004</v>
      </c>
      <c r="F204" s="34">
        <v>762</v>
      </c>
      <c r="G204" s="34">
        <v>2.1</v>
      </c>
      <c r="H204" s="34">
        <v>4067.1</v>
      </c>
      <c r="I204" s="34"/>
      <c r="J204" s="34">
        <v>0.81</v>
      </c>
      <c r="K204" s="34">
        <v>0.87429999999999997</v>
      </c>
      <c r="L204" s="34">
        <v>11.2956</v>
      </c>
      <c r="M204" s="34">
        <v>0.63300000000000001</v>
      </c>
      <c r="N204" s="34">
        <v>666.24940000000004</v>
      </c>
      <c r="O204" s="34">
        <v>1.8614999999999999</v>
      </c>
      <c r="P204" s="34">
        <v>668.1</v>
      </c>
      <c r="Q204" s="34">
        <v>546.06910000000005</v>
      </c>
      <c r="R204" s="34">
        <v>1.5257000000000001</v>
      </c>
      <c r="S204" s="34">
        <v>547.6</v>
      </c>
      <c r="T204" s="34">
        <v>4067.1122</v>
      </c>
      <c r="U204" s="34"/>
      <c r="V204" s="34"/>
      <c r="W204" s="34">
        <v>0</v>
      </c>
      <c r="X204" s="34">
        <v>0.70720000000000005</v>
      </c>
      <c r="Y204" s="34">
        <v>12.5</v>
      </c>
      <c r="Z204" s="34">
        <v>849</v>
      </c>
      <c r="AA204" s="34">
        <v>849</v>
      </c>
      <c r="AB204" s="34">
        <v>865</v>
      </c>
      <c r="AC204" s="34">
        <v>95</v>
      </c>
      <c r="AD204" s="34">
        <v>28.17</v>
      </c>
      <c r="AE204" s="34">
        <v>0.65</v>
      </c>
      <c r="AF204" s="34">
        <v>978</v>
      </c>
      <c r="AG204" s="34">
        <v>1.1000000000000001</v>
      </c>
      <c r="AH204" s="34">
        <v>68</v>
      </c>
      <c r="AI204" s="34">
        <v>36.122999999999998</v>
      </c>
      <c r="AJ204" s="34">
        <v>192</v>
      </c>
      <c r="AK204" s="34">
        <v>171</v>
      </c>
      <c r="AL204" s="34">
        <v>4.2</v>
      </c>
      <c r="AM204" s="34">
        <v>174</v>
      </c>
      <c r="AN204" s="34" t="s">
        <v>155</v>
      </c>
      <c r="AO204" s="34">
        <v>2</v>
      </c>
      <c r="AP204" s="37">
        <v>0.7699421296296296</v>
      </c>
      <c r="AQ204" s="34">
        <v>47.16442</v>
      </c>
      <c r="AR204" s="34">
        <v>-88.487054000000001</v>
      </c>
      <c r="AS204" s="34">
        <v>319.10000000000002</v>
      </c>
      <c r="AT204" s="34">
        <v>30.2</v>
      </c>
      <c r="AU204" s="34">
        <v>12</v>
      </c>
      <c r="AV204" s="34">
        <v>11</v>
      </c>
      <c r="AW204" s="34" t="s">
        <v>215</v>
      </c>
      <c r="AX204" s="34">
        <v>1.1718280000000001</v>
      </c>
      <c r="AY204" s="34">
        <v>1.643656</v>
      </c>
      <c r="AZ204" s="34">
        <v>2.015485</v>
      </c>
      <c r="BA204" s="34">
        <v>13.404</v>
      </c>
      <c r="BB204" s="34">
        <v>14.31</v>
      </c>
      <c r="BC204" s="34">
        <v>1.07</v>
      </c>
      <c r="BD204" s="34">
        <v>14.371</v>
      </c>
      <c r="BE204" s="34">
        <v>2661.69</v>
      </c>
      <c r="BF204" s="34">
        <v>94.930999999999997</v>
      </c>
      <c r="BG204" s="34">
        <v>16.440999999999999</v>
      </c>
      <c r="BH204" s="34">
        <v>4.5999999999999999E-2</v>
      </c>
      <c r="BI204" s="34">
        <v>16.486999999999998</v>
      </c>
      <c r="BJ204" s="34">
        <v>13.475</v>
      </c>
      <c r="BK204" s="34">
        <v>3.7999999999999999E-2</v>
      </c>
      <c r="BL204" s="34">
        <v>13.513</v>
      </c>
      <c r="BM204" s="34">
        <v>33.0717</v>
      </c>
      <c r="BN204" s="34"/>
      <c r="BO204" s="34"/>
      <c r="BP204" s="34"/>
      <c r="BQ204" s="34">
        <v>121.176</v>
      </c>
      <c r="BR204" s="34">
        <v>0.248305</v>
      </c>
      <c r="BS204" s="34">
        <v>-5</v>
      </c>
      <c r="BT204" s="34">
        <v>6.123E-3</v>
      </c>
      <c r="BU204" s="34">
        <v>6.0679530000000002</v>
      </c>
      <c r="BV204" s="34">
        <v>0</v>
      </c>
      <c r="BW204" s="34" t="s">
        <v>155</v>
      </c>
      <c r="BX204" s="34">
        <v>0.82</v>
      </c>
    </row>
    <row r="205" spans="1:76" x14ac:dyDescent="0.25">
      <c r="A205" s="35">
        <v>43167</v>
      </c>
      <c r="B205" s="36">
        <v>1.9142361111111113E-2</v>
      </c>
      <c r="C205" s="34">
        <v>12.885</v>
      </c>
      <c r="D205" s="34">
        <v>0.61819999999999997</v>
      </c>
      <c r="E205" s="34">
        <v>6181.8284229999999</v>
      </c>
      <c r="F205" s="34">
        <v>656.5</v>
      </c>
      <c r="G205" s="34">
        <v>2.2999999999999998</v>
      </c>
      <c r="H205" s="34">
        <v>3563.2</v>
      </c>
      <c r="I205" s="34"/>
      <c r="J205" s="34">
        <v>0.9</v>
      </c>
      <c r="K205" s="34">
        <v>0.87609999999999999</v>
      </c>
      <c r="L205" s="34">
        <v>11.287800000000001</v>
      </c>
      <c r="M205" s="34">
        <v>0.54159999999999997</v>
      </c>
      <c r="N205" s="34">
        <v>575.13099999999997</v>
      </c>
      <c r="O205" s="34">
        <v>2.0272999999999999</v>
      </c>
      <c r="P205" s="34">
        <v>577.20000000000005</v>
      </c>
      <c r="Q205" s="34">
        <v>470.9325</v>
      </c>
      <c r="R205" s="34">
        <v>1.66</v>
      </c>
      <c r="S205" s="34">
        <v>472.6</v>
      </c>
      <c r="T205" s="34">
        <v>3563.165</v>
      </c>
      <c r="U205" s="34"/>
      <c r="V205" s="34"/>
      <c r="W205" s="34">
        <v>0</v>
      </c>
      <c r="X205" s="34">
        <v>0.78849999999999998</v>
      </c>
      <c r="Y205" s="34">
        <v>12.4</v>
      </c>
      <c r="Z205" s="34">
        <v>849</v>
      </c>
      <c r="AA205" s="34">
        <v>849</v>
      </c>
      <c r="AB205" s="34">
        <v>866</v>
      </c>
      <c r="AC205" s="34">
        <v>95</v>
      </c>
      <c r="AD205" s="34">
        <v>27.92</v>
      </c>
      <c r="AE205" s="34">
        <v>0.64</v>
      </c>
      <c r="AF205" s="34">
        <v>978</v>
      </c>
      <c r="AG205" s="34">
        <v>1</v>
      </c>
      <c r="AH205" s="34">
        <v>68</v>
      </c>
      <c r="AI205" s="34">
        <v>36</v>
      </c>
      <c r="AJ205" s="34">
        <v>192</v>
      </c>
      <c r="AK205" s="34">
        <v>171</v>
      </c>
      <c r="AL205" s="34">
        <v>4.0999999999999996</v>
      </c>
      <c r="AM205" s="34">
        <v>174</v>
      </c>
      <c r="AN205" s="34" t="s">
        <v>155</v>
      </c>
      <c r="AO205" s="34">
        <v>2</v>
      </c>
      <c r="AP205" s="37">
        <v>0.76995370370370375</v>
      </c>
      <c r="AQ205" s="34">
        <v>47.164380000000001</v>
      </c>
      <c r="AR205" s="34">
        <v>-88.487211000000002</v>
      </c>
      <c r="AS205" s="34">
        <v>319</v>
      </c>
      <c r="AT205" s="34">
        <v>29</v>
      </c>
      <c r="AU205" s="34">
        <v>12</v>
      </c>
      <c r="AV205" s="34">
        <v>11</v>
      </c>
      <c r="AW205" s="34" t="s">
        <v>215</v>
      </c>
      <c r="AX205" s="34">
        <v>1.343744</v>
      </c>
      <c r="AY205" s="34">
        <v>1.1968970000000001</v>
      </c>
      <c r="AZ205" s="34">
        <v>2.171872</v>
      </c>
      <c r="BA205" s="34">
        <v>13.404</v>
      </c>
      <c r="BB205" s="34">
        <v>14.51</v>
      </c>
      <c r="BC205" s="34">
        <v>1.08</v>
      </c>
      <c r="BD205" s="34">
        <v>14.147</v>
      </c>
      <c r="BE205" s="34">
        <v>2692.6170000000002</v>
      </c>
      <c r="BF205" s="34">
        <v>82.222999999999999</v>
      </c>
      <c r="BG205" s="34">
        <v>14.367000000000001</v>
      </c>
      <c r="BH205" s="34">
        <v>5.0999999999999997E-2</v>
      </c>
      <c r="BI205" s="34">
        <v>14.417999999999999</v>
      </c>
      <c r="BJ205" s="34">
        <v>11.763999999999999</v>
      </c>
      <c r="BK205" s="34">
        <v>4.1000000000000002E-2</v>
      </c>
      <c r="BL205" s="34">
        <v>11.805999999999999</v>
      </c>
      <c r="BM205" s="34">
        <v>29.3306</v>
      </c>
      <c r="BN205" s="34"/>
      <c r="BO205" s="34"/>
      <c r="BP205" s="34"/>
      <c r="BQ205" s="34">
        <v>136.75399999999999</v>
      </c>
      <c r="BR205" s="34">
        <v>0.23172200000000001</v>
      </c>
      <c r="BS205" s="34">
        <v>-5</v>
      </c>
      <c r="BT205" s="34">
        <v>6.8770000000000003E-3</v>
      </c>
      <c r="BU205" s="34">
        <v>5.662706</v>
      </c>
      <c r="BV205" s="34">
        <v>0</v>
      </c>
      <c r="BW205" s="34" t="s">
        <v>155</v>
      </c>
      <c r="BX205" s="34">
        <v>0.81899999999999995</v>
      </c>
    </row>
    <row r="206" spans="1:76" x14ac:dyDescent="0.25">
      <c r="A206" s="35">
        <v>43167</v>
      </c>
      <c r="B206" s="36">
        <v>1.9153935185185187E-2</v>
      </c>
      <c r="C206" s="34">
        <v>12.88</v>
      </c>
      <c r="D206" s="34">
        <v>0.53680000000000005</v>
      </c>
      <c r="E206" s="34">
        <v>5367.7349400000003</v>
      </c>
      <c r="F206" s="34">
        <v>587.70000000000005</v>
      </c>
      <c r="G206" s="34">
        <v>2.4</v>
      </c>
      <c r="H206" s="34">
        <v>3132.7</v>
      </c>
      <c r="I206" s="34"/>
      <c r="J206" s="34">
        <v>1.02</v>
      </c>
      <c r="K206" s="34">
        <v>0.87729999999999997</v>
      </c>
      <c r="L206" s="34">
        <v>11.3</v>
      </c>
      <c r="M206" s="34">
        <v>0.47089999999999999</v>
      </c>
      <c r="N206" s="34">
        <v>515.60360000000003</v>
      </c>
      <c r="O206" s="34">
        <v>2.1164999999999998</v>
      </c>
      <c r="P206" s="34">
        <v>517.70000000000005</v>
      </c>
      <c r="Q206" s="34">
        <v>421.76889999999997</v>
      </c>
      <c r="R206" s="34">
        <v>1.7313000000000001</v>
      </c>
      <c r="S206" s="34">
        <v>423.5</v>
      </c>
      <c r="T206" s="34">
        <v>3132.6983</v>
      </c>
      <c r="U206" s="34"/>
      <c r="V206" s="34"/>
      <c r="W206" s="34">
        <v>0</v>
      </c>
      <c r="X206" s="34">
        <v>0.89380000000000004</v>
      </c>
      <c r="Y206" s="34">
        <v>12.5</v>
      </c>
      <c r="Z206" s="34">
        <v>849</v>
      </c>
      <c r="AA206" s="34">
        <v>849</v>
      </c>
      <c r="AB206" s="34">
        <v>866</v>
      </c>
      <c r="AC206" s="34">
        <v>94.1</v>
      </c>
      <c r="AD206" s="34">
        <v>27.66</v>
      </c>
      <c r="AE206" s="34">
        <v>0.64</v>
      </c>
      <c r="AF206" s="34">
        <v>978</v>
      </c>
      <c r="AG206" s="34">
        <v>1</v>
      </c>
      <c r="AH206" s="34">
        <v>68</v>
      </c>
      <c r="AI206" s="34">
        <v>36</v>
      </c>
      <c r="AJ206" s="34">
        <v>192</v>
      </c>
      <c r="AK206" s="34">
        <v>171</v>
      </c>
      <c r="AL206" s="34">
        <v>4.2</v>
      </c>
      <c r="AM206" s="34">
        <v>174</v>
      </c>
      <c r="AN206" s="34" t="s">
        <v>155</v>
      </c>
      <c r="AO206" s="34">
        <v>2</v>
      </c>
      <c r="AP206" s="37">
        <v>0.76996527777777779</v>
      </c>
      <c r="AQ206" s="34">
        <v>47.164347999999997</v>
      </c>
      <c r="AR206" s="34">
        <v>-88.487370999999996</v>
      </c>
      <c r="AS206" s="34">
        <v>319</v>
      </c>
      <c r="AT206" s="34">
        <v>28.7</v>
      </c>
      <c r="AU206" s="34">
        <v>12</v>
      </c>
      <c r="AV206" s="34">
        <v>11</v>
      </c>
      <c r="AW206" s="34" t="s">
        <v>215</v>
      </c>
      <c r="AX206" s="34">
        <v>1.4719</v>
      </c>
      <c r="AY206" s="34">
        <v>1.1437999999999999</v>
      </c>
      <c r="AZ206" s="34">
        <v>2.3437999999999999</v>
      </c>
      <c r="BA206" s="34">
        <v>13.404</v>
      </c>
      <c r="BB206" s="34">
        <v>14.66</v>
      </c>
      <c r="BC206" s="34">
        <v>1.0900000000000001</v>
      </c>
      <c r="BD206" s="34">
        <v>13.981999999999999</v>
      </c>
      <c r="BE206" s="34">
        <v>2718.2429999999999</v>
      </c>
      <c r="BF206" s="34">
        <v>72.100999999999999</v>
      </c>
      <c r="BG206" s="34">
        <v>12.989000000000001</v>
      </c>
      <c r="BH206" s="34">
        <v>5.2999999999999999E-2</v>
      </c>
      <c r="BI206" s="34">
        <v>13.042</v>
      </c>
      <c r="BJ206" s="34">
        <v>10.625</v>
      </c>
      <c r="BK206" s="34">
        <v>4.3999999999999997E-2</v>
      </c>
      <c r="BL206" s="34">
        <v>10.667999999999999</v>
      </c>
      <c r="BM206" s="34">
        <v>26.0046</v>
      </c>
      <c r="BN206" s="34"/>
      <c r="BO206" s="34"/>
      <c r="BP206" s="34"/>
      <c r="BQ206" s="34">
        <v>156.333</v>
      </c>
      <c r="BR206" s="34">
        <v>0.241401</v>
      </c>
      <c r="BS206" s="34">
        <v>-5</v>
      </c>
      <c r="BT206" s="34">
        <v>6.123E-3</v>
      </c>
      <c r="BU206" s="34">
        <v>5.8992360000000001</v>
      </c>
      <c r="BV206" s="34">
        <v>0</v>
      </c>
      <c r="BW206" s="34" t="s">
        <v>155</v>
      </c>
      <c r="BX206" s="34">
        <v>0.81799999999999995</v>
      </c>
    </row>
    <row r="207" spans="1:76" x14ac:dyDescent="0.25">
      <c r="A207" s="35">
        <v>43167</v>
      </c>
      <c r="B207" s="36">
        <v>1.9165509259259261E-2</v>
      </c>
      <c r="C207" s="34">
        <v>12.88</v>
      </c>
      <c r="D207" s="34">
        <v>0.50790000000000002</v>
      </c>
      <c r="E207" s="34">
        <v>5078.578313</v>
      </c>
      <c r="F207" s="34">
        <v>521.6</v>
      </c>
      <c r="G207" s="34">
        <v>2.5</v>
      </c>
      <c r="H207" s="34">
        <v>2806.2</v>
      </c>
      <c r="I207" s="34"/>
      <c r="J207" s="34">
        <v>1.1000000000000001</v>
      </c>
      <c r="K207" s="34">
        <v>0.87790000000000001</v>
      </c>
      <c r="L207" s="34">
        <v>11.307499999999999</v>
      </c>
      <c r="M207" s="34">
        <v>0.44590000000000002</v>
      </c>
      <c r="N207" s="34">
        <v>457.9477</v>
      </c>
      <c r="O207" s="34">
        <v>2.1947999999999999</v>
      </c>
      <c r="P207" s="34">
        <v>460.1</v>
      </c>
      <c r="Q207" s="34">
        <v>374.55340000000001</v>
      </c>
      <c r="R207" s="34">
        <v>1.7950999999999999</v>
      </c>
      <c r="S207" s="34">
        <v>376.3</v>
      </c>
      <c r="T207" s="34">
        <v>2806.1686</v>
      </c>
      <c r="U207" s="34"/>
      <c r="V207" s="34"/>
      <c r="W207" s="34">
        <v>0</v>
      </c>
      <c r="X207" s="34">
        <v>0.9657</v>
      </c>
      <c r="Y207" s="34">
        <v>12.5</v>
      </c>
      <c r="Z207" s="34">
        <v>848</v>
      </c>
      <c r="AA207" s="34">
        <v>849</v>
      </c>
      <c r="AB207" s="34">
        <v>866</v>
      </c>
      <c r="AC207" s="34">
        <v>94</v>
      </c>
      <c r="AD207" s="34">
        <v>27.63</v>
      </c>
      <c r="AE207" s="34">
        <v>0.63</v>
      </c>
      <c r="AF207" s="34">
        <v>978</v>
      </c>
      <c r="AG207" s="34">
        <v>1</v>
      </c>
      <c r="AH207" s="34">
        <v>68</v>
      </c>
      <c r="AI207" s="34">
        <v>36</v>
      </c>
      <c r="AJ207" s="34">
        <v>192.9</v>
      </c>
      <c r="AK207" s="34">
        <v>171</v>
      </c>
      <c r="AL207" s="34">
        <v>4.2</v>
      </c>
      <c r="AM207" s="34">
        <v>174.4</v>
      </c>
      <c r="AN207" s="34" t="s">
        <v>155</v>
      </c>
      <c r="AO207" s="34">
        <v>2</v>
      </c>
      <c r="AP207" s="37">
        <v>0.76997685185185183</v>
      </c>
      <c r="AQ207" s="34">
        <v>47.164306000000003</v>
      </c>
      <c r="AR207" s="34">
        <v>-88.487506999999994</v>
      </c>
      <c r="AS207" s="34">
        <v>319.39999999999998</v>
      </c>
      <c r="AT207" s="34">
        <v>25.8</v>
      </c>
      <c r="AU207" s="34">
        <v>12</v>
      </c>
      <c r="AV207" s="34">
        <v>11</v>
      </c>
      <c r="AW207" s="34" t="s">
        <v>215</v>
      </c>
      <c r="AX207" s="34">
        <v>1.5</v>
      </c>
      <c r="AY207" s="34">
        <v>1.2</v>
      </c>
      <c r="AZ207" s="34">
        <v>2.4</v>
      </c>
      <c r="BA207" s="34">
        <v>13.404</v>
      </c>
      <c r="BB207" s="34">
        <v>14.73</v>
      </c>
      <c r="BC207" s="34">
        <v>1.1000000000000001</v>
      </c>
      <c r="BD207" s="34">
        <v>13.906000000000001</v>
      </c>
      <c r="BE207" s="34">
        <v>2731.4389999999999</v>
      </c>
      <c r="BF207" s="34">
        <v>68.548000000000002</v>
      </c>
      <c r="BG207" s="34">
        <v>11.584</v>
      </c>
      <c r="BH207" s="34">
        <v>5.6000000000000001E-2</v>
      </c>
      <c r="BI207" s="34">
        <v>11.64</v>
      </c>
      <c r="BJ207" s="34">
        <v>9.4749999999999996</v>
      </c>
      <c r="BK207" s="34">
        <v>4.4999999999999998E-2</v>
      </c>
      <c r="BL207" s="34">
        <v>9.52</v>
      </c>
      <c r="BM207" s="34">
        <v>23.3916</v>
      </c>
      <c r="BN207" s="34"/>
      <c r="BO207" s="34"/>
      <c r="BP207" s="34"/>
      <c r="BQ207" s="34">
        <v>169.61600000000001</v>
      </c>
      <c r="BR207" s="34">
        <v>0.227214</v>
      </c>
      <c r="BS207" s="34">
        <v>-5</v>
      </c>
      <c r="BT207" s="34">
        <v>6.0000000000000001E-3</v>
      </c>
      <c r="BU207" s="34">
        <v>5.552543</v>
      </c>
      <c r="BV207" s="34">
        <v>0</v>
      </c>
      <c r="BW207" s="34" t="s">
        <v>155</v>
      </c>
      <c r="BX207" s="34">
        <v>0.81799999999999995</v>
      </c>
    </row>
    <row r="208" spans="1:76" x14ac:dyDescent="0.25">
      <c r="A208" s="35">
        <v>43167</v>
      </c>
      <c r="B208" s="36">
        <v>1.9177083333333334E-2</v>
      </c>
      <c r="C208" s="34">
        <v>12.875999999999999</v>
      </c>
      <c r="D208" s="34">
        <v>0.48259999999999997</v>
      </c>
      <c r="E208" s="34">
        <v>4825.6985610000002</v>
      </c>
      <c r="F208" s="34">
        <v>472.7</v>
      </c>
      <c r="G208" s="34">
        <v>2.5</v>
      </c>
      <c r="H208" s="34">
        <v>2682.8</v>
      </c>
      <c r="I208" s="34"/>
      <c r="J208" s="34">
        <v>1.2</v>
      </c>
      <c r="K208" s="34">
        <v>0.87809999999999999</v>
      </c>
      <c r="L208" s="34">
        <v>11.305999999999999</v>
      </c>
      <c r="M208" s="34">
        <v>0.42370000000000002</v>
      </c>
      <c r="N208" s="34">
        <v>415.06880000000001</v>
      </c>
      <c r="O208" s="34">
        <v>2.1951999999999998</v>
      </c>
      <c r="P208" s="34">
        <v>417.3</v>
      </c>
      <c r="Q208" s="34">
        <v>341.86250000000001</v>
      </c>
      <c r="R208" s="34">
        <v>1.8080000000000001</v>
      </c>
      <c r="S208" s="34">
        <v>343.7</v>
      </c>
      <c r="T208" s="34">
        <v>2682.8004000000001</v>
      </c>
      <c r="U208" s="34"/>
      <c r="V208" s="34"/>
      <c r="W208" s="34">
        <v>0</v>
      </c>
      <c r="X208" s="34">
        <v>1.0537000000000001</v>
      </c>
      <c r="Y208" s="34">
        <v>12.5</v>
      </c>
      <c r="Z208" s="34">
        <v>848</v>
      </c>
      <c r="AA208" s="34">
        <v>847</v>
      </c>
      <c r="AB208" s="34">
        <v>864</v>
      </c>
      <c r="AC208" s="34">
        <v>94</v>
      </c>
      <c r="AD208" s="34">
        <v>29.44</v>
      </c>
      <c r="AE208" s="34">
        <v>0.68</v>
      </c>
      <c r="AF208" s="34">
        <v>978</v>
      </c>
      <c r="AG208" s="34">
        <v>1.9</v>
      </c>
      <c r="AH208" s="34">
        <v>68</v>
      </c>
      <c r="AI208" s="34">
        <v>36.877000000000002</v>
      </c>
      <c r="AJ208" s="34">
        <v>192.1</v>
      </c>
      <c r="AK208" s="34">
        <v>171</v>
      </c>
      <c r="AL208" s="34">
        <v>4.2</v>
      </c>
      <c r="AM208" s="34">
        <v>174.7</v>
      </c>
      <c r="AN208" s="34" t="s">
        <v>155</v>
      </c>
      <c r="AO208" s="34">
        <v>2</v>
      </c>
      <c r="AP208" s="37">
        <v>0.76998842592592587</v>
      </c>
      <c r="AQ208" s="34">
        <v>47.164268999999997</v>
      </c>
      <c r="AR208" s="34">
        <v>-88.487639999999999</v>
      </c>
      <c r="AS208" s="34">
        <v>319.60000000000002</v>
      </c>
      <c r="AT208" s="34">
        <v>24.6</v>
      </c>
      <c r="AU208" s="34">
        <v>12</v>
      </c>
      <c r="AV208" s="34">
        <v>11</v>
      </c>
      <c r="AW208" s="34" t="s">
        <v>215</v>
      </c>
      <c r="AX208" s="34">
        <v>1.2123999999999999</v>
      </c>
      <c r="AY208" s="34">
        <v>1.2</v>
      </c>
      <c r="AZ208" s="34">
        <v>1.9685999999999999</v>
      </c>
      <c r="BA208" s="34">
        <v>13.404</v>
      </c>
      <c r="BB208" s="34">
        <v>14.78</v>
      </c>
      <c r="BC208" s="34">
        <v>1.1000000000000001</v>
      </c>
      <c r="BD208" s="34">
        <v>13.887</v>
      </c>
      <c r="BE208" s="34">
        <v>2739.2869999999998</v>
      </c>
      <c r="BF208" s="34">
        <v>65.341999999999999</v>
      </c>
      <c r="BG208" s="34">
        <v>10.531000000000001</v>
      </c>
      <c r="BH208" s="34">
        <v>5.6000000000000001E-2</v>
      </c>
      <c r="BI208" s="34">
        <v>10.587</v>
      </c>
      <c r="BJ208" s="34">
        <v>8.6739999999999995</v>
      </c>
      <c r="BK208" s="34">
        <v>4.5999999999999999E-2</v>
      </c>
      <c r="BL208" s="34">
        <v>8.7200000000000006</v>
      </c>
      <c r="BM208" s="34">
        <v>22.430499999999999</v>
      </c>
      <c r="BN208" s="34"/>
      <c r="BO208" s="34"/>
      <c r="BP208" s="34"/>
      <c r="BQ208" s="34">
        <v>185.624</v>
      </c>
      <c r="BR208" s="34">
        <v>0.22500000000000001</v>
      </c>
      <c r="BS208" s="34">
        <v>-5</v>
      </c>
      <c r="BT208" s="34">
        <v>6.8770000000000003E-3</v>
      </c>
      <c r="BU208" s="34">
        <v>5.4984380000000002</v>
      </c>
      <c r="BV208" s="34">
        <v>0</v>
      </c>
      <c r="BW208" s="34" t="s">
        <v>155</v>
      </c>
      <c r="BX208" s="34">
        <v>0.82399999999999995</v>
      </c>
    </row>
    <row r="209" spans="1:76" x14ac:dyDescent="0.25">
      <c r="A209" s="35">
        <v>43167</v>
      </c>
      <c r="B209" s="36">
        <v>1.9188657407407408E-2</v>
      </c>
      <c r="C209" s="34">
        <v>12.87</v>
      </c>
      <c r="D209" s="34">
        <v>0.46279999999999999</v>
      </c>
      <c r="E209" s="34">
        <v>4628.0343979999998</v>
      </c>
      <c r="F209" s="34">
        <v>447.6</v>
      </c>
      <c r="G209" s="34">
        <v>2.4</v>
      </c>
      <c r="H209" s="34">
        <v>2581.6999999999998</v>
      </c>
      <c r="I209" s="34"/>
      <c r="J209" s="34">
        <v>1.3</v>
      </c>
      <c r="K209" s="34">
        <v>0.87860000000000005</v>
      </c>
      <c r="L209" s="34">
        <v>11.3078</v>
      </c>
      <c r="M209" s="34">
        <v>0.40660000000000002</v>
      </c>
      <c r="N209" s="34">
        <v>393.30700000000002</v>
      </c>
      <c r="O209" s="34">
        <v>2.1086999999999998</v>
      </c>
      <c r="P209" s="34">
        <v>395.4</v>
      </c>
      <c r="Q209" s="34">
        <v>321.99079999999998</v>
      </c>
      <c r="R209" s="34">
        <v>1.7262999999999999</v>
      </c>
      <c r="S209" s="34">
        <v>323.7</v>
      </c>
      <c r="T209" s="34">
        <v>2581.6642000000002</v>
      </c>
      <c r="U209" s="34"/>
      <c r="V209" s="34"/>
      <c r="W209" s="34">
        <v>0</v>
      </c>
      <c r="X209" s="34">
        <v>1.1422000000000001</v>
      </c>
      <c r="Y209" s="34">
        <v>12.6</v>
      </c>
      <c r="Z209" s="34">
        <v>847</v>
      </c>
      <c r="AA209" s="34">
        <v>847</v>
      </c>
      <c r="AB209" s="34">
        <v>864</v>
      </c>
      <c r="AC209" s="34">
        <v>94</v>
      </c>
      <c r="AD209" s="34">
        <v>27.88</v>
      </c>
      <c r="AE209" s="34">
        <v>0.64</v>
      </c>
      <c r="AF209" s="34">
        <v>978</v>
      </c>
      <c r="AG209" s="34">
        <v>1.1000000000000001</v>
      </c>
      <c r="AH209" s="34">
        <v>68</v>
      </c>
      <c r="AI209" s="34">
        <v>37</v>
      </c>
      <c r="AJ209" s="34">
        <v>192.9</v>
      </c>
      <c r="AK209" s="34">
        <v>171</v>
      </c>
      <c r="AL209" s="34">
        <v>4.3</v>
      </c>
      <c r="AM209" s="34">
        <v>175</v>
      </c>
      <c r="AN209" s="34" t="s">
        <v>155</v>
      </c>
      <c r="AO209" s="34">
        <v>2</v>
      </c>
      <c r="AP209" s="37">
        <v>0.77</v>
      </c>
      <c r="AQ209" s="34">
        <v>47.164248000000001</v>
      </c>
      <c r="AR209" s="34">
        <v>-88.487765999999993</v>
      </c>
      <c r="AS209" s="34">
        <v>319.60000000000002</v>
      </c>
      <c r="AT209" s="34">
        <v>23.4</v>
      </c>
      <c r="AU209" s="34">
        <v>12</v>
      </c>
      <c r="AV209" s="34">
        <v>11</v>
      </c>
      <c r="AW209" s="34" t="s">
        <v>215</v>
      </c>
      <c r="AX209" s="34">
        <v>1.4595</v>
      </c>
      <c r="AY209" s="34">
        <v>1.0562</v>
      </c>
      <c r="AZ209" s="34">
        <v>2.1595</v>
      </c>
      <c r="BA209" s="34">
        <v>13.404</v>
      </c>
      <c r="BB209" s="34">
        <v>14.82</v>
      </c>
      <c r="BC209" s="34">
        <v>1.1100000000000001</v>
      </c>
      <c r="BD209" s="34">
        <v>13.815</v>
      </c>
      <c r="BE209" s="34">
        <v>2745.5619999999999</v>
      </c>
      <c r="BF209" s="34">
        <v>62.838999999999999</v>
      </c>
      <c r="BG209" s="34">
        <v>10</v>
      </c>
      <c r="BH209" s="34">
        <v>5.3999999999999999E-2</v>
      </c>
      <c r="BI209" s="34">
        <v>10.054</v>
      </c>
      <c r="BJ209" s="34">
        <v>8.1869999999999994</v>
      </c>
      <c r="BK209" s="34">
        <v>4.3999999999999997E-2</v>
      </c>
      <c r="BL209" s="34">
        <v>8.2309999999999999</v>
      </c>
      <c r="BM209" s="34">
        <v>21.6309</v>
      </c>
      <c r="BN209" s="34"/>
      <c r="BO209" s="34"/>
      <c r="BP209" s="34"/>
      <c r="BQ209" s="34">
        <v>201.648</v>
      </c>
      <c r="BR209" s="34">
        <v>0.21623000000000001</v>
      </c>
      <c r="BS209" s="34">
        <v>-5</v>
      </c>
      <c r="BT209" s="34">
        <v>6.123E-3</v>
      </c>
      <c r="BU209" s="34">
        <v>5.2841199999999997</v>
      </c>
      <c r="BV209" s="34">
        <v>0</v>
      </c>
      <c r="BW209" s="34" t="s">
        <v>155</v>
      </c>
      <c r="BX209" s="34">
        <v>0.81899999999999995</v>
      </c>
    </row>
    <row r="210" spans="1:76" x14ac:dyDescent="0.25">
      <c r="A210" s="35">
        <v>43167</v>
      </c>
      <c r="B210" s="36">
        <v>1.9200231481481481E-2</v>
      </c>
      <c r="C210" s="34">
        <v>12.869</v>
      </c>
      <c r="D210" s="34">
        <v>0.46379999999999999</v>
      </c>
      <c r="E210" s="34">
        <v>4637.778738</v>
      </c>
      <c r="F210" s="34">
        <v>434.1</v>
      </c>
      <c r="G210" s="34">
        <v>2.2999999999999998</v>
      </c>
      <c r="H210" s="34">
        <v>2428.8000000000002</v>
      </c>
      <c r="I210" s="34"/>
      <c r="J210" s="34">
        <v>1.4</v>
      </c>
      <c r="K210" s="34">
        <v>0.87849999999999995</v>
      </c>
      <c r="L210" s="34">
        <v>11.3056</v>
      </c>
      <c r="M210" s="34">
        <v>0.40739999999999998</v>
      </c>
      <c r="N210" s="34">
        <v>381.3784</v>
      </c>
      <c r="O210" s="34">
        <v>2.0206</v>
      </c>
      <c r="P210" s="34">
        <v>383.4</v>
      </c>
      <c r="Q210" s="34">
        <v>314.11189999999999</v>
      </c>
      <c r="R210" s="34">
        <v>1.6641999999999999</v>
      </c>
      <c r="S210" s="34">
        <v>315.8</v>
      </c>
      <c r="T210" s="34">
        <v>2428.8274000000001</v>
      </c>
      <c r="U210" s="34"/>
      <c r="V210" s="34"/>
      <c r="W210" s="34">
        <v>0</v>
      </c>
      <c r="X210" s="34">
        <v>1.23</v>
      </c>
      <c r="Y210" s="34">
        <v>12.5</v>
      </c>
      <c r="Z210" s="34">
        <v>847</v>
      </c>
      <c r="AA210" s="34">
        <v>847</v>
      </c>
      <c r="AB210" s="34">
        <v>864</v>
      </c>
      <c r="AC210" s="34">
        <v>94</v>
      </c>
      <c r="AD210" s="34">
        <v>29.44</v>
      </c>
      <c r="AE210" s="34">
        <v>0.68</v>
      </c>
      <c r="AF210" s="34">
        <v>978</v>
      </c>
      <c r="AG210" s="34">
        <v>1.9</v>
      </c>
      <c r="AH210" s="34">
        <v>68</v>
      </c>
      <c r="AI210" s="34">
        <v>37</v>
      </c>
      <c r="AJ210" s="34">
        <v>193</v>
      </c>
      <c r="AK210" s="34">
        <v>171</v>
      </c>
      <c r="AL210" s="34">
        <v>4.2</v>
      </c>
      <c r="AM210" s="34">
        <v>174.6</v>
      </c>
      <c r="AN210" s="34" t="s">
        <v>155</v>
      </c>
      <c r="AO210" s="34">
        <v>2</v>
      </c>
      <c r="AP210" s="37">
        <v>0.77001157407407417</v>
      </c>
      <c r="AQ210" s="34">
        <v>47.164231000000001</v>
      </c>
      <c r="AR210" s="34">
        <v>-88.487889999999993</v>
      </c>
      <c r="AS210" s="34">
        <v>319.60000000000002</v>
      </c>
      <c r="AT210" s="34">
        <v>22.2</v>
      </c>
      <c r="AU210" s="34">
        <v>12</v>
      </c>
      <c r="AV210" s="34">
        <v>11</v>
      </c>
      <c r="AW210" s="34" t="s">
        <v>215</v>
      </c>
      <c r="AX210" s="34">
        <v>1.7438</v>
      </c>
      <c r="AY210" s="34">
        <v>1</v>
      </c>
      <c r="AZ210" s="34">
        <v>2.3719000000000001</v>
      </c>
      <c r="BA210" s="34">
        <v>13.404</v>
      </c>
      <c r="BB210" s="34">
        <v>14.84</v>
      </c>
      <c r="BC210" s="34">
        <v>1.1100000000000001</v>
      </c>
      <c r="BD210" s="34">
        <v>13.824999999999999</v>
      </c>
      <c r="BE210" s="34">
        <v>2748.864</v>
      </c>
      <c r="BF210" s="34">
        <v>63.052999999999997</v>
      </c>
      <c r="BG210" s="34">
        <v>9.7110000000000003</v>
      </c>
      <c r="BH210" s="34">
        <v>5.0999999999999997E-2</v>
      </c>
      <c r="BI210" s="34">
        <v>9.7620000000000005</v>
      </c>
      <c r="BJ210" s="34">
        <v>7.9980000000000002</v>
      </c>
      <c r="BK210" s="34">
        <v>4.2000000000000003E-2</v>
      </c>
      <c r="BL210" s="34">
        <v>8.0399999999999991</v>
      </c>
      <c r="BM210" s="34">
        <v>20.378699999999998</v>
      </c>
      <c r="BN210" s="34"/>
      <c r="BO210" s="34"/>
      <c r="BP210" s="34"/>
      <c r="BQ210" s="34">
        <v>217.44300000000001</v>
      </c>
      <c r="BR210" s="34">
        <v>0.210619</v>
      </c>
      <c r="BS210" s="34">
        <v>-5</v>
      </c>
      <c r="BT210" s="34">
        <v>6.8760000000000002E-3</v>
      </c>
      <c r="BU210" s="34">
        <v>5.147011</v>
      </c>
      <c r="BV210" s="34">
        <v>0</v>
      </c>
      <c r="BW210" s="34" t="s">
        <v>155</v>
      </c>
      <c r="BX210" s="34">
        <v>0.82399999999999995</v>
      </c>
    </row>
    <row r="211" spans="1:76" x14ac:dyDescent="0.25">
      <c r="A211" s="35">
        <v>43167</v>
      </c>
      <c r="B211" s="36">
        <v>1.9211805555555555E-2</v>
      </c>
      <c r="C211" s="34">
        <v>12.843999999999999</v>
      </c>
      <c r="D211" s="34">
        <v>0.48199999999999998</v>
      </c>
      <c r="E211" s="34">
        <v>4820</v>
      </c>
      <c r="F211" s="34">
        <v>421.4</v>
      </c>
      <c r="G211" s="34">
        <v>2.2999999999999998</v>
      </c>
      <c r="H211" s="34">
        <v>2424.1</v>
      </c>
      <c r="I211" s="34"/>
      <c r="J211" s="34">
        <v>1.5</v>
      </c>
      <c r="K211" s="34">
        <v>0.87880000000000003</v>
      </c>
      <c r="L211" s="34">
        <v>11.2874</v>
      </c>
      <c r="M211" s="34">
        <v>0.42359999999999998</v>
      </c>
      <c r="N211" s="34">
        <v>370.33710000000002</v>
      </c>
      <c r="O211" s="34">
        <v>1.9959</v>
      </c>
      <c r="P211" s="34">
        <v>372.3</v>
      </c>
      <c r="Q211" s="34">
        <v>303.18610000000001</v>
      </c>
      <c r="R211" s="34">
        <v>1.6339999999999999</v>
      </c>
      <c r="S211" s="34">
        <v>304.8</v>
      </c>
      <c r="T211" s="34">
        <v>2424.1167999999998</v>
      </c>
      <c r="U211" s="34"/>
      <c r="V211" s="34"/>
      <c r="W211" s="34">
        <v>0</v>
      </c>
      <c r="X211" s="34">
        <v>1.3182</v>
      </c>
      <c r="Y211" s="34">
        <v>12.5</v>
      </c>
      <c r="Z211" s="34">
        <v>848</v>
      </c>
      <c r="AA211" s="34">
        <v>849</v>
      </c>
      <c r="AB211" s="34">
        <v>863</v>
      </c>
      <c r="AC211" s="34">
        <v>94</v>
      </c>
      <c r="AD211" s="34">
        <v>27.88</v>
      </c>
      <c r="AE211" s="34">
        <v>0.64</v>
      </c>
      <c r="AF211" s="34">
        <v>978</v>
      </c>
      <c r="AG211" s="34">
        <v>1.1000000000000001</v>
      </c>
      <c r="AH211" s="34">
        <v>67.123123000000007</v>
      </c>
      <c r="AI211" s="34">
        <v>36.123123</v>
      </c>
      <c r="AJ211" s="34">
        <v>192.1</v>
      </c>
      <c r="AK211" s="34">
        <v>171</v>
      </c>
      <c r="AL211" s="34">
        <v>4.3</v>
      </c>
      <c r="AM211" s="34">
        <v>174.3</v>
      </c>
      <c r="AN211" s="34" t="s">
        <v>155</v>
      </c>
      <c r="AO211" s="34">
        <v>2</v>
      </c>
      <c r="AP211" s="37">
        <v>0.7700231481481481</v>
      </c>
      <c r="AQ211" s="34">
        <v>47.164216000000003</v>
      </c>
      <c r="AR211" s="34">
        <v>-88.488012999999995</v>
      </c>
      <c r="AS211" s="34">
        <v>319.7</v>
      </c>
      <c r="AT211" s="34">
        <v>21.6</v>
      </c>
      <c r="AU211" s="34">
        <v>12</v>
      </c>
      <c r="AV211" s="34">
        <v>11</v>
      </c>
      <c r="AW211" s="34" t="s">
        <v>215</v>
      </c>
      <c r="AX211" s="34">
        <v>1.8718999999999999</v>
      </c>
      <c r="AY211" s="34">
        <v>1.2876000000000001</v>
      </c>
      <c r="AZ211" s="34">
        <v>2.6156999999999999</v>
      </c>
      <c r="BA211" s="34">
        <v>13.404</v>
      </c>
      <c r="BB211" s="34">
        <v>14.85</v>
      </c>
      <c r="BC211" s="34">
        <v>1.1100000000000001</v>
      </c>
      <c r="BD211" s="34">
        <v>13.791</v>
      </c>
      <c r="BE211" s="34">
        <v>2745.0250000000001</v>
      </c>
      <c r="BF211" s="34">
        <v>65.563999999999993</v>
      </c>
      <c r="BG211" s="34">
        <v>9.4320000000000004</v>
      </c>
      <c r="BH211" s="34">
        <v>5.0999999999999997E-2</v>
      </c>
      <c r="BI211" s="34">
        <v>9.4819999999999993</v>
      </c>
      <c r="BJ211" s="34">
        <v>7.7210000000000001</v>
      </c>
      <c r="BK211" s="34">
        <v>4.2000000000000003E-2</v>
      </c>
      <c r="BL211" s="34">
        <v>7.7629999999999999</v>
      </c>
      <c r="BM211" s="34">
        <v>20.343499999999999</v>
      </c>
      <c r="BN211" s="34"/>
      <c r="BO211" s="34"/>
      <c r="BP211" s="34"/>
      <c r="BQ211" s="34">
        <v>233.095</v>
      </c>
      <c r="BR211" s="34">
        <v>0.24770600000000001</v>
      </c>
      <c r="BS211" s="34">
        <v>-5</v>
      </c>
      <c r="BT211" s="34">
        <v>7.0000000000000001E-3</v>
      </c>
      <c r="BU211" s="34">
        <v>6.0533089999999996</v>
      </c>
      <c r="BV211" s="34">
        <v>0</v>
      </c>
      <c r="BW211" s="34" t="s">
        <v>155</v>
      </c>
      <c r="BX211" s="34">
        <v>0.81899999999999995</v>
      </c>
    </row>
    <row r="212" spans="1:76" x14ac:dyDescent="0.25">
      <c r="A212" s="35">
        <v>43167</v>
      </c>
      <c r="B212" s="36">
        <v>1.9223379629629628E-2</v>
      </c>
      <c r="C212" s="34">
        <v>12.84</v>
      </c>
      <c r="D212" s="34">
        <v>0.4824</v>
      </c>
      <c r="E212" s="34">
        <v>4823.9900250000001</v>
      </c>
      <c r="F212" s="34">
        <v>413</v>
      </c>
      <c r="G212" s="34">
        <v>2.1</v>
      </c>
      <c r="H212" s="34">
        <v>2396</v>
      </c>
      <c r="I212" s="34"/>
      <c r="J212" s="34">
        <v>1.6</v>
      </c>
      <c r="K212" s="34">
        <v>0.87890000000000001</v>
      </c>
      <c r="L212" s="34">
        <v>11.284599999999999</v>
      </c>
      <c r="M212" s="34">
        <v>0.42399999999999999</v>
      </c>
      <c r="N212" s="34">
        <v>362.98860000000002</v>
      </c>
      <c r="O212" s="34">
        <v>1.8455999999999999</v>
      </c>
      <c r="P212" s="34">
        <v>364.8</v>
      </c>
      <c r="Q212" s="34">
        <v>296.88670000000002</v>
      </c>
      <c r="R212" s="34">
        <v>1.5095000000000001</v>
      </c>
      <c r="S212" s="34">
        <v>298.39999999999998</v>
      </c>
      <c r="T212" s="34">
        <v>2396.0453000000002</v>
      </c>
      <c r="U212" s="34"/>
      <c r="V212" s="34"/>
      <c r="W212" s="34">
        <v>0</v>
      </c>
      <c r="X212" s="34">
        <v>1.4061999999999999</v>
      </c>
      <c r="Y212" s="34">
        <v>12.5</v>
      </c>
      <c r="Z212" s="34">
        <v>848</v>
      </c>
      <c r="AA212" s="34">
        <v>848</v>
      </c>
      <c r="AB212" s="34">
        <v>863</v>
      </c>
      <c r="AC212" s="34">
        <v>94</v>
      </c>
      <c r="AD212" s="34">
        <v>27.63</v>
      </c>
      <c r="AE212" s="34">
        <v>0.63</v>
      </c>
      <c r="AF212" s="34">
        <v>978</v>
      </c>
      <c r="AG212" s="34">
        <v>1</v>
      </c>
      <c r="AH212" s="34">
        <v>67</v>
      </c>
      <c r="AI212" s="34">
        <v>36.877000000000002</v>
      </c>
      <c r="AJ212" s="34">
        <v>192.9</v>
      </c>
      <c r="AK212" s="34">
        <v>170.1</v>
      </c>
      <c r="AL212" s="34">
        <v>4.2</v>
      </c>
      <c r="AM212" s="34">
        <v>174</v>
      </c>
      <c r="AN212" s="34" t="s">
        <v>155</v>
      </c>
      <c r="AO212" s="34">
        <v>2</v>
      </c>
      <c r="AP212" s="37">
        <v>0.77003472222222225</v>
      </c>
      <c r="AQ212" s="34">
        <v>47.164203000000001</v>
      </c>
      <c r="AR212" s="34">
        <v>-88.488136999999995</v>
      </c>
      <c r="AS212" s="34">
        <v>319.89999999999998</v>
      </c>
      <c r="AT212" s="34">
        <v>21.5</v>
      </c>
      <c r="AU212" s="34">
        <v>12</v>
      </c>
      <c r="AV212" s="34">
        <v>11</v>
      </c>
      <c r="AW212" s="34" t="s">
        <v>215</v>
      </c>
      <c r="AX212" s="34">
        <v>1.3248</v>
      </c>
      <c r="AY212" s="34">
        <v>1.4</v>
      </c>
      <c r="AZ212" s="34">
        <v>2.0529000000000002</v>
      </c>
      <c r="BA212" s="34">
        <v>13.404</v>
      </c>
      <c r="BB212" s="34">
        <v>14.86</v>
      </c>
      <c r="BC212" s="34">
        <v>1.1100000000000001</v>
      </c>
      <c r="BD212" s="34">
        <v>13.784000000000001</v>
      </c>
      <c r="BE212" s="34">
        <v>2745.5479999999998</v>
      </c>
      <c r="BF212" s="34">
        <v>65.652000000000001</v>
      </c>
      <c r="BG212" s="34">
        <v>9.2490000000000006</v>
      </c>
      <c r="BH212" s="34">
        <v>4.7E-2</v>
      </c>
      <c r="BI212" s="34">
        <v>9.2959999999999994</v>
      </c>
      <c r="BJ212" s="34">
        <v>7.5640000000000001</v>
      </c>
      <c r="BK212" s="34">
        <v>3.7999999999999999E-2</v>
      </c>
      <c r="BL212" s="34">
        <v>7.6029999999999998</v>
      </c>
      <c r="BM212" s="34">
        <v>20.116900000000001</v>
      </c>
      <c r="BN212" s="34"/>
      <c r="BO212" s="34"/>
      <c r="BP212" s="34"/>
      <c r="BQ212" s="34">
        <v>248.761</v>
      </c>
      <c r="BR212" s="34">
        <v>0.22669</v>
      </c>
      <c r="BS212" s="34">
        <v>-5</v>
      </c>
      <c r="BT212" s="34">
        <v>6.123E-3</v>
      </c>
      <c r="BU212" s="34">
        <v>5.5397360000000004</v>
      </c>
      <c r="BV212" s="34">
        <v>0</v>
      </c>
      <c r="BW212" s="34" t="s">
        <v>155</v>
      </c>
      <c r="BX212" s="34">
        <v>0.81799999999999995</v>
      </c>
    </row>
    <row r="213" spans="1:76" x14ac:dyDescent="0.25">
      <c r="A213" s="35">
        <v>43167</v>
      </c>
      <c r="B213" s="36">
        <v>1.9234953703703702E-2</v>
      </c>
      <c r="C213" s="34">
        <v>12.84</v>
      </c>
      <c r="D213" s="34">
        <v>0.49490000000000001</v>
      </c>
      <c r="E213" s="34">
        <v>4948.678304</v>
      </c>
      <c r="F213" s="34">
        <v>409.7</v>
      </c>
      <c r="G213" s="34">
        <v>2.1</v>
      </c>
      <c r="H213" s="34">
        <v>2306.1</v>
      </c>
      <c r="I213" s="34"/>
      <c r="J213" s="34">
        <v>1.66</v>
      </c>
      <c r="K213" s="34">
        <v>0.87880000000000003</v>
      </c>
      <c r="L213" s="34">
        <v>11.2842</v>
      </c>
      <c r="M213" s="34">
        <v>0.43490000000000001</v>
      </c>
      <c r="N213" s="34">
        <v>360.0872</v>
      </c>
      <c r="O213" s="34">
        <v>1.8454999999999999</v>
      </c>
      <c r="P213" s="34">
        <v>361.9</v>
      </c>
      <c r="Q213" s="34">
        <v>294.51369999999997</v>
      </c>
      <c r="R213" s="34">
        <v>1.5095000000000001</v>
      </c>
      <c r="S213" s="34">
        <v>296</v>
      </c>
      <c r="T213" s="34">
        <v>2306.1134000000002</v>
      </c>
      <c r="U213" s="34"/>
      <c r="V213" s="34"/>
      <c r="W213" s="34">
        <v>0</v>
      </c>
      <c r="X213" s="34">
        <v>1.4598</v>
      </c>
      <c r="Y213" s="34">
        <v>12.4</v>
      </c>
      <c r="Z213" s="34">
        <v>848</v>
      </c>
      <c r="AA213" s="34">
        <v>848</v>
      </c>
      <c r="AB213" s="34">
        <v>863</v>
      </c>
      <c r="AC213" s="34">
        <v>94</v>
      </c>
      <c r="AD213" s="34">
        <v>27.63</v>
      </c>
      <c r="AE213" s="34">
        <v>0.63</v>
      </c>
      <c r="AF213" s="34">
        <v>978</v>
      </c>
      <c r="AG213" s="34">
        <v>1</v>
      </c>
      <c r="AH213" s="34">
        <v>67</v>
      </c>
      <c r="AI213" s="34">
        <v>37</v>
      </c>
      <c r="AJ213" s="34">
        <v>192.1</v>
      </c>
      <c r="AK213" s="34">
        <v>170</v>
      </c>
      <c r="AL213" s="34">
        <v>4.2</v>
      </c>
      <c r="AM213" s="34">
        <v>174.3</v>
      </c>
      <c r="AN213" s="34" t="s">
        <v>155</v>
      </c>
      <c r="AO213" s="34">
        <v>2</v>
      </c>
      <c r="AP213" s="37">
        <v>0.77004629629629628</v>
      </c>
      <c r="AQ213" s="34">
        <v>47.164200000000001</v>
      </c>
      <c r="AR213" s="34">
        <v>-88.488172000000006</v>
      </c>
      <c r="AS213" s="34">
        <v>320</v>
      </c>
      <c r="AT213" s="34">
        <v>21.1</v>
      </c>
      <c r="AU213" s="34">
        <v>12</v>
      </c>
      <c r="AV213" s="34">
        <v>11</v>
      </c>
      <c r="AW213" s="34" t="s">
        <v>215</v>
      </c>
      <c r="AX213" s="34">
        <v>1.1000000000000001</v>
      </c>
      <c r="AY213" s="34">
        <v>1.4</v>
      </c>
      <c r="AZ213" s="34">
        <v>1.8</v>
      </c>
      <c r="BA213" s="34">
        <v>13.404</v>
      </c>
      <c r="BB213" s="34">
        <v>14.85</v>
      </c>
      <c r="BC213" s="34">
        <v>1.1100000000000001</v>
      </c>
      <c r="BD213" s="34">
        <v>13.788</v>
      </c>
      <c r="BE213" s="34">
        <v>2745.0929999999998</v>
      </c>
      <c r="BF213" s="34">
        <v>67.337999999999994</v>
      </c>
      <c r="BG213" s="34">
        <v>9.173</v>
      </c>
      <c r="BH213" s="34">
        <v>4.7E-2</v>
      </c>
      <c r="BI213" s="34">
        <v>9.2200000000000006</v>
      </c>
      <c r="BJ213" s="34">
        <v>7.5030000000000001</v>
      </c>
      <c r="BK213" s="34">
        <v>3.7999999999999999E-2</v>
      </c>
      <c r="BL213" s="34">
        <v>7.5410000000000004</v>
      </c>
      <c r="BM213" s="34">
        <v>19.359300000000001</v>
      </c>
      <c r="BN213" s="34"/>
      <c r="BO213" s="34"/>
      <c r="BP213" s="34"/>
      <c r="BQ213" s="34">
        <v>258.20999999999998</v>
      </c>
      <c r="BR213" s="34">
        <v>0.221246</v>
      </c>
      <c r="BS213" s="34">
        <v>-5</v>
      </c>
      <c r="BT213" s="34">
        <v>7.7539999999999996E-3</v>
      </c>
      <c r="BU213" s="34">
        <v>5.4066999999999998</v>
      </c>
      <c r="BV213" s="34">
        <v>0</v>
      </c>
      <c r="BW213" s="34" t="s">
        <v>155</v>
      </c>
      <c r="BX213" s="34">
        <v>0.81799999999999995</v>
      </c>
    </row>
    <row r="214" spans="1:76" x14ac:dyDescent="0.25">
      <c r="A214" s="35">
        <v>43167</v>
      </c>
      <c r="B214" s="36">
        <v>1.9246527777777776E-2</v>
      </c>
      <c r="C214" s="34">
        <v>12.843999999999999</v>
      </c>
      <c r="D214" s="34">
        <v>0.54659999999999997</v>
      </c>
      <c r="E214" s="34">
        <v>5465.5593509999999</v>
      </c>
      <c r="F214" s="34">
        <v>399.2</v>
      </c>
      <c r="G214" s="34">
        <v>2</v>
      </c>
      <c r="H214" s="34">
        <v>2155.1</v>
      </c>
      <c r="I214" s="34"/>
      <c r="J214" s="34">
        <v>1.7</v>
      </c>
      <c r="K214" s="34">
        <v>0.87849999999999995</v>
      </c>
      <c r="L214" s="34">
        <v>11.283300000000001</v>
      </c>
      <c r="M214" s="34">
        <v>0.48020000000000002</v>
      </c>
      <c r="N214" s="34">
        <v>350.71469999999999</v>
      </c>
      <c r="O214" s="34">
        <v>1.7569999999999999</v>
      </c>
      <c r="P214" s="34">
        <v>352.5</v>
      </c>
      <c r="Q214" s="34">
        <v>286.84800000000001</v>
      </c>
      <c r="R214" s="34">
        <v>1.4371</v>
      </c>
      <c r="S214" s="34">
        <v>288.3</v>
      </c>
      <c r="T214" s="34">
        <v>2155.1338000000001</v>
      </c>
      <c r="U214" s="34"/>
      <c r="V214" s="34"/>
      <c r="W214" s="34">
        <v>0</v>
      </c>
      <c r="X214" s="34">
        <v>1.4935</v>
      </c>
      <c r="Y214" s="34">
        <v>12.5</v>
      </c>
      <c r="Z214" s="34">
        <v>847</v>
      </c>
      <c r="AA214" s="34">
        <v>847</v>
      </c>
      <c r="AB214" s="34">
        <v>863</v>
      </c>
      <c r="AC214" s="34">
        <v>94</v>
      </c>
      <c r="AD214" s="34">
        <v>27.63</v>
      </c>
      <c r="AE214" s="34">
        <v>0.63</v>
      </c>
      <c r="AF214" s="34">
        <v>978</v>
      </c>
      <c r="AG214" s="34">
        <v>1</v>
      </c>
      <c r="AH214" s="34">
        <v>67</v>
      </c>
      <c r="AI214" s="34">
        <v>37</v>
      </c>
      <c r="AJ214" s="34">
        <v>192</v>
      </c>
      <c r="AK214" s="34">
        <v>170</v>
      </c>
      <c r="AL214" s="34">
        <v>4.3</v>
      </c>
      <c r="AM214" s="34">
        <v>174.6</v>
      </c>
      <c r="AN214" s="34" t="s">
        <v>155</v>
      </c>
      <c r="AO214" s="34">
        <v>2</v>
      </c>
      <c r="AP214" s="37">
        <v>0.77004629629629628</v>
      </c>
      <c r="AQ214" s="34">
        <v>47.164216000000003</v>
      </c>
      <c r="AR214" s="34">
        <v>-88.488347000000005</v>
      </c>
      <c r="AS214" s="34">
        <v>320.10000000000002</v>
      </c>
      <c r="AT214" s="34">
        <v>20.9</v>
      </c>
      <c r="AU214" s="34">
        <v>12</v>
      </c>
      <c r="AV214" s="34">
        <v>11</v>
      </c>
      <c r="AW214" s="34" t="s">
        <v>215</v>
      </c>
      <c r="AX214" s="34">
        <v>1.1000000000000001</v>
      </c>
      <c r="AY214" s="34">
        <v>1.4</v>
      </c>
      <c r="AZ214" s="34">
        <v>1.8</v>
      </c>
      <c r="BA214" s="34">
        <v>13.404</v>
      </c>
      <c r="BB214" s="34">
        <v>14.81</v>
      </c>
      <c r="BC214" s="34">
        <v>1.1000000000000001</v>
      </c>
      <c r="BD214" s="34">
        <v>13.829000000000001</v>
      </c>
      <c r="BE214" s="34">
        <v>2738.1480000000001</v>
      </c>
      <c r="BF214" s="34">
        <v>74.162000000000006</v>
      </c>
      <c r="BG214" s="34">
        <v>8.9130000000000003</v>
      </c>
      <c r="BH214" s="34">
        <v>4.4999999999999998E-2</v>
      </c>
      <c r="BI214" s="34">
        <v>8.9570000000000007</v>
      </c>
      <c r="BJ214" s="34">
        <v>7.29</v>
      </c>
      <c r="BK214" s="34">
        <v>3.6999999999999998E-2</v>
      </c>
      <c r="BL214" s="34">
        <v>7.3259999999999996</v>
      </c>
      <c r="BM214" s="34">
        <v>18.047499999999999</v>
      </c>
      <c r="BN214" s="34"/>
      <c r="BO214" s="34"/>
      <c r="BP214" s="34"/>
      <c r="BQ214" s="34">
        <v>263.52100000000002</v>
      </c>
      <c r="BR214" s="34">
        <v>0.234155</v>
      </c>
      <c r="BS214" s="34">
        <v>-5</v>
      </c>
      <c r="BT214" s="34">
        <v>6.2459999999999998E-3</v>
      </c>
      <c r="BU214" s="34">
        <v>5.7221630000000001</v>
      </c>
      <c r="BV214" s="34">
        <v>0</v>
      </c>
      <c r="BW214" s="34" t="s">
        <v>155</v>
      </c>
      <c r="BX214" s="34">
        <v>0.81799999999999995</v>
      </c>
    </row>
    <row r="215" spans="1:76" x14ac:dyDescent="0.25">
      <c r="A215" s="35">
        <v>43167</v>
      </c>
      <c r="B215" s="36">
        <v>1.9258101851851849E-2</v>
      </c>
      <c r="C215" s="34">
        <v>12.852</v>
      </c>
      <c r="D215" s="34">
        <v>0.58079999999999998</v>
      </c>
      <c r="E215" s="34">
        <v>5808.4680129999997</v>
      </c>
      <c r="F215" s="34">
        <v>375.6</v>
      </c>
      <c r="G215" s="34">
        <v>2</v>
      </c>
      <c r="H215" s="34">
        <v>2049.5</v>
      </c>
      <c r="I215" s="34"/>
      <c r="J215" s="34">
        <v>1.8</v>
      </c>
      <c r="K215" s="34">
        <v>0.87819999999999998</v>
      </c>
      <c r="L215" s="34">
        <v>11.287100000000001</v>
      </c>
      <c r="M215" s="34">
        <v>0.5101</v>
      </c>
      <c r="N215" s="34">
        <v>329.86309999999997</v>
      </c>
      <c r="O215" s="34">
        <v>1.7565</v>
      </c>
      <c r="P215" s="34">
        <v>331.6</v>
      </c>
      <c r="Q215" s="34">
        <v>269.79349999999999</v>
      </c>
      <c r="R215" s="34">
        <v>1.4366000000000001</v>
      </c>
      <c r="S215" s="34">
        <v>271.2</v>
      </c>
      <c r="T215" s="34">
        <v>2049.4531999999999</v>
      </c>
      <c r="U215" s="34"/>
      <c r="V215" s="34"/>
      <c r="W215" s="34">
        <v>0</v>
      </c>
      <c r="X215" s="34">
        <v>1.5808</v>
      </c>
      <c r="Y215" s="34">
        <v>12.5</v>
      </c>
      <c r="Z215" s="34">
        <v>846</v>
      </c>
      <c r="AA215" s="34">
        <v>845</v>
      </c>
      <c r="AB215" s="34">
        <v>862</v>
      </c>
      <c r="AC215" s="34">
        <v>94</v>
      </c>
      <c r="AD215" s="34">
        <v>27.63</v>
      </c>
      <c r="AE215" s="34">
        <v>0.63</v>
      </c>
      <c r="AF215" s="34">
        <v>978</v>
      </c>
      <c r="AG215" s="34">
        <v>1</v>
      </c>
      <c r="AH215" s="34">
        <v>67</v>
      </c>
      <c r="AI215" s="34">
        <v>37</v>
      </c>
      <c r="AJ215" s="34">
        <v>192</v>
      </c>
      <c r="AK215" s="34">
        <v>170</v>
      </c>
      <c r="AL215" s="34">
        <v>4.3</v>
      </c>
      <c r="AM215" s="34">
        <v>174.9</v>
      </c>
      <c r="AN215" s="34" t="s">
        <v>155</v>
      </c>
      <c r="AO215" s="34">
        <v>2</v>
      </c>
      <c r="AP215" s="37">
        <v>0.77006944444444436</v>
      </c>
      <c r="AQ215" s="34">
        <v>47.164248000000001</v>
      </c>
      <c r="AR215" s="34">
        <v>-88.488499000000004</v>
      </c>
      <c r="AS215" s="34">
        <v>320.2</v>
      </c>
      <c r="AT215" s="34">
        <v>20.9</v>
      </c>
      <c r="AU215" s="34">
        <v>12</v>
      </c>
      <c r="AV215" s="34">
        <v>11</v>
      </c>
      <c r="AW215" s="34" t="s">
        <v>215</v>
      </c>
      <c r="AX215" s="34">
        <v>1.2438</v>
      </c>
      <c r="AY215" s="34">
        <v>1.5438000000000001</v>
      </c>
      <c r="AZ215" s="34">
        <v>2.0156999999999998</v>
      </c>
      <c r="BA215" s="34">
        <v>13.404</v>
      </c>
      <c r="BB215" s="34">
        <v>14.77</v>
      </c>
      <c r="BC215" s="34">
        <v>1.1000000000000001</v>
      </c>
      <c r="BD215" s="34">
        <v>13.864000000000001</v>
      </c>
      <c r="BE215" s="34">
        <v>2733.7559999999999</v>
      </c>
      <c r="BF215" s="34">
        <v>78.638000000000005</v>
      </c>
      <c r="BG215" s="34">
        <v>8.3670000000000009</v>
      </c>
      <c r="BH215" s="34">
        <v>4.4999999999999998E-2</v>
      </c>
      <c r="BI215" s="34">
        <v>8.4109999999999996</v>
      </c>
      <c r="BJ215" s="34">
        <v>6.843</v>
      </c>
      <c r="BK215" s="34">
        <v>3.5999999999999997E-2</v>
      </c>
      <c r="BL215" s="34">
        <v>6.8789999999999996</v>
      </c>
      <c r="BM215" s="34">
        <v>17.129200000000001</v>
      </c>
      <c r="BN215" s="34"/>
      <c r="BO215" s="34"/>
      <c r="BP215" s="34"/>
      <c r="BQ215" s="34">
        <v>278.39499999999998</v>
      </c>
      <c r="BR215" s="34">
        <v>0.22459899999999999</v>
      </c>
      <c r="BS215" s="34">
        <v>-5</v>
      </c>
      <c r="BT215" s="34">
        <v>6.8770000000000003E-3</v>
      </c>
      <c r="BU215" s="34">
        <v>5.4886379999999999</v>
      </c>
      <c r="BV215" s="34">
        <v>0</v>
      </c>
      <c r="BW215" s="34" t="s">
        <v>155</v>
      </c>
      <c r="BX215" s="34">
        <v>0.81799999999999995</v>
      </c>
    </row>
    <row r="216" spans="1:76" x14ac:dyDescent="0.25">
      <c r="A216" s="35">
        <v>43167</v>
      </c>
      <c r="B216" s="36">
        <v>1.9269675925925926E-2</v>
      </c>
      <c r="C216" s="34">
        <v>12.86</v>
      </c>
      <c r="D216" s="34">
        <v>0.5635</v>
      </c>
      <c r="E216" s="34">
        <v>5634.5590679999996</v>
      </c>
      <c r="F216" s="34">
        <v>355.9</v>
      </c>
      <c r="G216" s="34">
        <v>2</v>
      </c>
      <c r="H216" s="34">
        <v>2025.3</v>
      </c>
      <c r="I216" s="34"/>
      <c r="J216" s="34">
        <v>1.8</v>
      </c>
      <c r="K216" s="34">
        <v>0.87829999999999997</v>
      </c>
      <c r="L216" s="34">
        <v>11.295299999999999</v>
      </c>
      <c r="M216" s="34">
        <v>0.49490000000000001</v>
      </c>
      <c r="N216" s="34">
        <v>312.63600000000002</v>
      </c>
      <c r="O216" s="34">
        <v>1.7566999999999999</v>
      </c>
      <c r="P216" s="34">
        <v>314.39999999999998</v>
      </c>
      <c r="Q216" s="34">
        <v>255.70349999999999</v>
      </c>
      <c r="R216" s="34">
        <v>1.4368000000000001</v>
      </c>
      <c r="S216" s="34">
        <v>257.10000000000002</v>
      </c>
      <c r="T216" s="34">
        <v>2025.3490999999999</v>
      </c>
      <c r="U216" s="34"/>
      <c r="V216" s="34"/>
      <c r="W216" s="34">
        <v>0</v>
      </c>
      <c r="X216" s="34">
        <v>1.581</v>
      </c>
      <c r="Y216" s="34">
        <v>12.5</v>
      </c>
      <c r="Z216" s="34">
        <v>846</v>
      </c>
      <c r="AA216" s="34">
        <v>846</v>
      </c>
      <c r="AB216" s="34">
        <v>862</v>
      </c>
      <c r="AC216" s="34">
        <v>94</v>
      </c>
      <c r="AD216" s="34">
        <v>27.63</v>
      </c>
      <c r="AE216" s="34">
        <v>0.63</v>
      </c>
      <c r="AF216" s="34">
        <v>978</v>
      </c>
      <c r="AG216" s="34">
        <v>1</v>
      </c>
      <c r="AH216" s="34">
        <v>67</v>
      </c>
      <c r="AI216" s="34">
        <v>37</v>
      </c>
      <c r="AJ216" s="34">
        <v>192</v>
      </c>
      <c r="AK216" s="34">
        <v>170</v>
      </c>
      <c r="AL216" s="34">
        <v>4.2</v>
      </c>
      <c r="AM216" s="34">
        <v>175</v>
      </c>
      <c r="AN216" s="34" t="s">
        <v>155</v>
      </c>
      <c r="AO216" s="34">
        <v>2</v>
      </c>
      <c r="AP216" s="37">
        <v>0.77008101851851851</v>
      </c>
      <c r="AQ216" s="34">
        <v>47.164285</v>
      </c>
      <c r="AR216" s="34">
        <v>-88.488614999999996</v>
      </c>
      <c r="AS216" s="34">
        <v>320.10000000000002</v>
      </c>
      <c r="AT216" s="34">
        <v>21.1</v>
      </c>
      <c r="AU216" s="34">
        <v>12</v>
      </c>
      <c r="AV216" s="34">
        <v>11</v>
      </c>
      <c r="AW216" s="34" t="s">
        <v>215</v>
      </c>
      <c r="AX216" s="34">
        <v>1.3718999999999999</v>
      </c>
      <c r="AY216" s="34">
        <v>1.6718999999999999</v>
      </c>
      <c r="AZ216" s="34">
        <v>2.2437999999999998</v>
      </c>
      <c r="BA216" s="34">
        <v>13.404</v>
      </c>
      <c r="BB216" s="34">
        <v>14.79</v>
      </c>
      <c r="BC216" s="34">
        <v>1.1000000000000001</v>
      </c>
      <c r="BD216" s="34">
        <v>13.853</v>
      </c>
      <c r="BE216" s="34">
        <v>2737.902</v>
      </c>
      <c r="BF216" s="34">
        <v>76.350999999999999</v>
      </c>
      <c r="BG216" s="34">
        <v>7.9359999999999999</v>
      </c>
      <c r="BH216" s="34">
        <v>4.4999999999999998E-2</v>
      </c>
      <c r="BI216" s="34">
        <v>7.9809999999999999</v>
      </c>
      <c r="BJ216" s="34">
        <v>6.4909999999999997</v>
      </c>
      <c r="BK216" s="34">
        <v>3.5999999999999997E-2</v>
      </c>
      <c r="BL216" s="34">
        <v>6.5270000000000001</v>
      </c>
      <c r="BM216" s="34">
        <v>16.941199999999998</v>
      </c>
      <c r="BN216" s="34"/>
      <c r="BO216" s="34"/>
      <c r="BP216" s="34"/>
      <c r="BQ216" s="34">
        <v>278.64299999999997</v>
      </c>
      <c r="BR216" s="34">
        <v>0.22475400000000001</v>
      </c>
      <c r="BS216" s="34">
        <v>-5</v>
      </c>
      <c r="BT216" s="34">
        <v>7.8770000000000003E-3</v>
      </c>
      <c r="BU216" s="34">
        <v>5.492426</v>
      </c>
      <c r="BV216" s="34">
        <v>0</v>
      </c>
      <c r="BW216" s="34" t="s">
        <v>155</v>
      </c>
      <c r="BX216" s="34">
        <v>0.81799999999999995</v>
      </c>
    </row>
    <row r="217" spans="1:76" x14ac:dyDescent="0.25">
      <c r="A217" s="35">
        <v>43167</v>
      </c>
      <c r="B217" s="36">
        <v>1.928125E-2</v>
      </c>
      <c r="C217" s="34">
        <v>12.86</v>
      </c>
      <c r="D217" s="34">
        <v>0.54279999999999995</v>
      </c>
      <c r="E217" s="34">
        <v>5428.3185130000002</v>
      </c>
      <c r="F217" s="34">
        <v>343.8</v>
      </c>
      <c r="G217" s="34">
        <v>1.9</v>
      </c>
      <c r="H217" s="34">
        <v>2074.9</v>
      </c>
      <c r="I217" s="34"/>
      <c r="J217" s="34">
        <v>1.8</v>
      </c>
      <c r="K217" s="34">
        <v>0.87849999999999995</v>
      </c>
      <c r="L217" s="34">
        <v>11.297000000000001</v>
      </c>
      <c r="M217" s="34">
        <v>0.47689999999999999</v>
      </c>
      <c r="N217" s="34">
        <v>302.05290000000002</v>
      </c>
      <c r="O217" s="34">
        <v>1.6691</v>
      </c>
      <c r="P217" s="34">
        <v>303.7</v>
      </c>
      <c r="Q217" s="34">
        <v>247.04769999999999</v>
      </c>
      <c r="R217" s="34">
        <v>1.3651</v>
      </c>
      <c r="S217" s="34">
        <v>248.4</v>
      </c>
      <c r="T217" s="34">
        <v>2074.9038</v>
      </c>
      <c r="U217" s="34"/>
      <c r="V217" s="34"/>
      <c r="W217" s="34">
        <v>0</v>
      </c>
      <c r="X217" s="34">
        <v>1.5811999999999999</v>
      </c>
      <c r="Y217" s="34">
        <v>12.5</v>
      </c>
      <c r="Z217" s="34">
        <v>846</v>
      </c>
      <c r="AA217" s="34">
        <v>845</v>
      </c>
      <c r="AB217" s="34">
        <v>863</v>
      </c>
      <c r="AC217" s="34">
        <v>94</v>
      </c>
      <c r="AD217" s="34">
        <v>27.63</v>
      </c>
      <c r="AE217" s="34">
        <v>0.63</v>
      </c>
      <c r="AF217" s="34">
        <v>978</v>
      </c>
      <c r="AG217" s="34">
        <v>1</v>
      </c>
      <c r="AH217" s="34">
        <v>67</v>
      </c>
      <c r="AI217" s="34">
        <v>37</v>
      </c>
      <c r="AJ217" s="34">
        <v>192</v>
      </c>
      <c r="AK217" s="34">
        <v>170</v>
      </c>
      <c r="AL217" s="34">
        <v>4.2</v>
      </c>
      <c r="AM217" s="34">
        <v>175</v>
      </c>
      <c r="AN217" s="34" t="s">
        <v>155</v>
      </c>
      <c r="AO217" s="34">
        <v>2</v>
      </c>
      <c r="AP217" s="37">
        <v>0.77009259259259266</v>
      </c>
      <c r="AQ217" s="34">
        <v>47.164309000000003</v>
      </c>
      <c r="AR217" s="34">
        <v>-88.488731000000001</v>
      </c>
      <c r="AS217" s="34">
        <v>320.10000000000002</v>
      </c>
      <c r="AT217" s="34">
        <v>20.8</v>
      </c>
      <c r="AU217" s="34">
        <v>12</v>
      </c>
      <c r="AV217" s="34">
        <v>11</v>
      </c>
      <c r="AW217" s="34" t="s">
        <v>215</v>
      </c>
      <c r="AX217" s="34">
        <v>1.9752000000000001</v>
      </c>
      <c r="AY217" s="34">
        <v>1.1967000000000001</v>
      </c>
      <c r="AZ217" s="34">
        <v>2.8033000000000001</v>
      </c>
      <c r="BA217" s="34">
        <v>13.404</v>
      </c>
      <c r="BB217" s="34">
        <v>14.8</v>
      </c>
      <c r="BC217" s="34">
        <v>1.1000000000000001</v>
      </c>
      <c r="BD217" s="34">
        <v>13.836</v>
      </c>
      <c r="BE217" s="34">
        <v>2740.9259999999999</v>
      </c>
      <c r="BF217" s="34">
        <v>73.637</v>
      </c>
      <c r="BG217" s="34">
        <v>7.6749999999999998</v>
      </c>
      <c r="BH217" s="34">
        <v>4.2000000000000003E-2</v>
      </c>
      <c r="BI217" s="34">
        <v>7.7169999999999996</v>
      </c>
      <c r="BJ217" s="34">
        <v>6.2770000000000001</v>
      </c>
      <c r="BK217" s="34">
        <v>3.5000000000000003E-2</v>
      </c>
      <c r="BL217" s="34">
        <v>6.3120000000000003</v>
      </c>
      <c r="BM217" s="34">
        <v>17.372199999999999</v>
      </c>
      <c r="BN217" s="34"/>
      <c r="BO217" s="34"/>
      <c r="BP217" s="34"/>
      <c r="BQ217" s="34">
        <v>278.95100000000002</v>
      </c>
      <c r="BR217" s="34">
        <v>0.21359900000000001</v>
      </c>
      <c r="BS217" s="34">
        <v>-5</v>
      </c>
      <c r="BT217" s="34">
        <v>8.0000000000000002E-3</v>
      </c>
      <c r="BU217" s="34">
        <v>5.2198260000000003</v>
      </c>
      <c r="BV217" s="34">
        <v>0</v>
      </c>
      <c r="BW217" s="34" t="s">
        <v>155</v>
      </c>
      <c r="BX217" s="34">
        <v>0.81799999999999995</v>
      </c>
    </row>
    <row r="218" spans="1:76" x14ac:dyDescent="0.25">
      <c r="A218" s="35">
        <v>43167</v>
      </c>
      <c r="B218" s="36">
        <v>1.9292824074074073E-2</v>
      </c>
      <c r="C218" s="34">
        <v>12.86</v>
      </c>
      <c r="D218" s="34">
        <v>0.62890000000000001</v>
      </c>
      <c r="E218" s="34">
        <v>6289.4736839999996</v>
      </c>
      <c r="F218" s="34">
        <v>358.6</v>
      </c>
      <c r="G218" s="34">
        <v>1.9</v>
      </c>
      <c r="H218" s="34">
        <v>2619.4</v>
      </c>
      <c r="I218" s="34"/>
      <c r="J218" s="34">
        <v>1.8</v>
      </c>
      <c r="K218" s="34">
        <v>0.87719999999999998</v>
      </c>
      <c r="L218" s="34">
        <v>11.2803</v>
      </c>
      <c r="M218" s="34">
        <v>0.55169999999999997</v>
      </c>
      <c r="N218" s="34">
        <v>314.54230000000001</v>
      </c>
      <c r="O218" s="34">
        <v>1.6413</v>
      </c>
      <c r="P218" s="34">
        <v>316.2</v>
      </c>
      <c r="Q218" s="34">
        <v>257.2627</v>
      </c>
      <c r="R218" s="34">
        <v>1.3424</v>
      </c>
      <c r="S218" s="34">
        <v>258.60000000000002</v>
      </c>
      <c r="T218" s="34">
        <v>2619.3824</v>
      </c>
      <c r="U218" s="34"/>
      <c r="V218" s="34"/>
      <c r="W218" s="34">
        <v>0</v>
      </c>
      <c r="X218" s="34">
        <v>1.5789</v>
      </c>
      <c r="Y218" s="34">
        <v>12.5</v>
      </c>
      <c r="Z218" s="34">
        <v>846</v>
      </c>
      <c r="AA218" s="34">
        <v>845</v>
      </c>
      <c r="AB218" s="34">
        <v>862</v>
      </c>
      <c r="AC218" s="34">
        <v>94</v>
      </c>
      <c r="AD218" s="34">
        <v>27.63</v>
      </c>
      <c r="AE218" s="34">
        <v>0.63</v>
      </c>
      <c r="AF218" s="34">
        <v>978</v>
      </c>
      <c r="AG218" s="34">
        <v>1</v>
      </c>
      <c r="AH218" s="34">
        <v>67</v>
      </c>
      <c r="AI218" s="34">
        <v>37</v>
      </c>
      <c r="AJ218" s="34">
        <v>192</v>
      </c>
      <c r="AK218" s="34">
        <v>170</v>
      </c>
      <c r="AL218" s="34">
        <v>4.2</v>
      </c>
      <c r="AM218" s="34">
        <v>175</v>
      </c>
      <c r="AN218" s="34" t="s">
        <v>155</v>
      </c>
      <c r="AO218" s="34">
        <v>2</v>
      </c>
      <c r="AP218" s="37">
        <v>0.7701041666666667</v>
      </c>
      <c r="AQ218" s="34">
        <v>47.164330999999997</v>
      </c>
      <c r="AR218" s="34">
        <v>-88.488847000000007</v>
      </c>
      <c r="AS218" s="34">
        <v>320.10000000000002</v>
      </c>
      <c r="AT218" s="34">
        <v>20.6</v>
      </c>
      <c r="AU218" s="34">
        <v>12</v>
      </c>
      <c r="AV218" s="34">
        <v>11</v>
      </c>
      <c r="AW218" s="34" t="s">
        <v>215</v>
      </c>
      <c r="AX218" s="34">
        <v>2.2000000000000002</v>
      </c>
      <c r="AY218" s="34">
        <v>1</v>
      </c>
      <c r="AZ218" s="34">
        <v>3</v>
      </c>
      <c r="BA218" s="34">
        <v>13.404</v>
      </c>
      <c r="BB218" s="34">
        <v>14.64</v>
      </c>
      <c r="BC218" s="34">
        <v>1.0900000000000001</v>
      </c>
      <c r="BD218" s="34">
        <v>14.004</v>
      </c>
      <c r="BE218" s="34">
        <v>2711.31</v>
      </c>
      <c r="BF218" s="34">
        <v>84.397999999999996</v>
      </c>
      <c r="BG218" s="34">
        <v>7.9169999999999998</v>
      </c>
      <c r="BH218" s="34">
        <v>4.1000000000000002E-2</v>
      </c>
      <c r="BI218" s="34">
        <v>7.9589999999999996</v>
      </c>
      <c r="BJ218" s="34">
        <v>6.4749999999999996</v>
      </c>
      <c r="BK218" s="34">
        <v>3.4000000000000002E-2</v>
      </c>
      <c r="BL218" s="34">
        <v>6.5090000000000003</v>
      </c>
      <c r="BM218" s="34">
        <v>21.726099999999999</v>
      </c>
      <c r="BN218" s="34"/>
      <c r="BO218" s="34"/>
      <c r="BP218" s="34"/>
      <c r="BQ218" s="34">
        <v>275.93700000000001</v>
      </c>
      <c r="BR218" s="34">
        <v>0.28654499999999999</v>
      </c>
      <c r="BS218" s="34">
        <v>-5</v>
      </c>
      <c r="BT218" s="34">
        <v>8.0000000000000002E-3</v>
      </c>
      <c r="BU218" s="34">
        <v>7.0024430000000004</v>
      </c>
      <c r="BV218" s="34">
        <v>0</v>
      </c>
      <c r="BW218" s="34" t="s">
        <v>155</v>
      </c>
      <c r="BX218" s="34">
        <v>0.81799999999999995</v>
      </c>
    </row>
    <row r="219" spans="1:76" x14ac:dyDescent="0.25">
      <c r="A219" s="35">
        <v>43167</v>
      </c>
      <c r="B219" s="36">
        <v>1.9304398148148147E-2</v>
      </c>
      <c r="C219" s="34">
        <v>12.866</v>
      </c>
      <c r="D219" s="34">
        <v>0.62719999999999998</v>
      </c>
      <c r="E219" s="34">
        <v>6272.4957560000003</v>
      </c>
      <c r="F219" s="34">
        <v>464.9</v>
      </c>
      <c r="G219" s="34">
        <v>1.3</v>
      </c>
      <c r="H219" s="34">
        <v>3313.8</v>
      </c>
      <c r="I219" s="34"/>
      <c r="J219" s="34">
        <v>1.8</v>
      </c>
      <c r="K219" s="34">
        <v>0.87639999999999996</v>
      </c>
      <c r="L219" s="34">
        <v>11.275399999999999</v>
      </c>
      <c r="M219" s="34">
        <v>0.54969999999999997</v>
      </c>
      <c r="N219" s="34">
        <v>407.39789999999999</v>
      </c>
      <c r="O219" s="34">
        <v>1.1367</v>
      </c>
      <c r="P219" s="34">
        <v>408.5</v>
      </c>
      <c r="Q219" s="34">
        <v>333.20890000000003</v>
      </c>
      <c r="R219" s="34">
        <v>0.92969999999999997</v>
      </c>
      <c r="S219" s="34">
        <v>334.1</v>
      </c>
      <c r="T219" s="34">
        <v>3313.8225000000002</v>
      </c>
      <c r="U219" s="34"/>
      <c r="V219" s="34"/>
      <c r="W219" s="34">
        <v>0</v>
      </c>
      <c r="X219" s="34">
        <v>1.5774999999999999</v>
      </c>
      <c r="Y219" s="34">
        <v>12.2</v>
      </c>
      <c r="Z219" s="34">
        <v>848</v>
      </c>
      <c r="AA219" s="34">
        <v>847</v>
      </c>
      <c r="AB219" s="34">
        <v>862</v>
      </c>
      <c r="AC219" s="34">
        <v>94</v>
      </c>
      <c r="AD219" s="34">
        <v>27.63</v>
      </c>
      <c r="AE219" s="34">
        <v>0.63</v>
      </c>
      <c r="AF219" s="34">
        <v>978</v>
      </c>
      <c r="AG219" s="34">
        <v>1</v>
      </c>
      <c r="AH219" s="34">
        <v>66.123000000000005</v>
      </c>
      <c r="AI219" s="34">
        <v>37</v>
      </c>
      <c r="AJ219" s="34">
        <v>192</v>
      </c>
      <c r="AK219" s="34">
        <v>170</v>
      </c>
      <c r="AL219" s="34">
        <v>4</v>
      </c>
      <c r="AM219" s="34">
        <v>175</v>
      </c>
      <c r="AN219" s="34" t="s">
        <v>155</v>
      </c>
      <c r="AO219" s="34">
        <v>2</v>
      </c>
      <c r="AP219" s="37">
        <v>0.77011574074074074</v>
      </c>
      <c r="AQ219" s="34">
        <v>47.164351000000003</v>
      </c>
      <c r="AR219" s="34">
        <v>-88.488964999999993</v>
      </c>
      <c r="AS219" s="34">
        <v>320.10000000000002</v>
      </c>
      <c r="AT219" s="34">
        <v>20.6</v>
      </c>
      <c r="AU219" s="34">
        <v>12</v>
      </c>
      <c r="AV219" s="34">
        <v>11</v>
      </c>
      <c r="AW219" s="34" t="s">
        <v>215</v>
      </c>
      <c r="AX219" s="34">
        <v>2.2000000000000002</v>
      </c>
      <c r="AY219" s="34">
        <v>1</v>
      </c>
      <c r="AZ219" s="34">
        <v>3</v>
      </c>
      <c r="BA219" s="34">
        <v>13.404</v>
      </c>
      <c r="BB219" s="34">
        <v>14.55</v>
      </c>
      <c r="BC219" s="34">
        <v>1.0900000000000001</v>
      </c>
      <c r="BD219" s="34">
        <v>14.103</v>
      </c>
      <c r="BE219" s="34">
        <v>2696.136</v>
      </c>
      <c r="BF219" s="34">
        <v>83.662000000000006</v>
      </c>
      <c r="BG219" s="34">
        <v>10.202</v>
      </c>
      <c r="BH219" s="34">
        <v>2.8000000000000001E-2</v>
      </c>
      <c r="BI219" s="34">
        <v>10.23</v>
      </c>
      <c r="BJ219" s="34">
        <v>8.3439999999999994</v>
      </c>
      <c r="BK219" s="34">
        <v>2.3E-2</v>
      </c>
      <c r="BL219" s="34">
        <v>8.3670000000000009</v>
      </c>
      <c r="BM219" s="34">
        <v>27.344000000000001</v>
      </c>
      <c r="BN219" s="34"/>
      <c r="BO219" s="34"/>
      <c r="BP219" s="34"/>
      <c r="BQ219" s="34">
        <v>274.27300000000002</v>
      </c>
      <c r="BR219" s="34">
        <v>0.26981300000000003</v>
      </c>
      <c r="BS219" s="34">
        <v>-5</v>
      </c>
      <c r="BT219" s="34">
        <v>8.0000000000000002E-3</v>
      </c>
      <c r="BU219" s="34">
        <v>6.5935550000000003</v>
      </c>
      <c r="BV219" s="34">
        <v>0</v>
      </c>
      <c r="BW219" s="34" t="s">
        <v>155</v>
      </c>
      <c r="BX219" s="34">
        <v>0.81799999999999995</v>
      </c>
    </row>
    <row r="220" spans="1:76" x14ac:dyDescent="0.25">
      <c r="A220" s="35">
        <v>43167</v>
      </c>
      <c r="B220" s="36">
        <v>1.9315972222222224E-2</v>
      </c>
      <c r="C220" s="34">
        <v>12.9</v>
      </c>
      <c r="D220" s="34">
        <v>0.72160000000000002</v>
      </c>
      <c r="E220" s="34">
        <v>7216.1848739999996</v>
      </c>
      <c r="F220" s="34">
        <v>648</v>
      </c>
      <c r="G220" s="34">
        <v>0.2</v>
      </c>
      <c r="H220" s="34">
        <v>3509.3</v>
      </c>
      <c r="I220" s="34"/>
      <c r="J220" s="34">
        <v>1.9</v>
      </c>
      <c r="K220" s="34">
        <v>0.875</v>
      </c>
      <c r="L220" s="34">
        <v>11.2879</v>
      </c>
      <c r="M220" s="34">
        <v>0.63139999999999996</v>
      </c>
      <c r="N220" s="34">
        <v>567.00469999999996</v>
      </c>
      <c r="O220" s="34">
        <v>0.21210000000000001</v>
      </c>
      <c r="P220" s="34">
        <v>567.20000000000005</v>
      </c>
      <c r="Q220" s="34">
        <v>463.75060000000002</v>
      </c>
      <c r="R220" s="34">
        <v>0.17349999999999999</v>
      </c>
      <c r="S220" s="34">
        <v>463.9</v>
      </c>
      <c r="T220" s="34">
        <v>3509.2818000000002</v>
      </c>
      <c r="U220" s="34"/>
      <c r="V220" s="34"/>
      <c r="W220" s="34">
        <v>0</v>
      </c>
      <c r="X220" s="34">
        <v>1.6625000000000001</v>
      </c>
      <c r="Y220" s="34">
        <v>12.1</v>
      </c>
      <c r="Z220" s="34">
        <v>850</v>
      </c>
      <c r="AA220" s="34">
        <v>849</v>
      </c>
      <c r="AB220" s="34">
        <v>864</v>
      </c>
      <c r="AC220" s="34">
        <v>94</v>
      </c>
      <c r="AD220" s="34">
        <v>27.63</v>
      </c>
      <c r="AE220" s="34">
        <v>0.63</v>
      </c>
      <c r="AF220" s="34">
        <v>978</v>
      </c>
      <c r="AG220" s="34">
        <v>1</v>
      </c>
      <c r="AH220" s="34">
        <v>66</v>
      </c>
      <c r="AI220" s="34">
        <v>37</v>
      </c>
      <c r="AJ220" s="34">
        <v>192</v>
      </c>
      <c r="AK220" s="34">
        <v>169.1</v>
      </c>
      <c r="AL220" s="34">
        <v>3.8</v>
      </c>
      <c r="AM220" s="34">
        <v>175</v>
      </c>
      <c r="AN220" s="34" t="s">
        <v>155</v>
      </c>
      <c r="AO220" s="34">
        <v>2</v>
      </c>
      <c r="AP220" s="37">
        <v>0.77012731481481478</v>
      </c>
      <c r="AQ220" s="34">
        <v>47.164327</v>
      </c>
      <c r="AR220" s="34">
        <v>-88.489092999999997</v>
      </c>
      <c r="AS220" s="34">
        <v>320</v>
      </c>
      <c r="AT220" s="34">
        <v>21.2</v>
      </c>
      <c r="AU220" s="34">
        <v>12</v>
      </c>
      <c r="AV220" s="34">
        <v>11</v>
      </c>
      <c r="AW220" s="34" t="s">
        <v>215</v>
      </c>
      <c r="AX220" s="34">
        <v>1.5535460000000001</v>
      </c>
      <c r="AY220" s="34">
        <v>1.071828</v>
      </c>
      <c r="AZ220" s="34">
        <v>2.3535460000000001</v>
      </c>
      <c r="BA220" s="34">
        <v>13.404</v>
      </c>
      <c r="BB220" s="34">
        <v>14.39</v>
      </c>
      <c r="BC220" s="34">
        <v>1.07</v>
      </c>
      <c r="BD220" s="34">
        <v>14.285</v>
      </c>
      <c r="BE220" s="34">
        <v>2674.02</v>
      </c>
      <c r="BF220" s="34">
        <v>95.201999999999998</v>
      </c>
      <c r="BG220" s="34">
        <v>14.066000000000001</v>
      </c>
      <c r="BH220" s="34">
        <v>5.0000000000000001E-3</v>
      </c>
      <c r="BI220" s="34">
        <v>14.071</v>
      </c>
      <c r="BJ220" s="34">
        <v>11.505000000000001</v>
      </c>
      <c r="BK220" s="34">
        <v>4.0000000000000001E-3</v>
      </c>
      <c r="BL220" s="34">
        <v>11.509</v>
      </c>
      <c r="BM220" s="34">
        <v>28.6874</v>
      </c>
      <c r="BN220" s="34"/>
      <c r="BO220" s="34"/>
      <c r="BP220" s="34"/>
      <c r="BQ220" s="34">
        <v>286.36099999999999</v>
      </c>
      <c r="BR220" s="34">
        <v>0.234428</v>
      </c>
      <c r="BS220" s="34">
        <v>-5</v>
      </c>
      <c r="BT220" s="34">
        <v>8.8769999999999995E-3</v>
      </c>
      <c r="BU220" s="34">
        <v>5.728834</v>
      </c>
      <c r="BV220" s="34">
        <v>0</v>
      </c>
      <c r="BW220" s="34" t="s">
        <v>155</v>
      </c>
      <c r="BX220" s="34">
        <v>0.81799999999999995</v>
      </c>
    </row>
    <row r="221" spans="1:76" x14ac:dyDescent="0.25">
      <c r="A221" s="35">
        <v>43167</v>
      </c>
      <c r="B221" s="36">
        <v>1.9327546296296298E-2</v>
      </c>
      <c r="C221" s="34">
        <v>12.954000000000001</v>
      </c>
      <c r="D221" s="34">
        <v>0.77949999999999997</v>
      </c>
      <c r="E221" s="34">
        <v>7795.2803350000004</v>
      </c>
      <c r="F221" s="34">
        <v>829.1</v>
      </c>
      <c r="G221" s="34">
        <v>0.1</v>
      </c>
      <c r="H221" s="34">
        <v>3652.3</v>
      </c>
      <c r="I221" s="34"/>
      <c r="J221" s="34">
        <v>1.9</v>
      </c>
      <c r="K221" s="34">
        <v>0.87390000000000001</v>
      </c>
      <c r="L221" s="34">
        <v>11.3202</v>
      </c>
      <c r="M221" s="34">
        <v>0.68120000000000003</v>
      </c>
      <c r="N221" s="34">
        <v>724.56479999999999</v>
      </c>
      <c r="O221" s="34">
        <v>0.112</v>
      </c>
      <c r="P221" s="34">
        <v>724.7</v>
      </c>
      <c r="Q221" s="34">
        <v>592.61829999999998</v>
      </c>
      <c r="R221" s="34">
        <v>9.1600000000000001E-2</v>
      </c>
      <c r="S221" s="34">
        <v>592.70000000000005</v>
      </c>
      <c r="T221" s="34">
        <v>3652.3386999999998</v>
      </c>
      <c r="U221" s="34"/>
      <c r="V221" s="34"/>
      <c r="W221" s="34">
        <v>0</v>
      </c>
      <c r="X221" s="34">
        <v>1.6604000000000001</v>
      </c>
      <c r="Y221" s="34">
        <v>12.1</v>
      </c>
      <c r="Z221" s="34">
        <v>851</v>
      </c>
      <c r="AA221" s="34">
        <v>851</v>
      </c>
      <c r="AB221" s="34">
        <v>865</v>
      </c>
      <c r="AC221" s="34">
        <v>94</v>
      </c>
      <c r="AD221" s="34">
        <v>27.63</v>
      </c>
      <c r="AE221" s="34">
        <v>0.63</v>
      </c>
      <c r="AF221" s="34">
        <v>978</v>
      </c>
      <c r="AG221" s="34">
        <v>1</v>
      </c>
      <c r="AH221" s="34">
        <v>66</v>
      </c>
      <c r="AI221" s="34">
        <v>37</v>
      </c>
      <c r="AJ221" s="34">
        <v>191.1</v>
      </c>
      <c r="AK221" s="34">
        <v>169</v>
      </c>
      <c r="AL221" s="34">
        <v>3.7</v>
      </c>
      <c r="AM221" s="34">
        <v>175</v>
      </c>
      <c r="AN221" s="34" t="s">
        <v>155</v>
      </c>
      <c r="AO221" s="34">
        <v>2</v>
      </c>
      <c r="AP221" s="37">
        <v>0.77013888888888893</v>
      </c>
      <c r="AQ221" s="34">
        <v>47.164307999999998</v>
      </c>
      <c r="AR221" s="34">
        <v>-88.489220000000003</v>
      </c>
      <c r="AS221" s="34">
        <v>320</v>
      </c>
      <c r="AT221" s="34">
        <v>21.4</v>
      </c>
      <c r="AU221" s="34">
        <v>12</v>
      </c>
      <c r="AV221" s="34">
        <v>11</v>
      </c>
      <c r="AW221" s="34" t="s">
        <v>215</v>
      </c>
      <c r="AX221" s="34">
        <v>1.4437439999999999</v>
      </c>
      <c r="AY221" s="34">
        <v>1.0281279999999999</v>
      </c>
      <c r="AZ221" s="34">
        <v>2.171872</v>
      </c>
      <c r="BA221" s="34">
        <v>13.404</v>
      </c>
      <c r="BB221" s="34">
        <v>14.26</v>
      </c>
      <c r="BC221" s="34">
        <v>1.06</v>
      </c>
      <c r="BD221" s="34">
        <v>14.432</v>
      </c>
      <c r="BE221" s="34">
        <v>2660.6979999999999</v>
      </c>
      <c r="BF221" s="34">
        <v>101.907</v>
      </c>
      <c r="BG221" s="34">
        <v>17.834</v>
      </c>
      <c r="BH221" s="34">
        <v>3.0000000000000001E-3</v>
      </c>
      <c r="BI221" s="34">
        <v>17.837</v>
      </c>
      <c r="BJ221" s="34">
        <v>14.587</v>
      </c>
      <c r="BK221" s="34">
        <v>2E-3</v>
      </c>
      <c r="BL221" s="34">
        <v>14.589</v>
      </c>
      <c r="BM221" s="34">
        <v>29.6234</v>
      </c>
      <c r="BN221" s="34"/>
      <c r="BO221" s="34"/>
      <c r="BP221" s="34"/>
      <c r="BQ221" s="34">
        <v>283.75599999999997</v>
      </c>
      <c r="BR221" s="34">
        <v>0.26507999999999998</v>
      </c>
      <c r="BS221" s="34">
        <v>-5</v>
      </c>
      <c r="BT221" s="34">
        <v>8.9999999999999993E-3</v>
      </c>
      <c r="BU221" s="34">
        <v>6.4778929999999999</v>
      </c>
      <c r="BV221" s="34">
        <v>0</v>
      </c>
      <c r="BW221" s="34" t="s">
        <v>155</v>
      </c>
      <c r="BX221" s="34">
        <v>0.81799999999999995</v>
      </c>
    </row>
    <row r="222" spans="1:76" x14ac:dyDescent="0.25">
      <c r="A222" s="35">
        <v>43167</v>
      </c>
      <c r="B222" s="36">
        <v>1.9339120370370371E-2</v>
      </c>
      <c r="C222" s="34">
        <v>12.97</v>
      </c>
      <c r="D222" s="34">
        <v>0.79600000000000004</v>
      </c>
      <c r="E222" s="34">
        <v>7960</v>
      </c>
      <c r="F222" s="34">
        <v>825.3</v>
      </c>
      <c r="G222" s="34">
        <v>0.3</v>
      </c>
      <c r="H222" s="34">
        <v>3716.8</v>
      </c>
      <c r="I222" s="34"/>
      <c r="J222" s="34">
        <v>1.9</v>
      </c>
      <c r="K222" s="34">
        <v>0.87360000000000004</v>
      </c>
      <c r="L222" s="34">
        <v>11.3302</v>
      </c>
      <c r="M222" s="34">
        <v>0.69540000000000002</v>
      </c>
      <c r="N222" s="34">
        <v>720.91309999999999</v>
      </c>
      <c r="O222" s="34">
        <v>0.28170000000000001</v>
      </c>
      <c r="P222" s="34">
        <v>721.2</v>
      </c>
      <c r="Q222" s="34">
        <v>589.63160000000005</v>
      </c>
      <c r="R222" s="34">
        <v>0.23039999999999999</v>
      </c>
      <c r="S222" s="34">
        <v>589.9</v>
      </c>
      <c r="T222" s="34">
        <v>3716.7948000000001</v>
      </c>
      <c r="U222" s="34"/>
      <c r="V222" s="34"/>
      <c r="W222" s="34">
        <v>0</v>
      </c>
      <c r="X222" s="34">
        <v>1.6597999999999999</v>
      </c>
      <c r="Y222" s="34">
        <v>12.1</v>
      </c>
      <c r="Z222" s="34">
        <v>851</v>
      </c>
      <c r="AA222" s="34">
        <v>850</v>
      </c>
      <c r="AB222" s="34">
        <v>865</v>
      </c>
      <c r="AC222" s="34">
        <v>94</v>
      </c>
      <c r="AD222" s="34">
        <v>27.63</v>
      </c>
      <c r="AE222" s="34">
        <v>0.63</v>
      </c>
      <c r="AF222" s="34">
        <v>978</v>
      </c>
      <c r="AG222" s="34">
        <v>1</v>
      </c>
      <c r="AH222" s="34">
        <v>66</v>
      </c>
      <c r="AI222" s="34">
        <v>37</v>
      </c>
      <c r="AJ222" s="34">
        <v>191.9</v>
      </c>
      <c r="AK222" s="34">
        <v>169</v>
      </c>
      <c r="AL222" s="34">
        <v>3.8</v>
      </c>
      <c r="AM222" s="34">
        <v>175</v>
      </c>
      <c r="AN222" s="34" t="s">
        <v>155</v>
      </c>
      <c r="AO222" s="34">
        <v>2</v>
      </c>
      <c r="AP222" s="37">
        <v>0.77015046296296286</v>
      </c>
      <c r="AQ222" s="34">
        <v>47.164268999999997</v>
      </c>
      <c r="AR222" s="34">
        <v>-88.489367999999999</v>
      </c>
      <c r="AS222" s="34">
        <v>319.89999999999998</v>
      </c>
      <c r="AT222" s="34">
        <v>25.4</v>
      </c>
      <c r="AU222" s="34">
        <v>12</v>
      </c>
      <c r="AV222" s="34">
        <v>11</v>
      </c>
      <c r="AW222" s="34" t="s">
        <v>215</v>
      </c>
      <c r="AX222" s="34">
        <v>1.5</v>
      </c>
      <c r="AY222" s="34">
        <v>1</v>
      </c>
      <c r="AZ222" s="34">
        <v>2.2000000000000002</v>
      </c>
      <c r="BA222" s="34">
        <v>13.404</v>
      </c>
      <c r="BB222" s="34">
        <v>14.22</v>
      </c>
      <c r="BC222" s="34">
        <v>1.06</v>
      </c>
      <c r="BD222" s="34">
        <v>14.473000000000001</v>
      </c>
      <c r="BE222" s="34">
        <v>2656.4549999999999</v>
      </c>
      <c r="BF222" s="34">
        <v>103.765</v>
      </c>
      <c r="BG222" s="34">
        <v>17.7</v>
      </c>
      <c r="BH222" s="34">
        <v>7.0000000000000001E-3</v>
      </c>
      <c r="BI222" s="34">
        <v>17.707000000000001</v>
      </c>
      <c r="BJ222" s="34">
        <v>14.477</v>
      </c>
      <c r="BK222" s="34">
        <v>6.0000000000000001E-3</v>
      </c>
      <c r="BL222" s="34">
        <v>14.483000000000001</v>
      </c>
      <c r="BM222" s="34">
        <v>30.0716</v>
      </c>
      <c r="BN222" s="34"/>
      <c r="BO222" s="34"/>
      <c r="BP222" s="34"/>
      <c r="BQ222" s="34">
        <v>282.95299999999997</v>
      </c>
      <c r="BR222" s="34">
        <v>0.22702700000000001</v>
      </c>
      <c r="BS222" s="34">
        <v>-5</v>
      </c>
      <c r="BT222" s="34">
        <v>7.2459999999999998E-3</v>
      </c>
      <c r="BU222" s="34">
        <v>5.5479729999999998</v>
      </c>
      <c r="BV222" s="34">
        <v>0</v>
      </c>
      <c r="BW222" s="34" t="s">
        <v>155</v>
      </c>
      <c r="BX222" s="34">
        <v>0.81799999999999995</v>
      </c>
    </row>
    <row r="223" spans="1:76" x14ac:dyDescent="0.25">
      <c r="A223" s="35">
        <v>43167</v>
      </c>
      <c r="B223" s="36">
        <v>1.9350694444444445E-2</v>
      </c>
      <c r="C223" s="34">
        <v>12.97</v>
      </c>
      <c r="D223" s="34">
        <v>0.78600000000000003</v>
      </c>
      <c r="E223" s="34">
        <v>7859.5487510000003</v>
      </c>
      <c r="F223" s="34">
        <v>816.6</v>
      </c>
      <c r="G223" s="34">
        <v>0.5</v>
      </c>
      <c r="H223" s="34">
        <v>3718.8</v>
      </c>
      <c r="I223" s="34"/>
      <c r="J223" s="34">
        <v>1.9</v>
      </c>
      <c r="K223" s="34">
        <v>0.87339999999999995</v>
      </c>
      <c r="L223" s="34">
        <v>11.327999999999999</v>
      </c>
      <c r="M223" s="34">
        <v>0.6865</v>
      </c>
      <c r="N223" s="34">
        <v>713.26030000000003</v>
      </c>
      <c r="O223" s="34">
        <v>0.4708</v>
      </c>
      <c r="P223" s="34">
        <v>713.7</v>
      </c>
      <c r="Q223" s="34">
        <v>587.4615</v>
      </c>
      <c r="R223" s="34">
        <v>0.38769999999999999</v>
      </c>
      <c r="S223" s="34">
        <v>587.79999999999995</v>
      </c>
      <c r="T223" s="34">
        <v>3718.8265999999999</v>
      </c>
      <c r="U223" s="34"/>
      <c r="V223" s="34"/>
      <c r="W223" s="34">
        <v>0</v>
      </c>
      <c r="X223" s="34">
        <v>1.6595</v>
      </c>
      <c r="Y223" s="34">
        <v>12.1</v>
      </c>
      <c r="Z223" s="34">
        <v>851</v>
      </c>
      <c r="AA223" s="34">
        <v>851</v>
      </c>
      <c r="AB223" s="34">
        <v>865</v>
      </c>
      <c r="AC223" s="34">
        <v>94</v>
      </c>
      <c r="AD223" s="34">
        <v>29.44</v>
      </c>
      <c r="AE223" s="34">
        <v>0.68</v>
      </c>
      <c r="AF223" s="34">
        <v>978</v>
      </c>
      <c r="AG223" s="34">
        <v>1.9</v>
      </c>
      <c r="AH223" s="34">
        <v>65.123000000000005</v>
      </c>
      <c r="AI223" s="34">
        <v>37</v>
      </c>
      <c r="AJ223" s="34">
        <v>191.1</v>
      </c>
      <c r="AK223" s="34">
        <v>169</v>
      </c>
      <c r="AL223" s="34">
        <v>3.7</v>
      </c>
      <c r="AM223" s="34">
        <v>175</v>
      </c>
      <c r="AN223" s="34" t="s">
        <v>155</v>
      </c>
      <c r="AO223" s="34">
        <v>2</v>
      </c>
      <c r="AP223" s="37">
        <v>0.77016203703703701</v>
      </c>
      <c r="AQ223" s="34">
        <v>47.164219000000003</v>
      </c>
      <c r="AR223" s="34">
        <v>-88.489514999999997</v>
      </c>
      <c r="AS223" s="34">
        <v>319.8</v>
      </c>
      <c r="AT223" s="34">
        <v>27</v>
      </c>
      <c r="AU223" s="34">
        <v>12</v>
      </c>
      <c r="AV223" s="34">
        <v>11</v>
      </c>
      <c r="AW223" s="34" t="s">
        <v>215</v>
      </c>
      <c r="AX223" s="34">
        <v>1.1405000000000001</v>
      </c>
      <c r="AY223" s="34">
        <v>1</v>
      </c>
      <c r="AZ223" s="34">
        <v>1.9124000000000001</v>
      </c>
      <c r="BA223" s="34">
        <v>13.404</v>
      </c>
      <c r="BB223" s="34">
        <v>14.23</v>
      </c>
      <c r="BC223" s="34">
        <v>1.06</v>
      </c>
      <c r="BD223" s="34">
        <v>14.494999999999999</v>
      </c>
      <c r="BE223" s="34">
        <v>2658.2820000000002</v>
      </c>
      <c r="BF223" s="34">
        <v>102.526</v>
      </c>
      <c r="BG223" s="34">
        <v>17.527999999999999</v>
      </c>
      <c r="BH223" s="34">
        <v>1.2E-2</v>
      </c>
      <c r="BI223" s="34">
        <v>17.54</v>
      </c>
      <c r="BJ223" s="34">
        <v>14.436999999999999</v>
      </c>
      <c r="BK223" s="34">
        <v>0.01</v>
      </c>
      <c r="BL223" s="34">
        <v>14.446</v>
      </c>
      <c r="BM223" s="34">
        <v>30.114599999999999</v>
      </c>
      <c r="BN223" s="34"/>
      <c r="BO223" s="34"/>
      <c r="BP223" s="34"/>
      <c r="BQ223" s="34">
        <v>283.14800000000002</v>
      </c>
      <c r="BR223" s="34">
        <v>0.236786</v>
      </c>
      <c r="BS223" s="34">
        <v>-5</v>
      </c>
      <c r="BT223" s="34">
        <v>8.7539999999999996E-3</v>
      </c>
      <c r="BU223" s="34">
        <v>5.7864570000000004</v>
      </c>
      <c r="BV223" s="34">
        <v>0</v>
      </c>
      <c r="BW223" s="34" t="s">
        <v>155</v>
      </c>
      <c r="BX223" s="34">
        <v>0.82399999999999995</v>
      </c>
    </row>
    <row r="224" spans="1:76" x14ac:dyDescent="0.25">
      <c r="A224" s="35">
        <v>43167</v>
      </c>
      <c r="B224" s="36">
        <v>1.9362268518518518E-2</v>
      </c>
      <c r="C224" s="34">
        <v>12.97</v>
      </c>
      <c r="D224" s="34">
        <v>0.74750000000000005</v>
      </c>
      <c r="E224" s="34">
        <v>7474.8269899999996</v>
      </c>
      <c r="F224" s="34">
        <v>766.4</v>
      </c>
      <c r="G224" s="34">
        <v>1</v>
      </c>
      <c r="H224" s="34">
        <v>3646.5</v>
      </c>
      <c r="I224" s="34"/>
      <c r="J224" s="34">
        <v>1.8</v>
      </c>
      <c r="K224" s="34">
        <v>0.87380000000000002</v>
      </c>
      <c r="L224" s="34">
        <v>11.3329</v>
      </c>
      <c r="M224" s="34">
        <v>0.65310000000000001</v>
      </c>
      <c r="N224" s="34">
        <v>669.6336</v>
      </c>
      <c r="O224" s="34">
        <v>0.89910000000000001</v>
      </c>
      <c r="P224" s="34">
        <v>670.5</v>
      </c>
      <c r="Q224" s="34">
        <v>552.08979999999997</v>
      </c>
      <c r="R224" s="34">
        <v>0.74119999999999997</v>
      </c>
      <c r="S224" s="34">
        <v>552.79999999999995</v>
      </c>
      <c r="T224" s="34">
        <v>3646.4771000000001</v>
      </c>
      <c r="U224" s="34"/>
      <c r="V224" s="34"/>
      <c r="W224" s="34">
        <v>0</v>
      </c>
      <c r="X224" s="34">
        <v>1.5728</v>
      </c>
      <c r="Y224" s="34">
        <v>12.1</v>
      </c>
      <c r="Z224" s="34">
        <v>851</v>
      </c>
      <c r="AA224" s="34">
        <v>851</v>
      </c>
      <c r="AB224" s="34">
        <v>866</v>
      </c>
      <c r="AC224" s="34">
        <v>94</v>
      </c>
      <c r="AD224" s="34">
        <v>29.7</v>
      </c>
      <c r="AE224" s="34">
        <v>0.68</v>
      </c>
      <c r="AF224" s="34">
        <v>978</v>
      </c>
      <c r="AG224" s="34">
        <v>2</v>
      </c>
      <c r="AH224" s="34">
        <v>65</v>
      </c>
      <c r="AI224" s="34">
        <v>37</v>
      </c>
      <c r="AJ224" s="34">
        <v>191</v>
      </c>
      <c r="AK224" s="34">
        <v>168.1</v>
      </c>
      <c r="AL224" s="34">
        <v>3.7</v>
      </c>
      <c r="AM224" s="34">
        <v>174.8</v>
      </c>
      <c r="AN224" s="34" t="s">
        <v>155</v>
      </c>
      <c r="AO224" s="34">
        <v>2</v>
      </c>
      <c r="AP224" s="37">
        <v>0.77017361111111116</v>
      </c>
      <c r="AQ224" s="34">
        <v>47.164158</v>
      </c>
      <c r="AR224" s="34">
        <v>-88.489650999999995</v>
      </c>
      <c r="AS224" s="34">
        <v>319.7</v>
      </c>
      <c r="AT224" s="34">
        <v>27.2</v>
      </c>
      <c r="AU224" s="34">
        <v>12</v>
      </c>
      <c r="AV224" s="34">
        <v>11</v>
      </c>
      <c r="AW224" s="34" t="s">
        <v>215</v>
      </c>
      <c r="AX224" s="34">
        <v>0.92810000000000004</v>
      </c>
      <c r="AY224" s="34">
        <v>1.0719000000000001</v>
      </c>
      <c r="AZ224" s="34">
        <v>1.5843</v>
      </c>
      <c r="BA224" s="34">
        <v>13.404</v>
      </c>
      <c r="BB224" s="34">
        <v>14.28</v>
      </c>
      <c r="BC224" s="34">
        <v>1.07</v>
      </c>
      <c r="BD224" s="34">
        <v>14.446</v>
      </c>
      <c r="BE224" s="34">
        <v>2667.1350000000002</v>
      </c>
      <c r="BF224" s="34">
        <v>97.832999999999998</v>
      </c>
      <c r="BG224" s="34">
        <v>16.504000000000001</v>
      </c>
      <c r="BH224" s="34">
        <v>2.1999999999999999E-2</v>
      </c>
      <c r="BI224" s="34">
        <v>16.526</v>
      </c>
      <c r="BJ224" s="34">
        <v>13.606999999999999</v>
      </c>
      <c r="BK224" s="34">
        <v>1.7999999999999999E-2</v>
      </c>
      <c r="BL224" s="34">
        <v>13.625</v>
      </c>
      <c r="BM224" s="34">
        <v>29.6142</v>
      </c>
      <c r="BN224" s="34"/>
      <c r="BO224" s="34"/>
      <c r="BP224" s="34"/>
      <c r="BQ224" s="34">
        <v>269.13900000000001</v>
      </c>
      <c r="BR224" s="34">
        <v>0.23549200000000001</v>
      </c>
      <c r="BS224" s="34">
        <v>-5</v>
      </c>
      <c r="BT224" s="34">
        <v>8.123E-3</v>
      </c>
      <c r="BU224" s="34">
        <v>5.7548349999999999</v>
      </c>
      <c r="BV224" s="34">
        <v>0</v>
      </c>
      <c r="BW224" s="34" t="s">
        <v>155</v>
      </c>
      <c r="BX224" s="34">
        <v>0.82399999999999995</v>
      </c>
    </row>
    <row r="225" spans="1:76" x14ac:dyDescent="0.25">
      <c r="A225" s="35">
        <v>43167</v>
      </c>
      <c r="B225" s="36">
        <v>1.9373842592592592E-2</v>
      </c>
      <c r="C225" s="34">
        <v>12.97</v>
      </c>
      <c r="D225" s="34">
        <v>0.66359999999999997</v>
      </c>
      <c r="E225" s="34">
        <v>6635.7266440000003</v>
      </c>
      <c r="F225" s="34">
        <v>730.5</v>
      </c>
      <c r="G225" s="34">
        <v>1.2</v>
      </c>
      <c r="H225" s="34">
        <v>3187.3</v>
      </c>
      <c r="I225" s="34"/>
      <c r="J225" s="34">
        <v>1.8</v>
      </c>
      <c r="K225" s="34">
        <v>0.87519999999999998</v>
      </c>
      <c r="L225" s="34">
        <v>11.3515</v>
      </c>
      <c r="M225" s="34">
        <v>0.58079999999999998</v>
      </c>
      <c r="N225" s="34">
        <v>639.36969999999997</v>
      </c>
      <c r="O225" s="34">
        <v>1.0135000000000001</v>
      </c>
      <c r="P225" s="34">
        <v>640.4</v>
      </c>
      <c r="Q225" s="34">
        <v>523.43629999999996</v>
      </c>
      <c r="R225" s="34">
        <v>0.82969999999999999</v>
      </c>
      <c r="S225" s="34">
        <v>524.29999999999995</v>
      </c>
      <c r="T225" s="34">
        <v>3187.2725</v>
      </c>
      <c r="U225" s="34"/>
      <c r="V225" s="34"/>
      <c r="W225" s="34">
        <v>0</v>
      </c>
      <c r="X225" s="34">
        <v>1.5753999999999999</v>
      </c>
      <c r="Y225" s="34">
        <v>12.1</v>
      </c>
      <c r="Z225" s="34">
        <v>851</v>
      </c>
      <c r="AA225" s="34">
        <v>851</v>
      </c>
      <c r="AB225" s="34">
        <v>867</v>
      </c>
      <c r="AC225" s="34">
        <v>94</v>
      </c>
      <c r="AD225" s="34">
        <v>27.88</v>
      </c>
      <c r="AE225" s="34">
        <v>0.64</v>
      </c>
      <c r="AF225" s="34">
        <v>978</v>
      </c>
      <c r="AG225" s="34">
        <v>1.1000000000000001</v>
      </c>
      <c r="AH225" s="34">
        <v>65</v>
      </c>
      <c r="AI225" s="34">
        <v>37</v>
      </c>
      <c r="AJ225" s="34">
        <v>191</v>
      </c>
      <c r="AK225" s="34">
        <v>168.9</v>
      </c>
      <c r="AL225" s="34">
        <v>3.7</v>
      </c>
      <c r="AM225" s="34">
        <v>174.4</v>
      </c>
      <c r="AN225" s="34" t="s">
        <v>155</v>
      </c>
      <c r="AO225" s="34">
        <v>2</v>
      </c>
      <c r="AP225" s="37">
        <v>0.77018518518518519</v>
      </c>
      <c r="AQ225" s="34">
        <v>47.164085999999998</v>
      </c>
      <c r="AR225" s="34">
        <v>-88.489773999999997</v>
      </c>
      <c r="AS225" s="34">
        <v>319.60000000000002</v>
      </c>
      <c r="AT225" s="34">
        <v>27.1</v>
      </c>
      <c r="AU225" s="34">
        <v>12</v>
      </c>
      <c r="AV225" s="34">
        <v>11</v>
      </c>
      <c r="AW225" s="34" t="s">
        <v>215</v>
      </c>
      <c r="AX225" s="34">
        <v>0.97189999999999999</v>
      </c>
      <c r="AY225" s="34">
        <v>1.0281</v>
      </c>
      <c r="AZ225" s="34">
        <v>1.5719000000000001</v>
      </c>
      <c r="BA225" s="34">
        <v>13.404</v>
      </c>
      <c r="BB225" s="34">
        <v>14.43</v>
      </c>
      <c r="BC225" s="34">
        <v>1.08</v>
      </c>
      <c r="BD225" s="34">
        <v>14.257999999999999</v>
      </c>
      <c r="BE225" s="34">
        <v>2693.328</v>
      </c>
      <c r="BF225" s="34">
        <v>87.703000000000003</v>
      </c>
      <c r="BG225" s="34">
        <v>15.885999999999999</v>
      </c>
      <c r="BH225" s="34">
        <v>2.5000000000000001E-2</v>
      </c>
      <c r="BI225" s="34">
        <v>15.912000000000001</v>
      </c>
      <c r="BJ225" s="34">
        <v>13.006</v>
      </c>
      <c r="BK225" s="34">
        <v>2.1000000000000001E-2</v>
      </c>
      <c r="BL225" s="34">
        <v>13.026</v>
      </c>
      <c r="BM225" s="34">
        <v>26.096299999999999</v>
      </c>
      <c r="BN225" s="34"/>
      <c r="BO225" s="34"/>
      <c r="BP225" s="34"/>
      <c r="BQ225" s="34">
        <v>271.78199999999998</v>
      </c>
      <c r="BR225" s="34">
        <v>0.21044399999999999</v>
      </c>
      <c r="BS225" s="34">
        <v>-5</v>
      </c>
      <c r="BT225" s="34">
        <v>8.0000000000000002E-3</v>
      </c>
      <c r="BU225" s="34">
        <v>5.1427250000000004</v>
      </c>
      <c r="BV225" s="34">
        <v>0</v>
      </c>
      <c r="BW225" s="34" t="s">
        <v>155</v>
      </c>
      <c r="BX225" s="34">
        <v>0.81899999999999995</v>
      </c>
    </row>
    <row r="226" spans="1:76" x14ac:dyDescent="0.25">
      <c r="A226" s="35">
        <v>43167</v>
      </c>
      <c r="B226" s="36">
        <v>1.9385416666666665E-2</v>
      </c>
      <c r="C226" s="34">
        <v>12.97</v>
      </c>
      <c r="D226" s="34">
        <v>0.63629999999999998</v>
      </c>
      <c r="E226" s="34">
        <v>6362.6228140000003</v>
      </c>
      <c r="F226" s="34">
        <v>662</v>
      </c>
      <c r="G226" s="34">
        <v>1.5</v>
      </c>
      <c r="H226" s="34">
        <v>2903.1</v>
      </c>
      <c r="I226" s="34"/>
      <c r="J226" s="34">
        <v>1.8</v>
      </c>
      <c r="K226" s="34">
        <v>0.87549999999999994</v>
      </c>
      <c r="L226" s="34">
        <v>11.355600000000001</v>
      </c>
      <c r="M226" s="34">
        <v>0.55710000000000004</v>
      </c>
      <c r="N226" s="34">
        <v>579.59910000000002</v>
      </c>
      <c r="O226" s="34">
        <v>1.3303</v>
      </c>
      <c r="P226" s="34">
        <v>580.9</v>
      </c>
      <c r="Q226" s="34">
        <v>477.37090000000001</v>
      </c>
      <c r="R226" s="34">
        <v>1.0955999999999999</v>
      </c>
      <c r="S226" s="34">
        <v>478.5</v>
      </c>
      <c r="T226" s="34">
        <v>2903.1293000000001</v>
      </c>
      <c r="U226" s="34"/>
      <c r="V226" s="34"/>
      <c r="W226" s="34">
        <v>0</v>
      </c>
      <c r="X226" s="34">
        <v>1.5760000000000001</v>
      </c>
      <c r="Y226" s="34">
        <v>12</v>
      </c>
      <c r="Z226" s="34">
        <v>851</v>
      </c>
      <c r="AA226" s="34">
        <v>851</v>
      </c>
      <c r="AB226" s="34">
        <v>866</v>
      </c>
      <c r="AC226" s="34">
        <v>94</v>
      </c>
      <c r="AD226" s="34">
        <v>29.44</v>
      </c>
      <c r="AE226" s="34">
        <v>0.68</v>
      </c>
      <c r="AF226" s="34">
        <v>978</v>
      </c>
      <c r="AG226" s="34">
        <v>1.9</v>
      </c>
      <c r="AH226" s="34">
        <v>65</v>
      </c>
      <c r="AI226" s="34">
        <v>37</v>
      </c>
      <c r="AJ226" s="34">
        <v>191</v>
      </c>
      <c r="AK226" s="34">
        <v>168.1</v>
      </c>
      <c r="AL226" s="34">
        <v>3.7</v>
      </c>
      <c r="AM226" s="34">
        <v>174.1</v>
      </c>
      <c r="AN226" s="34" t="s">
        <v>155</v>
      </c>
      <c r="AO226" s="34">
        <v>2</v>
      </c>
      <c r="AP226" s="37">
        <v>0.77019675925925923</v>
      </c>
      <c r="AQ226" s="34">
        <v>47.164006000000001</v>
      </c>
      <c r="AR226" s="34">
        <v>-88.489894000000007</v>
      </c>
      <c r="AS226" s="34">
        <v>319.2</v>
      </c>
      <c r="AT226" s="34">
        <v>27.2</v>
      </c>
      <c r="AU226" s="34">
        <v>12</v>
      </c>
      <c r="AV226" s="34">
        <v>11</v>
      </c>
      <c r="AW226" s="34" t="s">
        <v>215</v>
      </c>
      <c r="AX226" s="34">
        <v>1.0719000000000001</v>
      </c>
      <c r="AY226" s="34">
        <v>1.0719000000000001</v>
      </c>
      <c r="AZ226" s="34">
        <v>1.7438</v>
      </c>
      <c r="BA226" s="34">
        <v>13.404</v>
      </c>
      <c r="BB226" s="34">
        <v>14.49</v>
      </c>
      <c r="BC226" s="34">
        <v>1.08</v>
      </c>
      <c r="BD226" s="34">
        <v>14.217000000000001</v>
      </c>
      <c r="BE226" s="34">
        <v>2704.9349999999999</v>
      </c>
      <c r="BF226" s="34">
        <v>84.456000000000003</v>
      </c>
      <c r="BG226" s="34">
        <v>14.458</v>
      </c>
      <c r="BH226" s="34">
        <v>3.3000000000000002E-2</v>
      </c>
      <c r="BI226" s="34">
        <v>14.491</v>
      </c>
      <c r="BJ226" s="34">
        <v>11.907999999999999</v>
      </c>
      <c r="BK226" s="34">
        <v>2.7E-2</v>
      </c>
      <c r="BL226" s="34">
        <v>11.935</v>
      </c>
      <c r="BM226" s="34">
        <v>23.863499999999998</v>
      </c>
      <c r="BN226" s="34"/>
      <c r="BO226" s="34"/>
      <c r="BP226" s="34"/>
      <c r="BQ226" s="34">
        <v>272.95299999999997</v>
      </c>
      <c r="BR226" s="34">
        <v>0.20962800000000001</v>
      </c>
      <c r="BS226" s="34">
        <v>-5</v>
      </c>
      <c r="BT226" s="34">
        <v>8.0000000000000002E-3</v>
      </c>
      <c r="BU226" s="34">
        <v>5.1227929999999997</v>
      </c>
      <c r="BV226" s="34">
        <v>0</v>
      </c>
      <c r="BW226" s="34" t="s">
        <v>155</v>
      </c>
      <c r="BX226" s="34">
        <v>0.82399999999999995</v>
      </c>
    </row>
    <row r="227" spans="1:76" x14ac:dyDescent="0.25">
      <c r="A227" s="35">
        <v>43167</v>
      </c>
      <c r="B227" s="36">
        <v>1.9396990740740739E-2</v>
      </c>
      <c r="C227" s="34">
        <v>12.97</v>
      </c>
      <c r="D227" s="34">
        <v>0.63</v>
      </c>
      <c r="E227" s="34">
        <v>6300</v>
      </c>
      <c r="F227" s="34">
        <v>591.29999999999995</v>
      </c>
      <c r="G227" s="34">
        <v>1.9</v>
      </c>
      <c r="H227" s="34">
        <v>2817.3</v>
      </c>
      <c r="I227" s="34"/>
      <c r="J227" s="34">
        <v>1.73</v>
      </c>
      <c r="K227" s="34">
        <v>0.87590000000000001</v>
      </c>
      <c r="L227" s="34">
        <v>11.3604</v>
      </c>
      <c r="M227" s="34">
        <v>0.55179999999999996</v>
      </c>
      <c r="N227" s="34">
        <v>517.91890000000001</v>
      </c>
      <c r="O227" s="34">
        <v>1.6288</v>
      </c>
      <c r="P227" s="34">
        <v>519.5</v>
      </c>
      <c r="Q227" s="34">
        <v>424.00790000000001</v>
      </c>
      <c r="R227" s="34">
        <v>1.3333999999999999</v>
      </c>
      <c r="S227" s="34">
        <v>425.3</v>
      </c>
      <c r="T227" s="34">
        <v>2817.2727</v>
      </c>
      <c r="U227" s="34"/>
      <c r="V227" s="34"/>
      <c r="W227" s="34">
        <v>0</v>
      </c>
      <c r="X227" s="34">
        <v>1.5196000000000001</v>
      </c>
      <c r="Y227" s="34">
        <v>12.1</v>
      </c>
      <c r="Z227" s="34">
        <v>851</v>
      </c>
      <c r="AA227" s="34">
        <v>850</v>
      </c>
      <c r="AB227" s="34">
        <v>866</v>
      </c>
      <c r="AC227" s="34">
        <v>94</v>
      </c>
      <c r="AD227" s="34">
        <v>27.88</v>
      </c>
      <c r="AE227" s="34">
        <v>0.64</v>
      </c>
      <c r="AF227" s="34">
        <v>978</v>
      </c>
      <c r="AG227" s="34">
        <v>1.1000000000000001</v>
      </c>
      <c r="AH227" s="34">
        <v>65</v>
      </c>
      <c r="AI227" s="34">
        <v>37</v>
      </c>
      <c r="AJ227" s="34">
        <v>191</v>
      </c>
      <c r="AK227" s="34">
        <v>168</v>
      </c>
      <c r="AL227" s="34">
        <v>3.8</v>
      </c>
      <c r="AM227" s="34">
        <v>174.3</v>
      </c>
      <c r="AN227" s="34" t="s">
        <v>155</v>
      </c>
      <c r="AO227" s="34">
        <v>2</v>
      </c>
      <c r="AP227" s="37">
        <v>0.77020833333333327</v>
      </c>
      <c r="AQ227" s="34">
        <v>47.163929000000003</v>
      </c>
      <c r="AR227" s="34">
        <v>-88.490009999999998</v>
      </c>
      <c r="AS227" s="34">
        <v>318.89999999999998</v>
      </c>
      <c r="AT227" s="34">
        <v>27</v>
      </c>
      <c r="AU227" s="34">
        <v>12</v>
      </c>
      <c r="AV227" s="34">
        <v>11</v>
      </c>
      <c r="AW227" s="34" t="s">
        <v>215</v>
      </c>
      <c r="AX227" s="34">
        <v>1.1718999999999999</v>
      </c>
      <c r="AY227" s="34">
        <v>1.2438</v>
      </c>
      <c r="AZ227" s="34">
        <v>1.8718999999999999</v>
      </c>
      <c r="BA227" s="34">
        <v>13.404</v>
      </c>
      <c r="BB227" s="34">
        <v>14.51</v>
      </c>
      <c r="BC227" s="34">
        <v>1.08</v>
      </c>
      <c r="BD227" s="34">
        <v>14.167999999999999</v>
      </c>
      <c r="BE227" s="34">
        <v>2708.0929999999998</v>
      </c>
      <c r="BF227" s="34">
        <v>83.721999999999994</v>
      </c>
      <c r="BG227" s="34">
        <v>12.929</v>
      </c>
      <c r="BH227" s="34">
        <v>4.1000000000000002E-2</v>
      </c>
      <c r="BI227" s="34">
        <v>12.97</v>
      </c>
      <c r="BJ227" s="34">
        <v>10.585000000000001</v>
      </c>
      <c r="BK227" s="34">
        <v>3.3000000000000002E-2</v>
      </c>
      <c r="BL227" s="34">
        <v>10.618</v>
      </c>
      <c r="BM227" s="34">
        <v>23.175000000000001</v>
      </c>
      <c r="BN227" s="34"/>
      <c r="BO227" s="34"/>
      <c r="BP227" s="34"/>
      <c r="BQ227" s="34">
        <v>263.38400000000001</v>
      </c>
      <c r="BR227" s="34">
        <v>0.20824599999999999</v>
      </c>
      <c r="BS227" s="34">
        <v>-5</v>
      </c>
      <c r="BT227" s="34">
        <v>7.123E-3</v>
      </c>
      <c r="BU227" s="34">
        <v>5.0890180000000003</v>
      </c>
      <c r="BV227" s="34">
        <v>0</v>
      </c>
      <c r="BW227" s="34" t="s">
        <v>155</v>
      </c>
      <c r="BX227" s="34">
        <v>0.81899999999999995</v>
      </c>
    </row>
    <row r="228" spans="1:76" x14ac:dyDescent="0.25">
      <c r="A228" s="35">
        <v>43167</v>
      </c>
      <c r="B228" s="36">
        <v>1.9408564814814816E-2</v>
      </c>
      <c r="C228" s="34">
        <v>12.97</v>
      </c>
      <c r="D228" s="34">
        <v>0.62749999999999995</v>
      </c>
      <c r="E228" s="34">
        <v>6275.0748750000002</v>
      </c>
      <c r="F228" s="34">
        <v>535.70000000000005</v>
      </c>
      <c r="G228" s="34">
        <v>2</v>
      </c>
      <c r="H228" s="34">
        <v>2903.5</v>
      </c>
      <c r="I228" s="34"/>
      <c r="J228" s="34">
        <v>1.7</v>
      </c>
      <c r="K228" s="34">
        <v>0.87580000000000002</v>
      </c>
      <c r="L228" s="34">
        <v>11.3599</v>
      </c>
      <c r="M228" s="34">
        <v>0.54959999999999998</v>
      </c>
      <c r="N228" s="34">
        <v>469.16030000000001</v>
      </c>
      <c r="O228" s="34">
        <v>1.7517</v>
      </c>
      <c r="P228" s="34">
        <v>470.9</v>
      </c>
      <c r="Q228" s="34">
        <v>383.72410000000002</v>
      </c>
      <c r="R228" s="34">
        <v>1.4327000000000001</v>
      </c>
      <c r="S228" s="34">
        <v>385.2</v>
      </c>
      <c r="T228" s="34">
        <v>2903.4811</v>
      </c>
      <c r="U228" s="34"/>
      <c r="V228" s="34"/>
      <c r="W228" s="34">
        <v>0</v>
      </c>
      <c r="X228" s="34">
        <v>1.4888999999999999</v>
      </c>
      <c r="Y228" s="34">
        <v>12</v>
      </c>
      <c r="Z228" s="34">
        <v>852</v>
      </c>
      <c r="AA228" s="34">
        <v>851</v>
      </c>
      <c r="AB228" s="34">
        <v>867</v>
      </c>
      <c r="AC228" s="34">
        <v>94</v>
      </c>
      <c r="AD228" s="34">
        <v>27.63</v>
      </c>
      <c r="AE228" s="34">
        <v>0.63</v>
      </c>
      <c r="AF228" s="34">
        <v>978</v>
      </c>
      <c r="AG228" s="34">
        <v>1</v>
      </c>
      <c r="AH228" s="34">
        <v>65</v>
      </c>
      <c r="AI228" s="34">
        <v>37</v>
      </c>
      <c r="AJ228" s="34">
        <v>191</v>
      </c>
      <c r="AK228" s="34">
        <v>168</v>
      </c>
      <c r="AL228" s="34">
        <v>3.7</v>
      </c>
      <c r="AM228" s="34">
        <v>174.7</v>
      </c>
      <c r="AN228" s="34" t="s">
        <v>155</v>
      </c>
      <c r="AO228" s="34">
        <v>2</v>
      </c>
      <c r="AP228" s="37">
        <v>0.77021990740740742</v>
      </c>
      <c r="AQ228" s="34">
        <v>47.163857</v>
      </c>
      <c r="AR228" s="34">
        <v>-88.490127000000001</v>
      </c>
      <c r="AS228" s="34">
        <v>318.7</v>
      </c>
      <c r="AT228" s="34">
        <v>26.2</v>
      </c>
      <c r="AU228" s="34">
        <v>12</v>
      </c>
      <c r="AV228" s="34">
        <v>11</v>
      </c>
      <c r="AW228" s="34" t="s">
        <v>215</v>
      </c>
      <c r="AX228" s="34">
        <v>1.2</v>
      </c>
      <c r="AY228" s="34">
        <v>1.3</v>
      </c>
      <c r="AZ228" s="34">
        <v>1.9</v>
      </c>
      <c r="BA228" s="34">
        <v>13.404</v>
      </c>
      <c r="BB228" s="34">
        <v>14.5</v>
      </c>
      <c r="BC228" s="34">
        <v>1.08</v>
      </c>
      <c r="BD228" s="34">
        <v>14.176</v>
      </c>
      <c r="BE228" s="34">
        <v>2706.66</v>
      </c>
      <c r="BF228" s="34">
        <v>83.344999999999999</v>
      </c>
      <c r="BG228" s="34">
        <v>11.706</v>
      </c>
      <c r="BH228" s="34">
        <v>4.3999999999999997E-2</v>
      </c>
      <c r="BI228" s="34">
        <v>11.75</v>
      </c>
      <c r="BJ228" s="34">
        <v>9.5739999999999998</v>
      </c>
      <c r="BK228" s="34">
        <v>3.5999999999999997E-2</v>
      </c>
      <c r="BL228" s="34">
        <v>9.61</v>
      </c>
      <c r="BM228" s="34">
        <v>23.872699999999998</v>
      </c>
      <c r="BN228" s="34"/>
      <c r="BO228" s="34"/>
      <c r="BP228" s="34"/>
      <c r="BQ228" s="34">
        <v>257.94900000000001</v>
      </c>
      <c r="BR228" s="34">
        <v>0.244834</v>
      </c>
      <c r="BS228" s="34">
        <v>-5</v>
      </c>
      <c r="BT228" s="34">
        <v>7.8770000000000003E-3</v>
      </c>
      <c r="BU228" s="34">
        <v>5.9831310000000002</v>
      </c>
      <c r="BV228" s="34">
        <v>0</v>
      </c>
      <c r="BW228" s="34" t="s">
        <v>155</v>
      </c>
      <c r="BX228" s="34">
        <v>0.81799999999999995</v>
      </c>
    </row>
    <row r="229" spans="1:76" x14ac:dyDescent="0.25">
      <c r="A229" s="35">
        <v>43167</v>
      </c>
      <c r="B229" s="36">
        <v>1.942013888888889E-2</v>
      </c>
      <c r="C229" s="34">
        <v>12.978999999999999</v>
      </c>
      <c r="D229" s="34">
        <v>0.63619999999999999</v>
      </c>
      <c r="E229" s="34">
        <v>6361.7235639999999</v>
      </c>
      <c r="F229" s="34">
        <v>528.9</v>
      </c>
      <c r="G229" s="34">
        <v>2</v>
      </c>
      <c r="H229" s="34">
        <v>3203</v>
      </c>
      <c r="I229" s="34"/>
      <c r="J229" s="34">
        <v>1.7</v>
      </c>
      <c r="K229" s="34">
        <v>0.87539999999999996</v>
      </c>
      <c r="L229" s="34">
        <v>11.3611</v>
      </c>
      <c r="M229" s="34">
        <v>0.55689999999999995</v>
      </c>
      <c r="N229" s="34">
        <v>462.96359999999999</v>
      </c>
      <c r="O229" s="34">
        <v>1.7256</v>
      </c>
      <c r="P229" s="34">
        <v>464.7</v>
      </c>
      <c r="Q229" s="34">
        <v>378.65589999999997</v>
      </c>
      <c r="R229" s="34">
        <v>1.4113</v>
      </c>
      <c r="S229" s="34">
        <v>380.1</v>
      </c>
      <c r="T229" s="34">
        <v>3202.9575</v>
      </c>
      <c r="U229" s="34"/>
      <c r="V229" s="34"/>
      <c r="W229" s="34">
        <v>0</v>
      </c>
      <c r="X229" s="34">
        <v>1.4881</v>
      </c>
      <c r="Y229" s="34">
        <v>12</v>
      </c>
      <c r="Z229" s="34">
        <v>853</v>
      </c>
      <c r="AA229" s="34">
        <v>851</v>
      </c>
      <c r="AB229" s="34">
        <v>866</v>
      </c>
      <c r="AC229" s="34">
        <v>94</v>
      </c>
      <c r="AD229" s="34">
        <v>27.63</v>
      </c>
      <c r="AE229" s="34">
        <v>0.63</v>
      </c>
      <c r="AF229" s="34">
        <v>978</v>
      </c>
      <c r="AG229" s="34">
        <v>1</v>
      </c>
      <c r="AH229" s="34">
        <v>64.123000000000005</v>
      </c>
      <c r="AI229" s="34">
        <v>37</v>
      </c>
      <c r="AJ229" s="34">
        <v>191</v>
      </c>
      <c r="AK229" s="34">
        <v>168</v>
      </c>
      <c r="AL229" s="34">
        <v>3.6</v>
      </c>
      <c r="AM229" s="34">
        <v>175</v>
      </c>
      <c r="AN229" s="34" t="s">
        <v>155</v>
      </c>
      <c r="AO229" s="34">
        <v>2</v>
      </c>
      <c r="AP229" s="37">
        <v>0.77023148148148157</v>
      </c>
      <c r="AQ229" s="34">
        <v>47.163809000000001</v>
      </c>
      <c r="AR229" s="34">
        <v>-88.490258999999995</v>
      </c>
      <c r="AS229" s="34">
        <v>318.5</v>
      </c>
      <c r="AT229" s="34">
        <v>25.9</v>
      </c>
      <c r="AU229" s="34">
        <v>12</v>
      </c>
      <c r="AV229" s="34">
        <v>11</v>
      </c>
      <c r="AW229" s="34" t="s">
        <v>215</v>
      </c>
      <c r="AX229" s="34">
        <v>1.2719</v>
      </c>
      <c r="AY229" s="34">
        <v>1.3718999999999999</v>
      </c>
      <c r="AZ229" s="34">
        <v>1.9719</v>
      </c>
      <c r="BA229" s="34">
        <v>13.404</v>
      </c>
      <c r="BB229" s="34">
        <v>14.45</v>
      </c>
      <c r="BC229" s="34">
        <v>1.08</v>
      </c>
      <c r="BD229" s="34">
        <v>14.237</v>
      </c>
      <c r="BE229" s="34">
        <v>2698.4160000000002</v>
      </c>
      <c r="BF229" s="34">
        <v>84.185000000000002</v>
      </c>
      <c r="BG229" s="34">
        <v>11.515000000000001</v>
      </c>
      <c r="BH229" s="34">
        <v>4.2999999999999997E-2</v>
      </c>
      <c r="BI229" s="34">
        <v>11.558</v>
      </c>
      <c r="BJ229" s="34">
        <v>9.4179999999999993</v>
      </c>
      <c r="BK229" s="34">
        <v>3.5000000000000003E-2</v>
      </c>
      <c r="BL229" s="34">
        <v>9.4529999999999994</v>
      </c>
      <c r="BM229" s="34">
        <v>26.251899999999999</v>
      </c>
      <c r="BN229" s="34"/>
      <c r="BO229" s="34"/>
      <c r="BP229" s="34"/>
      <c r="BQ229" s="34">
        <v>256.99799999999999</v>
      </c>
      <c r="BR229" s="34">
        <v>0.30349700000000002</v>
      </c>
      <c r="BS229" s="34">
        <v>-5</v>
      </c>
      <c r="BT229" s="34">
        <v>8.8769999999999995E-3</v>
      </c>
      <c r="BU229" s="34">
        <v>7.4167069999999997</v>
      </c>
      <c r="BV229" s="34">
        <v>0</v>
      </c>
      <c r="BW229" s="34" t="s">
        <v>155</v>
      </c>
      <c r="BX229" s="34">
        <v>0.81799999999999995</v>
      </c>
    </row>
    <row r="230" spans="1:76" x14ac:dyDescent="0.25">
      <c r="A230" s="35">
        <v>43167</v>
      </c>
      <c r="B230" s="36">
        <v>1.9431712962962963E-2</v>
      </c>
      <c r="C230" s="34">
        <v>12.994</v>
      </c>
      <c r="D230" s="34">
        <v>0.69340000000000002</v>
      </c>
      <c r="E230" s="34">
        <v>6933.8693039999998</v>
      </c>
      <c r="F230" s="34">
        <v>673.8</v>
      </c>
      <c r="G230" s="34">
        <v>1.2</v>
      </c>
      <c r="H230" s="34">
        <v>3714.8</v>
      </c>
      <c r="I230" s="34"/>
      <c r="J230" s="34">
        <v>1.7</v>
      </c>
      <c r="K230" s="34">
        <v>0.87409999999999999</v>
      </c>
      <c r="L230" s="34">
        <v>11.357699999999999</v>
      </c>
      <c r="M230" s="34">
        <v>0.60609999999999997</v>
      </c>
      <c r="N230" s="34">
        <v>588.96299999999997</v>
      </c>
      <c r="O230" s="34">
        <v>1.0833999999999999</v>
      </c>
      <c r="P230" s="34">
        <v>590</v>
      </c>
      <c r="Q230" s="34">
        <v>484.56799999999998</v>
      </c>
      <c r="R230" s="34">
        <v>0.89139999999999997</v>
      </c>
      <c r="S230" s="34">
        <v>485.5</v>
      </c>
      <c r="T230" s="34">
        <v>3714.8229999999999</v>
      </c>
      <c r="U230" s="34"/>
      <c r="V230" s="34"/>
      <c r="W230" s="34">
        <v>0</v>
      </c>
      <c r="X230" s="34">
        <v>1.4859</v>
      </c>
      <c r="Y230" s="34">
        <v>12</v>
      </c>
      <c r="Z230" s="34">
        <v>852</v>
      </c>
      <c r="AA230" s="34">
        <v>851</v>
      </c>
      <c r="AB230" s="34">
        <v>866</v>
      </c>
      <c r="AC230" s="34">
        <v>93.1</v>
      </c>
      <c r="AD230" s="34">
        <v>29.16</v>
      </c>
      <c r="AE230" s="34">
        <v>0.67</v>
      </c>
      <c r="AF230" s="34">
        <v>978</v>
      </c>
      <c r="AG230" s="34">
        <v>1.9</v>
      </c>
      <c r="AH230" s="34">
        <v>64</v>
      </c>
      <c r="AI230" s="34">
        <v>37</v>
      </c>
      <c r="AJ230" s="34">
        <v>191</v>
      </c>
      <c r="AK230" s="34">
        <v>168</v>
      </c>
      <c r="AL230" s="34">
        <v>3.6</v>
      </c>
      <c r="AM230" s="34">
        <v>175</v>
      </c>
      <c r="AN230" s="34" t="s">
        <v>155</v>
      </c>
      <c r="AO230" s="34">
        <v>2</v>
      </c>
      <c r="AP230" s="37">
        <v>0.7702430555555555</v>
      </c>
      <c r="AQ230" s="34">
        <v>47.163770999999997</v>
      </c>
      <c r="AR230" s="34">
        <v>-88.490397999999999</v>
      </c>
      <c r="AS230" s="34">
        <v>318.39999999999998</v>
      </c>
      <c r="AT230" s="34">
        <v>25.8</v>
      </c>
      <c r="AU230" s="34">
        <v>12</v>
      </c>
      <c r="AV230" s="34">
        <v>11</v>
      </c>
      <c r="AW230" s="34" t="s">
        <v>215</v>
      </c>
      <c r="AX230" s="34">
        <v>1.3</v>
      </c>
      <c r="AY230" s="34">
        <v>1.4</v>
      </c>
      <c r="AZ230" s="34">
        <v>2</v>
      </c>
      <c r="BA230" s="34">
        <v>13.404</v>
      </c>
      <c r="BB230" s="34">
        <v>14.31</v>
      </c>
      <c r="BC230" s="34">
        <v>1.07</v>
      </c>
      <c r="BD230" s="34">
        <v>14.409000000000001</v>
      </c>
      <c r="BE230" s="34">
        <v>2676.3310000000001</v>
      </c>
      <c r="BF230" s="34">
        <v>90.896000000000001</v>
      </c>
      <c r="BG230" s="34">
        <v>14.534000000000001</v>
      </c>
      <c r="BH230" s="34">
        <v>2.7E-2</v>
      </c>
      <c r="BI230" s="34">
        <v>14.56</v>
      </c>
      <c r="BJ230" s="34">
        <v>11.958</v>
      </c>
      <c r="BK230" s="34">
        <v>2.1999999999999999E-2</v>
      </c>
      <c r="BL230" s="34">
        <v>11.98</v>
      </c>
      <c r="BM230" s="34">
        <v>30.2072</v>
      </c>
      <c r="BN230" s="34"/>
      <c r="BO230" s="34"/>
      <c r="BP230" s="34"/>
      <c r="BQ230" s="34">
        <v>254.58799999999999</v>
      </c>
      <c r="BR230" s="34">
        <v>0.33818700000000002</v>
      </c>
      <c r="BS230" s="34">
        <v>-5</v>
      </c>
      <c r="BT230" s="34">
        <v>8.9999999999999993E-3</v>
      </c>
      <c r="BU230" s="34">
        <v>8.2644450000000003</v>
      </c>
      <c r="BV230" s="34">
        <v>0</v>
      </c>
      <c r="BW230" s="34" t="s">
        <v>155</v>
      </c>
      <c r="BX230" s="34">
        <v>0.82299999999999995</v>
      </c>
    </row>
    <row r="231" spans="1:76" x14ac:dyDescent="0.25">
      <c r="A231" s="35">
        <v>43167</v>
      </c>
      <c r="B231" s="36">
        <v>1.944328703703704E-2</v>
      </c>
      <c r="C231" s="34">
        <v>13.016999999999999</v>
      </c>
      <c r="D231" s="34">
        <v>0.70889999999999997</v>
      </c>
      <c r="E231" s="34">
        <v>7088.6414450000002</v>
      </c>
      <c r="F231" s="34">
        <v>920.5</v>
      </c>
      <c r="G231" s="34">
        <v>0</v>
      </c>
      <c r="H231" s="34">
        <v>3949.4</v>
      </c>
      <c r="I231" s="34"/>
      <c r="J231" s="34">
        <v>1.7</v>
      </c>
      <c r="K231" s="34">
        <v>0.87350000000000005</v>
      </c>
      <c r="L231" s="34">
        <v>11.3695</v>
      </c>
      <c r="M231" s="34">
        <v>0.61919999999999997</v>
      </c>
      <c r="N231" s="34">
        <v>804.04660000000001</v>
      </c>
      <c r="O231" s="34">
        <v>6.1000000000000004E-3</v>
      </c>
      <c r="P231" s="34">
        <v>804.1</v>
      </c>
      <c r="Q231" s="34">
        <v>662.09249999999997</v>
      </c>
      <c r="R231" s="34">
        <v>5.0000000000000001E-3</v>
      </c>
      <c r="S231" s="34">
        <v>662.1</v>
      </c>
      <c r="T231" s="34">
        <v>3949.4162000000001</v>
      </c>
      <c r="U231" s="34"/>
      <c r="V231" s="34"/>
      <c r="W231" s="34">
        <v>0</v>
      </c>
      <c r="X231" s="34">
        <v>1.4849000000000001</v>
      </c>
      <c r="Y231" s="34">
        <v>11.9</v>
      </c>
      <c r="Z231" s="34">
        <v>853</v>
      </c>
      <c r="AA231" s="34">
        <v>852</v>
      </c>
      <c r="AB231" s="34">
        <v>866</v>
      </c>
      <c r="AC231" s="34">
        <v>93</v>
      </c>
      <c r="AD231" s="34">
        <v>29.38</v>
      </c>
      <c r="AE231" s="34">
        <v>0.67</v>
      </c>
      <c r="AF231" s="34">
        <v>978</v>
      </c>
      <c r="AG231" s="34">
        <v>2</v>
      </c>
      <c r="AH231" s="34">
        <v>64</v>
      </c>
      <c r="AI231" s="34">
        <v>37</v>
      </c>
      <c r="AJ231" s="34">
        <v>190.1</v>
      </c>
      <c r="AK231" s="34">
        <v>168</v>
      </c>
      <c r="AL231" s="34">
        <v>3.5</v>
      </c>
      <c r="AM231" s="34">
        <v>175</v>
      </c>
      <c r="AN231" s="34" t="s">
        <v>155</v>
      </c>
      <c r="AO231" s="34">
        <v>2</v>
      </c>
      <c r="AP231" s="37">
        <v>0.77025462962962965</v>
      </c>
      <c r="AQ231" s="34">
        <v>47.163736999999998</v>
      </c>
      <c r="AR231" s="34">
        <v>-88.490545999999995</v>
      </c>
      <c r="AS231" s="34">
        <v>318.39999999999998</v>
      </c>
      <c r="AT231" s="34">
        <v>25.8</v>
      </c>
      <c r="AU231" s="34">
        <v>12</v>
      </c>
      <c r="AV231" s="34">
        <v>11</v>
      </c>
      <c r="AW231" s="34" t="s">
        <v>215</v>
      </c>
      <c r="AX231" s="34">
        <v>1.4438</v>
      </c>
      <c r="AY231" s="34">
        <v>1.4719</v>
      </c>
      <c r="AZ231" s="34">
        <v>2.1438000000000001</v>
      </c>
      <c r="BA231" s="34">
        <v>13.404</v>
      </c>
      <c r="BB231" s="34">
        <v>14.24</v>
      </c>
      <c r="BC231" s="34">
        <v>1.06</v>
      </c>
      <c r="BD231" s="34">
        <v>14.488</v>
      </c>
      <c r="BE231" s="34">
        <v>2668.614</v>
      </c>
      <c r="BF231" s="34">
        <v>92.497</v>
      </c>
      <c r="BG231" s="34">
        <v>19.763000000000002</v>
      </c>
      <c r="BH231" s="34">
        <v>0</v>
      </c>
      <c r="BI231" s="34">
        <v>19.763999999999999</v>
      </c>
      <c r="BJ231" s="34">
        <v>16.274000000000001</v>
      </c>
      <c r="BK231" s="34">
        <v>0</v>
      </c>
      <c r="BL231" s="34">
        <v>16.274000000000001</v>
      </c>
      <c r="BM231" s="34">
        <v>31.989000000000001</v>
      </c>
      <c r="BN231" s="34"/>
      <c r="BO231" s="34"/>
      <c r="BP231" s="34"/>
      <c r="BQ231" s="34">
        <v>253.416</v>
      </c>
      <c r="BR231" s="34">
        <v>0.34463100000000002</v>
      </c>
      <c r="BS231" s="34">
        <v>-5</v>
      </c>
      <c r="BT231" s="34">
        <v>8.9999999999999993E-3</v>
      </c>
      <c r="BU231" s="34">
        <v>8.4219200000000001</v>
      </c>
      <c r="BV231" s="34">
        <v>0</v>
      </c>
      <c r="BW231" s="34" t="s">
        <v>155</v>
      </c>
      <c r="BX231" s="34">
        <v>0.82299999999999995</v>
      </c>
    </row>
    <row r="232" spans="1:76" x14ac:dyDescent="0.25">
      <c r="A232" s="35">
        <v>43167</v>
      </c>
      <c r="B232" s="36">
        <v>1.9454861111111114E-2</v>
      </c>
      <c r="C232" s="34">
        <v>13.03</v>
      </c>
      <c r="D232" s="34">
        <v>0.69379999999999997</v>
      </c>
      <c r="E232" s="34">
        <v>6937.6</v>
      </c>
      <c r="F232" s="34">
        <v>1120.8</v>
      </c>
      <c r="G232" s="34">
        <v>0.1</v>
      </c>
      <c r="H232" s="34">
        <v>4001.3</v>
      </c>
      <c r="I232" s="34"/>
      <c r="J232" s="34">
        <v>1.7</v>
      </c>
      <c r="K232" s="34">
        <v>0.87339999999999995</v>
      </c>
      <c r="L232" s="34">
        <v>11.380800000000001</v>
      </c>
      <c r="M232" s="34">
        <v>0.60599999999999998</v>
      </c>
      <c r="N232" s="34">
        <v>978.92330000000004</v>
      </c>
      <c r="O232" s="34">
        <v>4.8599999999999997E-2</v>
      </c>
      <c r="P232" s="34">
        <v>979</v>
      </c>
      <c r="Q232" s="34">
        <v>806.09469999999999</v>
      </c>
      <c r="R232" s="34">
        <v>0.04</v>
      </c>
      <c r="S232" s="34">
        <v>806.1</v>
      </c>
      <c r="T232" s="34">
        <v>4001.2811999999999</v>
      </c>
      <c r="U232" s="34"/>
      <c r="V232" s="34"/>
      <c r="W232" s="34">
        <v>0</v>
      </c>
      <c r="X232" s="34">
        <v>1.4847999999999999</v>
      </c>
      <c r="Y232" s="34">
        <v>12</v>
      </c>
      <c r="Z232" s="34">
        <v>853</v>
      </c>
      <c r="AA232" s="34">
        <v>853</v>
      </c>
      <c r="AB232" s="34">
        <v>866</v>
      </c>
      <c r="AC232" s="34">
        <v>93</v>
      </c>
      <c r="AD232" s="34">
        <v>29.38</v>
      </c>
      <c r="AE232" s="34">
        <v>0.67</v>
      </c>
      <c r="AF232" s="34">
        <v>978</v>
      </c>
      <c r="AG232" s="34">
        <v>2</v>
      </c>
      <c r="AH232" s="34">
        <v>64</v>
      </c>
      <c r="AI232" s="34">
        <v>37</v>
      </c>
      <c r="AJ232" s="34">
        <v>190</v>
      </c>
      <c r="AK232" s="34">
        <v>168</v>
      </c>
      <c r="AL232" s="34">
        <v>3.5</v>
      </c>
      <c r="AM232" s="34">
        <v>175</v>
      </c>
      <c r="AN232" s="34" t="s">
        <v>155</v>
      </c>
      <c r="AO232" s="34">
        <v>2</v>
      </c>
      <c r="AP232" s="37">
        <v>0.77026620370370369</v>
      </c>
      <c r="AQ232" s="34">
        <v>47.163727999999999</v>
      </c>
      <c r="AR232" s="34">
        <v>-88.490588000000002</v>
      </c>
      <c r="AS232" s="34">
        <v>318.39999999999998</v>
      </c>
      <c r="AT232" s="34">
        <v>27.5</v>
      </c>
      <c r="AU232" s="34">
        <v>12</v>
      </c>
      <c r="AV232" s="34">
        <v>11</v>
      </c>
      <c r="AW232" s="34" t="s">
        <v>215</v>
      </c>
      <c r="AX232" s="34">
        <v>1.5</v>
      </c>
      <c r="AY232" s="34">
        <v>1.5</v>
      </c>
      <c r="AZ232" s="34">
        <v>2.2000000000000002</v>
      </c>
      <c r="BA232" s="34">
        <v>13.404</v>
      </c>
      <c r="BB232" s="34">
        <v>14.24</v>
      </c>
      <c r="BC232" s="34">
        <v>1.06</v>
      </c>
      <c r="BD232" s="34">
        <v>14.491</v>
      </c>
      <c r="BE232" s="34">
        <v>2670.5590000000002</v>
      </c>
      <c r="BF232" s="34">
        <v>90.498999999999995</v>
      </c>
      <c r="BG232" s="34">
        <v>24.055</v>
      </c>
      <c r="BH232" s="34">
        <v>1E-3</v>
      </c>
      <c r="BI232" s="34">
        <v>24.056999999999999</v>
      </c>
      <c r="BJ232" s="34">
        <v>19.808</v>
      </c>
      <c r="BK232" s="34">
        <v>1E-3</v>
      </c>
      <c r="BL232" s="34">
        <v>19.809000000000001</v>
      </c>
      <c r="BM232" s="34">
        <v>32.400399999999998</v>
      </c>
      <c r="BN232" s="34"/>
      <c r="BO232" s="34"/>
      <c r="BP232" s="34"/>
      <c r="BQ232" s="34">
        <v>253.34100000000001</v>
      </c>
      <c r="BR232" s="34">
        <v>0.32658300000000001</v>
      </c>
      <c r="BS232" s="34">
        <v>-5</v>
      </c>
      <c r="BT232" s="34">
        <v>8.9999999999999993E-3</v>
      </c>
      <c r="BU232" s="34">
        <v>7.9808719999999997</v>
      </c>
      <c r="BV232" s="34">
        <v>0</v>
      </c>
      <c r="BW232" s="34" t="s">
        <v>155</v>
      </c>
      <c r="BX232" s="34">
        <v>0.82299999999999995</v>
      </c>
    </row>
    <row r="233" spans="1:76" x14ac:dyDescent="0.25">
      <c r="A233" s="35">
        <v>43167</v>
      </c>
      <c r="B233" s="36">
        <v>1.9466435185185184E-2</v>
      </c>
      <c r="C233" s="34">
        <v>13.03</v>
      </c>
      <c r="D233" s="34">
        <v>0.74750000000000005</v>
      </c>
      <c r="E233" s="34">
        <v>7474.7372679999999</v>
      </c>
      <c r="F233" s="34">
        <v>1310.3</v>
      </c>
      <c r="G233" s="34">
        <v>0.2</v>
      </c>
      <c r="H233" s="34">
        <v>3873.6</v>
      </c>
      <c r="I233" s="34"/>
      <c r="J233" s="34">
        <v>1.7</v>
      </c>
      <c r="K233" s="34">
        <v>0.87309999999999999</v>
      </c>
      <c r="L233" s="34">
        <v>11.376099999999999</v>
      </c>
      <c r="M233" s="34">
        <v>0.65259999999999996</v>
      </c>
      <c r="N233" s="34">
        <v>1143.9458999999999</v>
      </c>
      <c r="O233" s="34">
        <v>0.13869999999999999</v>
      </c>
      <c r="P233" s="34">
        <v>1144.0999999999999</v>
      </c>
      <c r="Q233" s="34">
        <v>941.98270000000002</v>
      </c>
      <c r="R233" s="34">
        <v>0.1142</v>
      </c>
      <c r="S233" s="34">
        <v>942.1</v>
      </c>
      <c r="T233" s="34">
        <v>3873.5648000000001</v>
      </c>
      <c r="U233" s="34"/>
      <c r="V233" s="34"/>
      <c r="W233" s="34">
        <v>0</v>
      </c>
      <c r="X233" s="34">
        <v>1.4842</v>
      </c>
      <c r="Y233" s="34">
        <v>11.9</v>
      </c>
      <c r="Z233" s="34">
        <v>854</v>
      </c>
      <c r="AA233" s="34">
        <v>854</v>
      </c>
      <c r="AB233" s="34">
        <v>867</v>
      </c>
      <c r="AC233" s="34">
        <v>93</v>
      </c>
      <c r="AD233" s="34">
        <v>29.38</v>
      </c>
      <c r="AE233" s="34">
        <v>0.67</v>
      </c>
      <c r="AF233" s="34">
        <v>978</v>
      </c>
      <c r="AG233" s="34">
        <v>2</v>
      </c>
      <c r="AH233" s="34">
        <v>64</v>
      </c>
      <c r="AI233" s="34">
        <v>37</v>
      </c>
      <c r="AJ233" s="34">
        <v>190</v>
      </c>
      <c r="AK233" s="34">
        <v>168</v>
      </c>
      <c r="AL233" s="34">
        <v>3.5</v>
      </c>
      <c r="AM233" s="34">
        <v>175</v>
      </c>
      <c r="AN233" s="34" t="s">
        <v>155</v>
      </c>
      <c r="AO233" s="34">
        <v>2</v>
      </c>
      <c r="AP233" s="37">
        <v>0.77026620370370369</v>
      </c>
      <c r="AQ233" s="34">
        <v>47.163685000000001</v>
      </c>
      <c r="AR233" s="34">
        <v>-88.490817000000007</v>
      </c>
      <c r="AS233" s="34">
        <v>318.39999999999998</v>
      </c>
      <c r="AT233" s="34">
        <v>28.1</v>
      </c>
      <c r="AU233" s="34">
        <v>12</v>
      </c>
      <c r="AV233" s="34">
        <v>11</v>
      </c>
      <c r="AW233" s="34" t="s">
        <v>215</v>
      </c>
      <c r="AX233" s="34">
        <v>1.0686</v>
      </c>
      <c r="AY233" s="34">
        <v>1.4280999999999999</v>
      </c>
      <c r="AZ233" s="34">
        <v>1.8405</v>
      </c>
      <c r="BA233" s="34">
        <v>13.404</v>
      </c>
      <c r="BB233" s="34">
        <v>14.2</v>
      </c>
      <c r="BC233" s="34">
        <v>1.06</v>
      </c>
      <c r="BD233" s="34">
        <v>14.538</v>
      </c>
      <c r="BE233" s="34">
        <v>2663.1610000000001</v>
      </c>
      <c r="BF233" s="34">
        <v>97.236000000000004</v>
      </c>
      <c r="BG233" s="34">
        <v>28.044</v>
      </c>
      <c r="BH233" s="34">
        <v>3.0000000000000001E-3</v>
      </c>
      <c r="BI233" s="34">
        <v>28.047999999999998</v>
      </c>
      <c r="BJ233" s="34">
        <v>23.093</v>
      </c>
      <c r="BK233" s="34">
        <v>3.0000000000000001E-3</v>
      </c>
      <c r="BL233" s="34">
        <v>23.096</v>
      </c>
      <c r="BM233" s="34">
        <v>31.292300000000001</v>
      </c>
      <c r="BN233" s="34"/>
      <c r="BO233" s="34"/>
      <c r="BP233" s="34"/>
      <c r="BQ233" s="34">
        <v>252.63900000000001</v>
      </c>
      <c r="BR233" s="34">
        <v>0.27576499999999998</v>
      </c>
      <c r="BS233" s="34">
        <v>-5</v>
      </c>
      <c r="BT233" s="34">
        <v>8.9999999999999993E-3</v>
      </c>
      <c r="BU233" s="34">
        <v>6.7390080000000001</v>
      </c>
      <c r="BV233" s="34">
        <v>0</v>
      </c>
      <c r="BW233" s="34" t="s">
        <v>155</v>
      </c>
      <c r="BX233" s="34">
        <v>0.82299999999999995</v>
      </c>
    </row>
    <row r="234" spans="1:76" x14ac:dyDescent="0.25">
      <c r="A234" s="35">
        <v>43167</v>
      </c>
      <c r="B234" s="36">
        <v>1.9478009259259257E-2</v>
      </c>
      <c r="C234" s="34">
        <v>13.03</v>
      </c>
      <c r="D234" s="34">
        <v>0.8196</v>
      </c>
      <c r="E234" s="34">
        <v>8195.6521740000007</v>
      </c>
      <c r="F234" s="34">
        <v>1328</v>
      </c>
      <c r="G234" s="34">
        <v>1.1000000000000001</v>
      </c>
      <c r="H234" s="34">
        <v>3896.2</v>
      </c>
      <c r="I234" s="34"/>
      <c r="J234" s="34">
        <v>1.6</v>
      </c>
      <c r="K234" s="34">
        <v>0.87239999999999995</v>
      </c>
      <c r="L234" s="34">
        <v>11.367000000000001</v>
      </c>
      <c r="M234" s="34">
        <v>0.71499999999999997</v>
      </c>
      <c r="N234" s="34">
        <v>1158.5226</v>
      </c>
      <c r="O234" s="34">
        <v>0.9476</v>
      </c>
      <c r="P234" s="34">
        <v>1159.5</v>
      </c>
      <c r="Q234" s="34">
        <v>953.98590000000002</v>
      </c>
      <c r="R234" s="34">
        <v>0.78029999999999999</v>
      </c>
      <c r="S234" s="34">
        <v>954.8</v>
      </c>
      <c r="T234" s="34">
        <v>3896.2312999999999</v>
      </c>
      <c r="U234" s="34"/>
      <c r="V234" s="34"/>
      <c r="W234" s="34">
        <v>0</v>
      </c>
      <c r="X234" s="34">
        <v>1.3957999999999999</v>
      </c>
      <c r="Y234" s="34">
        <v>11.9</v>
      </c>
      <c r="Z234" s="34">
        <v>855</v>
      </c>
      <c r="AA234" s="34">
        <v>854</v>
      </c>
      <c r="AB234" s="34">
        <v>867</v>
      </c>
      <c r="AC234" s="34">
        <v>93</v>
      </c>
      <c r="AD234" s="34">
        <v>29.38</v>
      </c>
      <c r="AE234" s="34">
        <v>0.67</v>
      </c>
      <c r="AF234" s="34">
        <v>978</v>
      </c>
      <c r="AG234" s="34">
        <v>2</v>
      </c>
      <c r="AH234" s="34">
        <v>64</v>
      </c>
      <c r="AI234" s="34">
        <v>37</v>
      </c>
      <c r="AJ234" s="34">
        <v>190</v>
      </c>
      <c r="AK234" s="34">
        <v>168</v>
      </c>
      <c r="AL234" s="34">
        <v>3.5</v>
      </c>
      <c r="AM234" s="34">
        <v>175</v>
      </c>
      <c r="AN234" s="34" t="s">
        <v>155</v>
      </c>
      <c r="AO234" s="34">
        <v>2</v>
      </c>
      <c r="AP234" s="37">
        <v>0.77028935185185177</v>
      </c>
      <c r="AQ234" s="34">
        <v>47.163642000000003</v>
      </c>
      <c r="AR234" s="34">
        <v>-88.491044000000002</v>
      </c>
      <c r="AS234" s="34">
        <v>318.5</v>
      </c>
      <c r="AT234" s="34">
        <v>30.5</v>
      </c>
      <c r="AU234" s="34">
        <v>12</v>
      </c>
      <c r="AV234" s="34">
        <v>11</v>
      </c>
      <c r="AW234" s="34" t="s">
        <v>215</v>
      </c>
      <c r="AX234" s="34">
        <v>0.97189999999999999</v>
      </c>
      <c r="AY234" s="34">
        <v>1.4719</v>
      </c>
      <c r="AZ234" s="34">
        <v>1.7719</v>
      </c>
      <c r="BA234" s="34">
        <v>13.404</v>
      </c>
      <c r="BB234" s="34">
        <v>14.12</v>
      </c>
      <c r="BC234" s="34">
        <v>1.05</v>
      </c>
      <c r="BD234" s="34">
        <v>14.625999999999999</v>
      </c>
      <c r="BE234" s="34">
        <v>2649.136</v>
      </c>
      <c r="BF234" s="34">
        <v>106.056</v>
      </c>
      <c r="BG234" s="34">
        <v>28.274999999999999</v>
      </c>
      <c r="BH234" s="34">
        <v>2.3E-2</v>
      </c>
      <c r="BI234" s="34">
        <v>28.297999999999998</v>
      </c>
      <c r="BJ234" s="34">
        <v>23.283000000000001</v>
      </c>
      <c r="BK234" s="34">
        <v>1.9E-2</v>
      </c>
      <c r="BL234" s="34">
        <v>23.302</v>
      </c>
      <c r="BM234" s="34">
        <v>31.334700000000002</v>
      </c>
      <c r="BN234" s="34"/>
      <c r="BO234" s="34"/>
      <c r="BP234" s="34"/>
      <c r="BQ234" s="34">
        <v>236.53399999999999</v>
      </c>
      <c r="BR234" s="34">
        <v>0.268123</v>
      </c>
      <c r="BS234" s="34">
        <v>-5</v>
      </c>
      <c r="BT234" s="34">
        <v>8.123E-3</v>
      </c>
      <c r="BU234" s="34">
        <v>6.5522559999999999</v>
      </c>
      <c r="BV234" s="34">
        <v>0</v>
      </c>
      <c r="BW234" s="34" t="s">
        <v>155</v>
      </c>
      <c r="BX234" s="34">
        <v>0.82299999999999995</v>
      </c>
    </row>
    <row r="235" spans="1:76" x14ac:dyDescent="0.25">
      <c r="A235" s="35">
        <v>43167</v>
      </c>
      <c r="B235" s="36">
        <v>1.9489583333333334E-2</v>
      </c>
      <c r="C235" s="34">
        <v>13.013</v>
      </c>
      <c r="D235" s="34">
        <v>0.84530000000000005</v>
      </c>
      <c r="E235" s="34">
        <v>8452.5888319999995</v>
      </c>
      <c r="F235" s="34">
        <v>1255.3</v>
      </c>
      <c r="G235" s="34">
        <v>1.5</v>
      </c>
      <c r="H235" s="34">
        <v>3962.4</v>
      </c>
      <c r="I235" s="34"/>
      <c r="J235" s="34">
        <v>1.6</v>
      </c>
      <c r="K235" s="34">
        <v>0.87219999999999998</v>
      </c>
      <c r="L235" s="34">
        <v>11.350300000000001</v>
      </c>
      <c r="M235" s="34">
        <v>0.73729999999999996</v>
      </c>
      <c r="N235" s="34">
        <v>1094.94</v>
      </c>
      <c r="O235" s="34">
        <v>1.3334999999999999</v>
      </c>
      <c r="P235" s="34">
        <v>1096.3</v>
      </c>
      <c r="Q235" s="34">
        <v>901.62879999999996</v>
      </c>
      <c r="R235" s="34">
        <v>1.0981000000000001</v>
      </c>
      <c r="S235" s="34">
        <v>902.7</v>
      </c>
      <c r="T235" s="34">
        <v>3962.4212000000002</v>
      </c>
      <c r="U235" s="34"/>
      <c r="V235" s="34"/>
      <c r="W235" s="34">
        <v>0</v>
      </c>
      <c r="X235" s="34">
        <v>1.3956</v>
      </c>
      <c r="Y235" s="34">
        <v>12</v>
      </c>
      <c r="Z235" s="34">
        <v>853</v>
      </c>
      <c r="AA235" s="34">
        <v>852</v>
      </c>
      <c r="AB235" s="34">
        <v>866</v>
      </c>
      <c r="AC235" s="34">
        <v>93</v>
      </c>
      <c r="AD235" s="34">
        <v>29.38</v>
      </c>
      <c r="AE235" s="34">
        <v>0.67</v>
      </c>
      <c r="AF235" s="34">
        <v>978</v>
      </c>
      <c r="AG235" s="34">
        <v>2</v>
      </c>
      <c r="AH235" s="34">
        <v>64</v>
      </c>
      <c r="AI235" s="34">
        <v>37</v>
      </c>
      <c r="AJ235" s="34">
        <v>190</v>
      </c>
      <c r="AK235" s="34">
        <v>168</v>
      </c>
      <c r="AL235" s="34">
        <v>3.5</v>
      </c>
      <c r="AM235" s="34">
        <v>175</v>
      </c>
      <c r="AN235" s="34" t="s">
        <v>155</v>
      </c>
      <c r="AO235" s="34">
        <v>2</v>
      </c>
      <c r="AP235" s="37">
        <v>0.77030092592592592</v>
      </c>
      <c r="AQ235" s="34">
        <v>47.163598</v>
      </c>
      <c r="AR235" s="34">
        <v>-88.491241000000002</v>
      </c>
      <c r="AS235" s="34">
        <v>318.60000000000002</v>
      </c>
      <c r="AT235" s="34">
        <v>31.6</v>
      </c>
      <c r="AU235" s="34">
        <v>12</v>
      </c>
      <c r="AV235" s="34">
        <v>11</v>
      </c>
      <c r="AW235" s="34" t="s">
        <v>215</v>
      </c>
      <c r="AX235" s="34">
        <v>1.1437999999999999</v>
      </c>
      <c r="AY235" s="34">
        <v>1.1405000000000001</v>
      </c>
      <c r="AZ235" s="34">
        <v>1.9438</v>
      </c>
      <c r="BA235" s="34">
        <v>13.404</v>
      </c>
      <c r="BB235" s="34">
        <v>14.1</v>
      </c>
      <c r="BC235" s="34">
        <v>1.05</v>
      </c>
      <c r="BD235" s="34">
        <v>14.648</v>
      </c>
      <c r="BE235" s="34">
        <v>2642.6509999999998</v>
      </c>
      <c r="BF235" s="34">
        <v>109.253</v>
      </c>
      <c r="BG235" s="34">
        <v>26.696999999999999</v>
      </c>
      <c r="BH235" s="34">
        <v>3.3000000000000002E-2</v>
      </c>
      <c r="BI235" s="34">
        <v>26.728999999999999</v>
      </c>
      <c r="BJ235" s="34">
        <v>21.983000000000001</v>
      </c>
      <c r="BK235" s="34">
        <v>2.7E-2</v>
      </c>
      <c r="BL235" s="34">
        <v>22.01</v>
      </c>
      <c r="BM235" s="34">
        <v>31.835699999999999</v>
      </c>
      <c r="BN235" s="34"/>
      <c r="BO235" s="34"/>
      <c r="BP235" s="34"/>
      <c r="BQ235" s="34">
        <v>236.25700000000001</v>
      </c>
      <c r="BR235" s="34">
        <v>0.273262</v>
      </c>
      <c r="BS235" s="34">
        <v>-5</v>
      </c>
      <c r="BT235" s="34">
        <v>8.8769999999999995E-3</v>
      </c>
      <c r="BU235" s="34">
        <v>6.6778399999999998</v>
      </c>
      <c r="BV235" s="34">
        <v>0</v>
      </c>
      <c r="BW235" s="34" t="s">
        <v>155</v>
      </c>
      <c r="BX235" s="34">
        <v>0.82299999999999995</v>
      </c>
    </row>
    <row r="236" spans="1:76" x14ac:dyDescent="0.25">
      <c r="A236" s="35">
        <v>43167</v>
      </c>
      <c r="B236" s="36">
        <v>1.9501157407407408E-2</v>
      </c>
      <c r="C236" s="34">
        <v>12.996</v>
      </c>
      <c r="D236" s="34">
        <v>0.80649999999999999</v>
      </c>
      <c r="E236" s="34">
        <v>8065.445068</v>
      </c>
      <c r="F236" s="34">
        <v>1164.5</v>
      </c>
      <c r="G236" s="34">
        <v>1.9</v>
      </c>
      <c r="H236" s="34">
        <v>4018.2</v>
      </c>
      <c r="I236" s="34"/>
      <c r="J236" s="34">
        <v>1.6</v>
      </c>
      <c r="K236" s="34">
        <v>0.87260000000000004</v>
      </c>
      <c r="L236" s="34">
        <v>11.3408</v>
      </c>
      <c r="M236" s="34">
        <v>0.70379999999999998</v>
      </c>
      <c r="N236" s="34">
        <v>1016.211</v>
      </c>
      <c r="O236" s="34">
        <v>1.6579999999999999</v>
      </c>
      <c r="P236" s="34">
        <v>1017.9</v>
      </c>
      <c r="Q236" s="34">
        <v>836.79939999999999</v>
      </c>
      <c r="R236" s="34">
        <v>1.3653</v>
      </c>
      <c r="S236" s="34">
        <v>838.2</v>
      </c>
      <c r="T236" s="34">
        <v>4018.1646000000001</v>
      </c>
      <c r="U236" s="34"/>
      <c r="V236" s="34"/>
      <c r="W236" s="34">
        <v>0</v>
      </c>
      <c r="X236" s="34">
        <v>1.3962000000000001</v>
      </c>
      <c r="Y236" s="34">
        <v>11.9</v>
      </c>
      <c r="Z236" s="34">
        <v>853</v>
      </c>
      <c r="AA236" s="34">
        <v>852</v>
      </c>
      <c r="AB236" s="34">
        <v>865</v>
      </c>
      <c r="AC236" s="34">
        <v>93</v>
      </c>
      <c r="AD236" s="34">
        <v>29.38</v>
      </c>
      <c r="AE236" s="34">
        <v>0.67</v>
      </c>
      <c r="AF236" s="34">
        <v>978</v>
      </c>
      <c r="AG236" s="34">
        <v>2</v>
      </c>
      <c r="AH236" s="34">
        <v>64</v>
      </c>
      <c r="AI236" s="34">
        <v>37</v>
      </c>
      <c r="AJ236" s="34">
        <v>190</v>
      </c>
      <c r="AK236" s="34">
        <v>168</v>
      </c>
      <c r="AL236" s="34">
        <v>3.4</v>
      </c>
      <c r="AM236" s="34">
        <v>175</v>
      </c>
      <c r="AN236" s="34" t="s">
        <v>155</v>
      </c>
      <c r="AO236" s="34">
        <v>2</v>
      </c>
      <c r="AP236" s="37">
        <v>0.77031250000000007</v>
      </c>
      <c r="AQ236" s="34">
        <v>47.163547000000001</v>
      </c>
      <c r="AR236" s="34">
        <v>-88.491421000000003</v>
      </c>
      <c r="AS236" s="34">
        <v>318.2</v>
      </c>
      <c r="AT236" s="34">
        <v>31</v>
      </c>
      <c r="AU236" s="34">
        <v>12</v>
      </c>
      <c r="AV236" s="34">
        <v>11</v>
      </c>
      <c r="AW236" s="34" t="s">
        <v>215</v>
      </c>
      <c r="AX236" s="34">
        <v>1.271828</v>
      </c>
      <c r="AY236" s="34">
        <v>1.071828</v>
      </c>
      <c r="AZ236" s="34">
        <v>2.071828</v>
      </c>
      <c r="BA236" s="34">
        <v>13.404</v>
      </c>
      <c r="BB236" s="34">
        <v>14.15</v>
      </c>
      <c r="BC236" s="34">
        <v>1.06</v>
      </c>
      <c r="BD236" s="34">
        <v>14.596</v>
      </c>
      <c r="BE236" s="34">
        <v>2648.3939999999998</v>
      </c>
      <c r="BF236" s="34">
        <v>104.611</v>
      </c>
      <c r="BG236" s="34">
        <v>24.852</v>
      </c>
      <c r="BH236" s="34">
        <v>4.1000000000000002E-2</v>
      </c>
      <c r="BI236" s="34">
        <v>24.891999999999999</v>
      </c>
      <c r="BJ236" s="34">
        <v>20.463999999999999</v>
      </c>
      <c r="BK236" s="34">
        <v>3.3000000000000002E-2</v>
      </c>
      <c r="BL236" s="34">
        <v>20.498000000000001</v>
      </c>
      <c r="BM236" s="34">
        <v>32.380899999999997</v>
      </c>
      <c r="BN236" s="34"/>
      <c r="BO236" s="34"/>
      <c r="BP236" s="34"/>
      <c r="BQ236" s="34">
        <v>237.078</v>
      </c>
      <c r="BR236" s="34">
        <v>0.29241699999999998</v>
      </c>
      <c r="BS236" s="34">
        <v>-5</v>
      </c>
      <c r="BT236" s="34">
        <v>8.9999999999999993E-3</v>
      </c>
      <c r="BU236" s="34">
        <v>7.1459400000000004</v>
      </c>
      <c r="BV236" s="34">
        <v>0</v>
      </c>
      <c r="BW236" s="34" t="s">
        <v>155</v>
      </c>
      <c r="BX236" s="34">
        <v>0.82299999999999995</v>
      </c>
    </row>
    <row r="237" spans="1:76" x14ac:dyDescent="0.25">
      <c r="A237" s="35">
        <v>43167</v>
      </c>
      <c r="B237" s="36">
        <v>1.9512731481481482E-2</v>
      </c>
      <c r="C237" s="34">
        <v>12.99</v>
      </c>
      <c r="D237" s="34">
        <v>0.71430000000000005</v>
      </c>
      <c r="E237" s="34">
        <v>7143.2317560000001</v>
      </c>
      <c r="F237" s="34">
        <v>1100.5999999999999</v>
      </c>
      <c r="G237" s="34">
        <v>1.9</v>
      </c>
      <c r="H237" s="34">
        <v>4048.8</v>
      </c>
      <c r="I237" s="34"/>
      <c r="J237" s="34">
        <v>1.6</v>
      </c>
      <c r="K237" s="34">
        <v>0.87370000000000003</v>
      </c>
      <c r="L237" s="34">
        <v>11.3499</v>
      </c>
      <c r="M237" s="34">
        <v>0.62409999999999999</v>
      </c>
      <c r="N237" s="34">
        <v>961.65279999999996</v>
      </c>
      <c r="O237" s="34">
        <v>1.6600999999999999</v>
      </c>
      <c r="P237" s="34">
        <v>963.3</v>
      </c>
      <c r="Q237" s="34">
        <v>786.37850000000003</v>
      </c>
      <c r="R237" s="34">
        <v>1.3574999999999999</v>
      </c>
      <c r="S237" s="34">
        <v>787.7</v>
      </c>
      <c r="T237" s="34">
        <v>4048.8218000000002</v>
      </c>
      <c r="U237" s="34"/>
      <c r="V237" s="34"/>
      <c r="W237" s="34">
        <v>0</v>
      </c>
      <c r="X237" s="34">
        <v>1.3979999999999999</v>
      </c>
      <c r="Y237" s="34">
        <v>12</v>
      </c>
      <c r="Z237" s="34">
        <v>852</v>
      </c>
      <c r="AA237" s="34">
        <v>851</v>
      </c>
      <c r="AB237" s="34">
        <v>865</v>
      </c>
      <c r="AC237" s="34">
        <v>93</v>
      </c>
      <c r="AD237" s="34">
        <v>27.58</v>
      </c>
      <c r="AE237" s="34">
        <v>0.63</v>
      </c>
      <c r="AF237" s="34">
        <v>978</v>
      </c>
      <c r="AG237" s="34">
        <v>1.1000000000000001</v>
      </c>
      <c r="AH237" s="34">
        <v>64</v>
      </c>
      <c r="AI237" s="34">
        <v>37</v>
      </c>
      <c r="AJ237" s="34">
        <v>190</v>
      </c>
      <c r="AK237" s="34">
        <v>168</v>
      </c>
      <c r="AL237" s="34">
        <v>3.5</v>
      </c>
      <c r="AM237" s="34">
        <v>175</v>
      </c>
      <c r="AN237" s="34" t="s">
        <v>155</v>
      </c>
      <c r="AO237" s="34">
        <v>2</v>
      </c>
      <c r="AP237" s="37">
        <v>0.77032407407407411</v>
      </c>
      <c r="AQ237" s="34">
        <v>47.163479000000002</v>
      </c>
      <c r="AR237" s="34">
        <v>-88.491575999999995</v>
      </c>
      <c r="AS237" s="34">
        <v>318</v>
      </c>
      <c r="AT237" s="34">
        <v>30.4</v>
      </c>
      <c r="AU237" s="34">
        <v>12</v>
      </c>
      <c r="AV237" s="34">
        <v>11</v>
      </c>
      <c r="AW237" s="34" t="s">
        <v>215</v>
      </c>
      <c r="AX237" s="34">
        <v>1.371872</v>
      </c>
      <c r="AY237" s="34">
        <v>1.243744</v>
      </c>
      <c r="AZ237" s="34">
        <v>2.171872</v>
      </c>
      <c r="BA237" s="34">
        <v>13.404</v>
      </c>
      <c r="BB237" s="34">
        <v>14.25</v>
      </c>
      <c r="BC237" s="34">
        <v>1.06</v>
      </c>
      <c r="BD237" s="34">
        <v>14.45</v>
      </c>
      <c r="BE237" s="34">
        <v>2665.029</v>
      </c>
      <c r="BF237" s="34">
        <v>93.275000000000006</v>
      </c>
      <c r="BG237" s="34">
        <v>23.646000000000001</v>
      </c>
      <c r="BH237" s="34">
        <v>4.1000000000000002E-2</v>
      </c>
      <c r="BI237" s="34">
        <v>23.687000000000001</v>
      </c>
      <c r="BJ237" s="34">
        <v>19.335999999999999</v>
      </c>
      <c r="BK237" s="34">
        <v>3.3000000000000002E-2</v>
      </c>
      <c r="BL237" s="34">
        <v>19.37</v>
      </c>
      <c r="BM237" s="34">
        <v>32.8065</v>
      </c>
      <c r="BN237" s="34"/>
      <c r="BO237" s="34"/>
      <c r="BP237" s="34"/>
      <c r="BQ237" s="34">
        <v>238.67699999999999</v>
      </c>
      <c r="BR237" s="34">
        <v>0.33709600000000001</v>
      </c>
      <c r="BS237" s="34">
        <v>-5</v>
      </c>
      <c r="BT237" s="34">
        <v>8.123E-3</v>
      </c>
      <c r="BU237" s="34">
        <v>8.2377839999999996</v>
      </c>
      <c r="BV237" s="34">
        <v>0</v>
      </c>
      <c r="BW237" s="34" t="s">
        <v>155</v>
      </c>
      <c r="BX237" s="34">
        <v>0.81799999999999995</v>
      </c>
    </row>
    <row r="238" spans="1:76" x14ac:dyDescent="0.25">
      <c r="A238" s="35">
        <v>43167</v>
      </c>
      <c r="B238" s="36">
        <v>1.9524305555555555E-2</v>
      </c>
      <c r="C238" s="34">
        <v>12.994</v>
      </c>
      <c r="D238" s="34">
        <v>0.69799999999999995</v>
      </c>
      <c r="E238" s="34">
        <v>6980</v>
      </c>
      <c r="F238" s="34">
        <v>1098.9000000000001</v>
      </c>
      <c r="G238" s="34">
        <v>1.9</v>
      </c>
      <c r="H238" s="34">
        <v>4067.4</v>
      </c>
      <c r="I238" s="34"/>
      <c r="J238" s="34">
        <v>1.6</v>
      </c>
      <c r="K238" s="34">
        <v>0.87390000000000001</v>
      </c>
      <c r="L238" s="34">
        <v>11.355</v>
      </c>
      <c r="M238" s="34">
        <v>0.61</v>
      </c>
      <c r="N238" s="34">
        <v>960.30200000000002</v>
      </c>
      <c r="O238" s="34">
        <v>1.6604000000000001</v>
      </c>
      <c r="P238" s="34">
        <v>962</v>
      </c>
      <c r="Q238" s="34">
        <v>784.53470000000004</v>
      </c>
      <c r="R238" s="34">
        <v>1.3565</v>
      </c>
      <c r="S238" s="34">
        <v>785.9</v>
      </c>
      <c r="T238" s="34">
        <v>4067.43</v>
      </c>
      <c r="U238" s="34"/>
      <c r="V238" s="34"/>
      <c r="W238" s="34">
        <v>0</v>
      </c>
      <c r="X238" s="34">
        <v>1.3982000000000001</v>
      </c>
      <c r="Y238" s="34">
        <v>12</v>
      </c>
      <c r="Z238" s="34">
        <v>852</v>
      </c>
      <c r="AA238" s="34">
        <v>851</v>
      </c>
      <c r="AB238" s="34">
        <v>865</v>
      </c>
      <c r="AC238" s="34">
        <v>93</v>
      </c>
      <c r="AD238" s="34">
        <v>27.33</v>
      </c>
      <c r="AE238" s="34">
        <v>0.63</v>
      </c>
      <c r="AF238" s="34">
        <v>978</v>
      </c>
      <c r="AG238" s="34">
        <v>1</v>
      </c>
      <c r="AH238" s="34">
        <v>64</v>
      </c>
      <c r="AI238" s="34">
        <v>37</v>
      </c>
      <c r="AJ238" s="34">
        <v>190</v>
      </c>
      <c r="AK238" s="34">
        <v>168</v>
      </c>
      <c r="AL238" s="34">
        <v>3.5</v>
      </c>
      <c r="AM238" s="34">
        <v>174.7</v>
      </c>
      <c r="AN238" s="34" t="s">
        <v>155</v>
      </c>
      <c r="AO238" s="34">
        <v>2</v>
      </c>
      <c r="AP238" s="37">
        <v>0.77033564814814814</v>
      </c>
      <c r="AQ238" s="34">
        <v>47.16339</v>
      </c>
      <c r="AR238" s="34">
        <v>-88.491702000000004</v>
      </c>
      <c r="AS238" s="34">
        <v>318</v>
      </c>
      <c r="AT238" s="34">
        <v>30.2</v>
      </c>
      <c r="AU238" s="34">
        <v>12</v>
      </c>
      <c r="AV238" s="34">
        <v>11</v>
      </c>
      <c r="AW238" s="34" t="s">
        <v>215</v>
      </c>
      <c r="AX238" s="34">
        <v>1.4719</v>
      </c>
      <c r="AY238" s="34">
        <v>1.3718999999999999</v>
      </c>
      <c r="AZ238" s="34">
        <v>2.2719</v>
      </c>
      <c r="BA238" s="34">
        <v>13.404</v>
      </c>
      <c r="BB238" s="34">
        <v>14.26</v>
      </c>
      <c r="BC238" s="34">
        <v>1.06</v>
      </c>
      <c r="BD238" s="34">
        <v>14.432</v>
      </c>
      <c r="BE238" s="34">
        <v>2667.7860000000001</v>
      </c>
      <c r="BF238" s="34">
        <v>91.210999999999999</v>
      </c>
      <c r="BG238" s="34">
        <v>23.626999999999999</v>
      </c>
      <c r="BH238" s="34">
        <v>4.1000000000000002E-2</v>
      </c>
      <c r="BI238" s="34">
        <v>23.667999999999999</v>
      </c>
      <c r="BJ238" s="34">
        <v>19.302</v>
      </c>
      <c r="BK238" s="34">
        <v>3.3000000000000002E-2</v>
      </c>
      <c r="BL238" s="34">
        <v>19.335999999999999</v>
      </c>
      <c r="BM238" s="34">
        <v>32.976599999999998</v>
      </c>
      <c r="BN238" s="34"/>
      <c r="BO238" s="34"/>
      <c r="BP238" s="34"/>
      <c r="BQ238" s="34">
        <v>238.85400000000001</v>
      </c>
      <c r="BR238" s="34">
        <v>0.33335300000000001</v>
      </c>
      <c r="BS238" s="34">
        <v>-5</v>
      </c>
      <c r="BT238" s="34">
        <v>8.8769999999999995E-3</v>
      </c>
      <c r="BU238" s="34">
        <v>8.1463140000000003</v>
      </c>
      <c r="BV238" s="34">
        <v>0</v>
      </c>
      <c r="BW238" s="34" t="s">
        <v>155</v>
      </c>
      <c r="BX238" s="34">
        <v>0.81699999999999995</v>
      </c>
    </row>
    <row r="239" spans="1:76" x14ac:dyDescent="0.25">
      <c r="A239" s="35">
        <v>43167</v>
      </c>
      <c r="B239" s="36">
        <v>1.9535879629629629E-2</v>
      </c>
      <c r="C239" s="34">
        <v>13.021000000000001</v>
      </c>
      <c r="D239" s="34">
        <v>0.68869999999999998</v>
      </c>
      <c r="E239" s="34">
        <v>6887.5</v>
      </c>
      <c r="F239" s="34">
        <v>1167.9000000000001</v>
      </c>
      <c r="G239" s="34">
        <v>1.8</v>
      </c>
      <c r="H239" s="34">
        <v>4068.9</v>
      </c>
      <c r="I239" s="34"/>
      <c r="J239" s="34">
        <v>1.6</v>
      </c>
      <c r="K239" s="34">
        <v>0.87350000000000005</v>
      </c>
      <c r="L239" s="34">
        <v>11.374000000000001</v>
      </c>
      <c r="M239" s="34">
        <v>0.60160000000000002</v>
      </c>
      <c r="N239" s="34">
        <v>1020.1826</v>
      </c>
      <c r="O239" s="34">
        <v>1.5723</v>
      </c>
      <c r="P239" s="34">
        <v>1021.8</v>
      </c>
      <c r="Q239" s="34">
        <v>839.22730000000001</v>
      </c>
      <c r="R239" s="34">
        <v>1.2934000000000001</v>
      </c>
      <c r="S239" s="34">
        <v>840.5</v>
      </c>
      <c r="T239" s="34">
        <v>4068.8834999999999</v>
      </c>
      <c r="U239" s="34"/>
      <c r="V239" s="34"/>
      <c r="W239" s="34">
        <v>0</v>
      </c>
      <c r="X239" s="34">
        <v>1.3976</v>
      </c>
      <c r="Y239" s="34">
        <v>11.9</v>
      </c>
      <c r="Z239" s="34">
        <v>853</v>
      </c>
      <c r="AA239" s="34">
        <v>852</v>
      </c>
      <c r="AB239" s="34">
        <v>864</v>
      </c>
      <c r="AC239" s="34">
        <v>93</v>
      </c>
      <c r="AD239" s="34">
        <v>29.12</v>
      </c>
      <c r="AE239" s="34">
        <v>0.67</v>
      </c>
      <c r="AF239" s="34">
        <v>978</v>
      </c>
      <c r="AG239" s="34">
        <v>1.9</v>
      </c>
      <c r="AH239" s="34">
        <v>63.122999999999998</v>
      </c>
      <c r="AI239" s="34">
        <v>37</v>
      </c>
      <c r="AJ239" s="34">
        <v>190</v>
      </c>
      <c r="AK239" s="34">
        <v>167.1</v>
      </c>
      <c r="AL239" s="34">
        <v>3.4</v>
      </c>
      <c r="AM239" s="34">
        <v>174.3</v>
      </c>
      <c r="AN239" s="34" t="s">
        <v>155</v>
      </c>
      <c r="AO239" s="34">
        <v>2</v>
      </c>
      <c r="AP239" s="37">
        <v>0.77034722222222218</v>
      </c>
      <c r="AQ239" s="34">
        <v>47.163286999999997</v>
      </c>
      <c r="AR239" s="34">
        <v>-88.491799999999998</v>
      </c>
      <c r="AS239" s="34">
        <v>318</v>
      </c>
      <c r="AT239" s="34">
        <v>29.8</v>
      </c>
      <c r="AU239" s="34">
        <v>12</v>
      </c>
      <c r="AV239" s="34">
        <v>11</v>
      </c>
      <c r="AW239" s="34" t="s">
        <v>215</v>
      </c>
      <c r="AX239" s="34">
        <v>1.5</v>
      </c>
      <c r="AY239" s="34">
        <v>1.4719</v>
      </c>
      <c r="AZ239" s="34">
        <v>2.3719000000000001</v>
      </c>
      <c r="BA239" s="34">
        <v>13.404</v>
      </c>
      <c r="BB239" s="34">
        <v>14.25</v>
      </c>
      <c r="BC239" s="34">
        <v>1.06</v>
      </c>
      <c r="BD239" s="34">
        <v>14.484</v>
      </c>
      <c r="BE239" s="34">
        <v>2669.91</v>
      </c>
      <c r="BF239" s="34">
        <v>89.882999999999996</v>
      </c>
      <c r="BG239" s="34">
        <v>25.077999999999999</v>
      </c>
      <c r="BH239" s="34">
        <v>3.9E-2</v>
      </c>
      <c r="BI239" s="34">
        <v>25.117000000000001</v>
      </c>
      <c r="BJ239" s="34">
        <v>20.63</v>
      </c>
      <c r="BK239" s="34">
        <v>3.2000000000000001E-2</v>
      </c>
      <c r="BL239" s="34">
        <v>20.661999999999999</v>
      </c>
      <c r="BM239" s="34">
        <v>32.959600000000002</v>
      </c>
      <c r="BN239" s="34"/>
      <c r="BO239" s="34"/>
      <c r="BP239" s="34"/>
      <c r="BQ239" s="34">
        <v>238.53700000000001</v>
      </c>
      <c r="BR239" s="34">
        <v>0.35217100000000001</v>
      </c>
      <c r="BS239" s="34">
        <v>-5</v>
      </c>
      <c r="BT239" s="34">
        <v>8.9999999999999993E-3</v>
      </c>
      <c r="BU239" s="34">
        <v>8.6061789999999991</v>
      </c>
      <c r="BV239" s="34">
        <v>0</v>
      </c>
      <c r="BW239" s="34" t="s">
        <v>155</v>
      </c>
      <c r="BX239" s="34">
        <v>0.82299999999999995</v>
      </c>
    </row>
    <row r="240" spans="1:76" x14ac:dyDescent="0.25">
      <c r="A240" s="35">
        <v>43167</v>
      </c>
      <c r="B240" s="36">
        <v>1.9547453703703702E-2</v>
      </c>
      <c r="C240" s="34">
        <v>13.101000000000001</v>
      </c>
      <c r="D240" s="34">
        <v>0.6915</v>
      </c>
      <c r="E240" s="34">
        <v>6915.1517640000002</v>
      </c>
      <c r="F240" s="34">
        <v>1256.5</v>
      </c>
      <c r="G240" s="34">
        <v>1.7</v>
      </c>
      <c r="H240" s="34">
        <v>4088.9</v>
      </c>
      <c r="I240" s="34"/>
      <c r="J240" s="34">
        <v>1.6</v>
      </c>
      <c r="K240" s="34">
        <v>0.873</v>
      </c>
      <c r="L240" s="34">
        <v>11.4375</v>
      </c>
      <c r="M240" s="34">
        <v>0.60370000000000001</v>
      </c>
      <c r="N240" s="34">
        <v>1096.9016999999999</v>
      </c>
      <c r="O240" s="34">
        <v>1.4841</v>
      </c>
      <c r="P240" s="34">
        <v>1098.4000000000001</v>
      </c>
      <c r="Q240" s="34">
        <v>896.97649999999999</v>
      </c>
      <c r="R240" s="34">
        <v>1.2136</v>
      </c>
      <c r="S240" s="34">
        <v>898.2</v>
      </c>
      <c r="T240" s="34">
        <v>4088.9458</v>
      </c>
      <c r="U240" s="34"/>
      <c r="V240" s="34"/>
      <c r="W240" s="34">
        <v>0</v>
      </c>
      <c r="X240" s="34">
        <v>1.3968</v>
      </c>
      <c r="Y240" s="34">
        <v>12</v>
      </c>
      <c r="Z240" s="34">
        <v>851</v>
      </c>
      <c r="AA240" s="34">
        <v>850</v>
      </c>
      <c r="AB240" s="34">
        <v>864</v>
      </c>
      <c r="AC240" s="34">
        <v>93</v>
      </c>
      <c r="AD240" s="34">
        <v>27.58</v>
      </c>
      <c r="AE240" s="34">
        <v>0.63</v>
      </c>
      <c r="AF240" s="34">
        <v>978</v>
      </c>
      <c r="AG240" s="34">
        <v>1.1000000000000001</v>
      </c>
      <c r="AH240" s="34">
        <v>63</v>
      </c>
      <c r="AI240" s="34">
        <v>37</v>
      </c>
      <c r="AJ240" s="34">
        <v>190</v>
      </c>
      <c r="AK240" s="34">
        <v>167.9</v>
      </c>
      <c r="AL240" s="34">
        <v>3.4</v>
      </c>
      <c r="AM240" s="34">
        <v>174</v>
      </c>
      <c r="AN240" s="34" t="s">
        <v>155</v>
      </c>
      <c r="AO240" s="34">
        <v>2</v>
      </c>
      <c r="AP240" s="37">
        <v>0.77035879629629633</v>
      </c>
      <c r="AQ240" s="34">
        <v>47.163192000000002</v>
      </c>
      <c r="AR240" s="34">
        <v>-88.491906</v>
      </c>
      <c r="AS240" s="34">
        <v>317.89999999999998</v>
      </c>
      <c r="AT240" s="34">
        <v>29.6</v>
      </c>
      <c r="AU240" s="34">
        <v>12</v>
      </c>
      <c r="AV240" s="34">
        <v>11</v>
      </c>
      <c r="AW240" s="34" t="s">
        <v>215</v>
      </c>
      <c r="AX240" s="34">
        <v>1.5</v>
      </c>
      <c r="AY240" s="34">
        <v>1.5</v>
      </c>
      <c r="AZ240" s="34">
        <v>2.4</v>
      </c>
      <c r="BA240" s="34">
        <v>13.404</v>
      </c>
      <c r="BB240" s="34">
        <v>14.17</v>
      </c>
      <c r="BC240" s="34">
        <v>1.06</v>
      </c>
      <c r="BD240" s="34">
        <v>14.548</v>
      </c>
      <c r="BE240" s="34">
        <v>2670.1990000000001</v>
      </c>
      <c r="BF240" s="34">
        <v>89.701999999999998</v>
      </c>
      <c r="BG240" s="34">
        <v>26.817</v>
      </c>
      <c r="BH240" s="34">
        <v>3.5999999999999997E-2</v>
      </c>
      <c r="BI240" s="34">
        <v>26.853999999999999</v>
      </c>
      <c r="BJ240" s="34">
        <v>21.93</v>
      </c>
      <c r="BK240" s="34">
        <v>0.03</v>
      </c>
      <c r="BL240" s="34">
        <v>21.959</v>
      </c>
      <c r="BM240" s="34">
        <v>32.941600000000001</v>
      </c>
      <c r="BN240" s="34"/>
      <c r="BO240" s="34"/>
      <c r="BP240" s="34"/>
      <c r="BQ240" s="34">
        <v>237.10599999999999</v>
      </c>
      <c r="BR240" s="34">
        <v>0.36903200000000003</v>
      </c>
      <c r="BS240" s="34">
        <v>-5</v>
      </c>
      <c r="BT240" s="34">
        <v>8.9999999999999993E-3</v>
      </c>
      <c r="BU240" s="34">
        <v>9.0182199999999995</v>
      </c>
      <c r="BV240" s="34">
        <v>0</v>
      </c>
      <c r="BW240" s="34" t="s">
        <v>155</v>
      </c>
      <c r="BX240" s="34">
        <v>0.81799999999999995</v>
      </c>
    </row>
    <row r="241" spans="1:76" x14ac:dyDescent="0.25">
      <c r="A241" s="35">
        <v>43167</v>
      </c>
      <c r="B241" s="36">
        <v>1.9559027777777776E-2</v>
      </c>
      <c r="C241" s="34">
        <v>13.16</v>
      </c>
      <c r="D241" s="34">
        <v>0.77</v>
      </c>
      <c r="E241" s="34">
        <v>7700.2416670000002</v>
      </c>
      <c r="F241" s="34">
        <v>1363.1</v>
      </c>
      <c r="G241" s="34">
        <v>1.7</v>
      </c>
      <c r="H241" s="34">
        <v>4202.8999999999996</v>
      </c>
      <c r="I241" s="34"/>
      <c r="J241" s="34">
        <v>1.6</v>
      </c>
      <c r="K241" s="34">
        <v>0.87170000000000003</v>
      </c>
      <c r="L241" s="34">
        <v>11.4716</v>
      </c>
      <c r="M241" s="34">
        <v>0.67120000000000002</v>
      </c>
      <c r="N241" s="34">
        <v>1188.2765999999999</v>
      </c>
      <c r="O241" s="34">
        <v>1.4819</v>
      </c>
      <c r="P241" s="34">
        <v>1189.8</v>
      </c>
      <c r="Q241" s="34">
        <v>970.78229999999996</v>
      </c>
      <c r="R241" s="34">
        <v>1.2107000000000001</v>
      </c>
      <c r="S241" s="34">
        <v>972</v>
      </c>
      <c r="T241" s="34">
        <v>4202.8810000000003</v>
      </c>
      <c r="U241" s="34"/>
      <c r="V241" s="34"/>
      <c r="W241" s="34">
        <v>0</v>
      </c>
      <c r="X241" s="34">
        <v>1.3947000000000001</v>
      </c>
      <c r="Y241" s="34">
        <v>11.9</v>
      </c>
      <c r="Z241" s="34">
        <v>851</v>
      </c>
      <c r="AA241" s="34">
        <v>849</v>
      </c>
      <c r="AB241" s="34">
        <v>863</v>
      </c>
      <c r="AC241" s="34">
        <v>93</v>
      </c>
      <c r="AD241" s="34">
        <v>27.33</v>
      </c>
      <c r="AE241" s="34">
        <v>0.63</v>
      </c>
      <c r="AF241" s="34">
        <v>978</v>
      </c>
      <c r="AG241" s="34">
        <v>1</v>
      </c>
      <c r="AH241" s="34">
        <v>63</v>
      </c>
      <c r="AI241" s="34">
        <v>37</v>
      </c>
      <c r="AJ241" s="34">
        <v>190</v>
      </c>
      <c r="AK241" s="34">
        <v>168</v>
      </c>
      <c r="AL241" s="34">
        <v>3.3</v>
      </c>
      <c r="AM241" s="34">
        <v>174</v>
      </c>
      <c r="AN241" s="34" t="s">
        <v>155</v>
      </c>
      <c r="AO241" s="34">
        <v>2</v>
      </c>
      <c r="AP241" s="37">
        <v>0.77037037037037026</v>
      </c>
      <c r="AQ241" s="34">
        <v>47.163075999999997</v>
      </c>
      <c r="AR241" s="34">
        <v>-88.491973000000002</v>
      </c>
      <c r="AS241" s="34">
        <v>317.8</v>
      </c>
      <c r="AT241" s="34">
        <v>29.7</v>
      </c>
      <c r="AU241" s="34">
        <v>12</v>
      </c>
      <c r="AV241" s="34">
        <v>11</v>
      </c>
      <c r="AW241" s="34" t="s">
        <v>215</v>
      </c>
      <c r="AX241" s="34">
        <v>1.0686</v>
      </c>
      <c r="AY241" s="34">
        <v>1.2843</v>
      </c>
      <c r="AZ241" s="34">
        <v>1.7528999999999999</v>
      </c>
      <c r="BA241" s="34">
        <v>13.404</v>
      </c>
      <c r="BB241" s="34">
        <v>14.02</v>
      </c>
      <c r="BC241" s="34">
        <v>1.05</v>
      </c>
      <c r="BD241" s="34">
        <v>14.715999999999999</v>
      </c>
      <c r="BE241" s="34">
        <v>2653.9810000000002</v>
      </c>
      <c r="BF241" s="34">
        <v>98.84</v>
      </c>
      <c r="BG241" s="34">
        <v>28.789000000000001</v>
      </c>
      <c r="BH241" s="34">
        <v>3.5999999999999997E-2</v>
      </c>
      <c r="BI241" s="34">
        <v>28.824999999999999</v>
      </c>
      <c r="BJ241" s="34">
        <v>23.52</v>
      </c>
      <c r="BK241" s="34">
        <v>2.9000000000000001E-2</v>
      </c>
      <c r="BL241" s="34">
        <v>23.548999999999999</v>
      </c>
      <c r="BM241" s="34">
        <v>33.554000000000002</v>
      </c>
      <c r="BN241" s="34"/>
      <c r="BO241" s="34"/>
      <c r="BP241" s="34"/>
      <c r="BQ241" s="34">
        <v>234.62200000000001</v>
      </c>
      <c r="BR241" s="34">
        <v>0.40783399999999997</v>
      </c>
      <c r="BS241" s="34">
        <v>-5</v>
      </c>
      <c r="BT241" s="34">
        <v>9.8770000000000004E-3</v>
      </c>
      <c r="BU241" s="34">
        <v>9.9664439999999992</v>
      </c>
      <c r="BV241" s="34">
        <v>0</v>
      </c>
      <c r="BW241" s="34" t="s">
        <v>155</v>
      </c>
      <c r="BX241" s="34">
        <v>0.81699999999999995</v>
      </c>
    </row>
    <row r="242" spans="1:76" x14ac:dyDescent="0.25">
      <c r="A242" s="35">
        <v>43167</v>
      </c>
      <c r="B242" s="36">
        <v>1.9570601851851853E-2</v>
      </c>
      <c r="C242" s="34">
        <v>13.163</v>
      </c>
      <c r="D242" s="34">
        <v>1.0397000000000001</v>
      </c>
      <c r="E242" s="34">
        <v>10397.489610000001</v>
      </c>
      <c r="F242" s="34">
        <v>1501.5</v>
      </c>
      <c r="G242" s="34">
        <v>1.7</v>
      </c>
      <c r="H242" s="34">
        <v>4370.7</v>
      </c>
      <c r="I242" s="34"/>
      <c r="J242" s="34">
        <v>1.59</v>
      </c>
      <c r="K242" s="34">
        <v>0.86909999999999998</v>
      </c>
      <c r="L242" s="34">
        <v>11.440200000000001</v>
      </c>
      <c r="M242" s="34">
        <v>0.90369999999999995</v>
      </c>
      <c r="N242" s="34">
        <v>1305.0219</v>
      </c>
      <c r="O242" s="34">
        <v>1.4775</v>
      </c>
      <c r="P242" s="34">
        <v>1306.5</v>
      </c>
      <c r="Q242" s="34">
        <v>1066.1594</v>
      </c>
      <c r="R242" s="34">
        <v>1.2071000000000001</v>
      </c>
      <c r="S242" s="34">
        <v>1067.4000000000001</v>
      </c>
      <c r="T242" s="34">
        <v>4370.6755000000003</v>
      </c>
      <c r="U242" s="34"/>
      <c r="V242" s="34"/>
      <c r="W242" s="34">
        <v>0</v>
      </c>
      <c r="X242" s="34">
        <v>1.3851</v>
      </c>
      <c r="Y242" s="34">
        <v>11.9</v>
      </c>
      <c r="Z242" s="34">
        <v>851</v>
      </c>
      <c r="AA242" s="34">
        <v>850</v>
      </c>
      <c r="AB242" s="34">
        <v>864</v>
      </c>
      <c r="AC242" s="34">
        <v>93</v>
      </c>
      <c r="AD242" s="34">
        <v>27.33</v>
      </c>
      <c r="AE242" s="34">
        <v>0.63</v>
      </c>
      <c r="AF242" s="34">
        <v>978</v>
      </c>
      <c r="AG242" s="34">
        <v>1</v>
      </c>
      <c r="AH242" s="34">
        <v>63</v>
      </c>
      <c r="AI242" s="34">
        <v>37</v>
      </c>
      <c r="AJ242" s="34">
        <v>190</v>
      </c>
      <c r="AK242" s="34">
        <v>167.1</v>
      </c>
      <c r="AL242" s="34">
        <v>3.4</v>
      </c>
      <c r="AM242" s="34">
        <v>174</v>
      </c>
      <c r="AN242" s="34" t="s">
        <v>155</v>
      </c>
      <c r="AO242" s="34">
        <v>2</v>
      </c>
      <c r="AP242" s="37">
        <v>0.77038194444444441</v>
      </c>
      <c r="AQ242" s="34">
        <v>47.162934</v>
      </c>
      <c r="AR242" s="34">
        <v>-88.491969999999995</v>
      </c>
      <c r="AS242" s="34">
        <v>317.60000000000002</v>
      </c>
      <c r="AT242" s="34">
        <v>32</v>
      </c>
      <c r="AU242" s="34">
        <v>12</v>
      </c>
      <c r="AV242" s="34">
        <v>11</v>
      </c>
      <c r="AW242" s="34" t="s">
        <v>215</v>
      </c>
      <c r="AX242" s="34">
        <v>1.0438000000000001</v>
      </c>
      <c r="AY242" s="34">
        <v>1.0562</v>
      </c>
      <c r="AZ242" s="34">
        <v>1.6437999999999999</v>
      </c>
      <c r="BA242" s="34">
        <v>13.404</v>
      </c>
      <c r="BB242" s="34">
        <v>13.72</v>
      </c>
      <c r="BC242" s="34">
        <v>1.02</v>
      </c>
      <c r="BD242" s="34">
        <v>15.058999999999999</v>
      </c>
      <c r="BE242" s="34">
        <v>2601.4639999999999</v>
      </c>
      <c r="BF242" s="34">
        <v>130.78899999999999</v>
      </c>
      <c r="BG242" s="34">
        <v>31.077000000000002</v>
      </c>
      <c r="BH242" s="34">
        <v>3.5000000000000003E-2</v>
      </c>
      <c r="BI242" s="34">
        <v>31.111999999999998</v>
      </c>
      <c r="BJ242" s="34">
        <v>25.388999999999999</v>
      </c>
      <c r="BK242" s="34">
        <v>2.9000000000000001E-2</v>
      </c>
      <c r="BL242" s="34">
        <v>25.417999999999999</v>
      </c>
      <c r="BM242" s="34">
        <v>34.296900000000001</v>
      </c>
      <c r="BN242" s="34"/>
      <c r="BO242" s="34"/>
      <c r="BP242" s="34"/>
      <c r="BQ242" s="34">
        <v>229.02099999999999</v>
      </c>
      <c r="BR242" s="34">
        <v>0.49973600000000001</v>
      </c>
      <c r="BS242" s="34">
        <v>-5</v>
      </c>
      <c r="BT242" s="34">
        <v>8.2480000000000001E-3</v>
      </c>
      <c r="BU242" s="34">
        <v>12.212305000000001</v>
      </c>
      <c r="BV242" s="34">
        <v>0</v>
      </c>
      <c r="BW242" s="34" t="s">
        <v>155</v>
      </c>
      <c r="BX242" s="34">
        <v>0.81699999999999995</v>
      </c>
    </row>
    <row r="243" spans="1:76" x14ac:dyDescent="0.25">
      <c r="A243" s="35">
        <v>43167</v>
      </c>
      <c r="B243" s="36">
        <v>1.9582175925925926E-2</v>
      </c>
      <c r="C243" s="34">
        <v>13.083</v>
      </c>
      <c r="D243" s="34">
        <v>1.3331999999999999</v>
      </c>
      <c r="E243" s="34">
        <v>13331.820449999999</v>
      </c>
      <c r="F243" s="34">
        <v>1675.9</v>
      </c>
      <c r="G243" s="34">
        <v>1.6</v>
      </c>
      <c r="H243" s="34">
        <v>4592.8999999999996</v>
      </c>
      <c r="I243" s="34"/>
      <c r="J243" s="34">
        <v>1.5</v>
      </c>
      <c r="K243" s="34">
        <v>0.8669</v>
      </c>
      <c r="L243" s="34">
        <v>11.341799999999999</v>
      </c>
      <c r="M243" s="34">
        <v>1.1557999999999999</v>
      </c>
      <c r="N243" s="34">
        <v>1452.8680999999999</v>
      </c>
      <c r="O243" s="34">
        <v>1.3871</v>
      </c>
      <c r="P243" s="34">
        <v>1454.3</v>
      </c>
      <c r="Q243" s="34">
        <v>1186.9448</v>
      </c>
      <c r="R243" s="34">
        <v>1.1332</v>
      </c>
      <c r="S243" s="34">
        <v>1188.0999999999999</v>
      </c>
      <c r="T243" s="34">
        <v>4592.893</v>
      </c>
      <c r="U243" s="34"/>
      <c r="V243" s="34"/>
      <c r="W243" s="34">
        <v>0</v>
      </c>
      <c r="X243" s="34">
        <v>1.3004</v>
      </c>
      <c r="Y243" s="34">
        <v>12</v>
      </c>
      <c r="Z243" s="34">
        <v>851</v>
      </c>
      <c r="AA243" s="34">
        <v>850</v>
      </c>
      <c r="AB243" s="34">
        <v>864</v>
      </c>
      <c r="AC243" s="34">
        <v>93</v>
      </c>
      <c r="AD243" s="34">
        <v>27.33</v>
      </c>
      <c r="AE243" s="34">
        <v>0.63</v>
      </c>
      <c r="AF243" s="34">
        <v>978</v>
      </c>
      <c r="AG243" s="34">
        <v>1</v>
      </c>
      <c r="AH243" s="34">
        <v>63</v>
      </c>
      <c r="AI243" s="34">
        <v>37</v>
      </c>
      <c r="AJ243" s="34">
        <v>190</v>
      </c>
      <c r="AK243" s="34">
        <v>167.9</v>
      </c>
      <c r="AL243" s="34">
        <v>3.5</v>
      </c>
      <c r="AM243" s="34">
        <v>174.1</v>
      </c>
      <c r="AN243" s="34" t="s">
        <v>155</v>
      </c>
      <c r="AO243" s="34">
        <v>2</v>
      </c>
      <c r="AP243" s="37">
        <v>0.77039351851851856</v>
      </c>
      <c r="AQ243" s="34">
        <v>47.162785</v>
      </c>
      <c r="AR243" s="34">
        <v>-88.491939000000002</v>
      </c>
      <c r="AS243" s="34">
        <v>317.60000000000002</v>
      </c>
      <c r="AT243" s="34">
        <v>32.9</v>
      </c>
      <c r="AU243" s="34">
        <v>12</v>
      </c>
      <c r="AV243" s="34">
        <v>11</v>
      </c>
      <c r="AW243" s="34" t="s">
        <v>215</v>
      </c>
      <c r="AX243" s="34">
        <v>1.1718999999999999</v>
      </c>
      <c r="AY243" s="34">
        <v>1.0719000000000001</v>
      </c>
      <c r="AZ243" s="34">
        <v>1.7719</v>
      </c>
      <c r="BA243" s="34">
        <v>13.404</v>
      </c>
      <c r="BB243" s="34">
        <v>13.48</v>
      </c>
      <c r="BC243" s="34">
        <v>1.01</v>
      </c>
      <c r="BD243" s="34">
        <v>15.351000000000001</v>
      </c>
      <c r="BE243" s="34">
        <v>2543.9549999999999</v>
      </c>
      <c r="BF243" s="34">
        <v>164.99600000000001</v>
      </c>
      <c r="BG243" s="34">
        <v>34.125999999999998</v>
      </c>
      <c r="BH243" s="34">
        <v>3.3000000000000002E-2</v>
      </c>
      <c r="BI243" s="34">
        <v>34.158999999999999</v>
      </c>
      <c r="BJ243" s="34">
        <v>27.88</v>
      </c>
      <c r="BK243" s="34">
        <v>2.7E-2</v>
      </c>
      <c r="BL243" s="34">
        <v>27.907</v>
      </c>
      <c r="BM243" s="34">
        <v>35.549700000000001</v>
      </c>
      <c r="BN243" s="34"/>
      <c r="BO243" s="34"/>
      <c r="BP243" s="34"/>
      <c r="BQ243" s="34">
        <v>212.078</v>
      </c>
      <c r="BR243" s="34">
        <v>0.53041400000000005</v>
      </c>
      <c r="BS243" s="34">
        <v>-5</v>
      </c>
      <c r="BT243" s="34">
        <v>8.0000000000000002E-3</v>
      </c>
      <c r="BU243" s="34">
        <v>12.962002999999999</v>
      </c>
      <c r="BV243" s="34">
        <v>0</v>
      </c>
      <c r="BW243" s="34" t="s">
        <v>155</v>
      </c>
      <c r="BX243" s="34">
        <v>0.81699999999999995</v>
      </c>
    </row>
    <row r="244" spans="1:76" x14ac:dyDescent="0.25">
      <c r="A244" s="35">
        <v>43167</v>
      </c>
      <c r="B244" s="36">
        <v>1.959375E-2</v>
      </c>
      <c r="C244" s="34">
        <v>13.005000000000001</v>
      </c>
      <c r="D244" s="34">
        <v>1.6489</v>
      </c>
      <c r="E244" s="34">
        <v>16488.7415</v>
      </c>
      <c r="F244" s="34">
        <v>1780.4</v>
      </c>
      <c r="G244" s="34">
        <v>1.6</v>
      </c>
      <c r="H244" s="34">
        <v>4751</v>
      </c>
      <c r="I244" s="34"/>
      <c r="J244" s="34">
        <v>1.49</v>
      </c>
      <c r="K244" s="34">
        <v>0.86450000000000005</v>
      </c>
      <c r="L244" s="34">
        <v>11.242699999999999</v>
      </c>
      <c r="M244" s="34">
        <v>1.4254</v>
      </c>
      <c r="N244" s="34">
        <v>1539.1313</v>
      </c>
      <c r="O244" s="34">
        <v>1.3832</v>
      </c>
      <c r="P244" s="34">
        <v>1540.5</v>
      </c>
      <c r="Q244" s="34">
        <v>1257.4188999999999</v>
      </c>
      <c r="R244" s="34">
        <v>1.1299999999999999</v>
      </c>
      <c r="S244" s="34">
        <v>1258.5</v>
      </c>
      <c r="T244" s="34">
        <v>4750.9546</v>
      </c>
      <c r="U244" s="34"/>
      <c r="V244" s="34"/>
      <c r="W244" s="34">
        <v>0</v>
      </c>
      <c r="X244" s="34">
        <v>1.2902</v>
      </c>
      <c r="Y244" s="34">
        <v>11.9</v>
      </c>
      <c r="Z244" s="34">
        <v>851</v>
      </c>
      <c r="AA244" s="34">
        <v>850</v>
      </c>
      <c r="AB244" s="34">
        <v>863</v>
      </c>
      <c r="AC244" s="34">
        <v>93</v>
      </c>
      <c r="AD244" s="34">
        <v>27.33</v>
      </c>
      <c r="AE244" s="34">
        <v>0.63</v>
      </c>
      <c r="AF244" s="34">
        <v>978</v>
      </c>
      <c r="AG244" s="34">
        <v>1</v>
      </c>
      <c r="AH244" s="34">
        <v>63</v>
      </c>
      <c r="AI244" s="34">
        <v>37</v>
      </c>
      <c r="AJ244" s="34">
        <v>190</v>
      </c>
      <c r="AK244" s="34">
        <v>167.1</v>
      </c>
      <c r="AL244" s="34">
        <v>3.4</v>
      </c>
      <c r="AM244" s="34">
        <v>174.5</v>
      </c>
      <c r="AN244" s="34" t="s">
        <v>155</v>
      </c>
      <c r="AO244" s="34">
        <v>2</v>
      </c>
      <c r="AP244" s="37">
        <v>0.7704050925925926</v>
      </c>
      <c r="AQ244" s="34">
        <v>47.162635000000002</v>
      </c>
      <c r="AR244" s="34">
        <v>-88.491899000000004</v>
      </c>
      <c r="AS244" s="34">
        <v>317.39999999999998</v>
      </c>
      <c r="AT244" s="34">
        <v>35.9</v>
      </c>
      <c r="AU244" s="34">
        <v>12</v>
      </c>
      <c r="AV244" s="34">
        <v>11</v>
      </c>
      <c r="AW244" s="34" t="s">
        <v>215</v>
      </c>
      <c r="AX244" s="34">
        <v>1.1281000000000001</v>
      </c>
      <c r="AY244" s="34">
        <v>1.1718999999999999</v>
      </c>
      <c r="AZ244" s="34">
        <v>1.8</v>
      </c>
      <c r="BA244" s="34">
        <v>13.404</v>
      </c>
      <c r="BB244" s="34">
        <v>13.22</v>
      </c>
      <c r="BC244" s="34">
        <v>0.99</v>
      </c>
      <c r="BD244" s="34">
        <v>15.676</v>
      </c>
      <c r="BE244" s="34">
        <v>2485.8490000000002</v>
      </c>
      <c r="BF244" s="34">
        <v>200.59899999999999</v>
      </c>
      <c r="BG244" s="34">
        <v>35.637999999999998</v>
      </c>
      <c r="BH244" s="34">
        <v>3.2000000000000001E-2</v>
      </c>
      <c r="BI244" s="34">
        <v>35.67</v>
      </c>
      <c r="BJ244" s="34">
        <v>29.114999999999998</v>
      </c>
      <c r="BK244" s="34">
        <v>2.5999999999999999E-2</v>
      </c>
      <c r="BL244" s="34">
        <v>29.141999999999999</v>
      </c>
      <c r="BM244" s="34">
        <v>36.250100000000003</v>
      </c>
      <c r="BN244" s="34"/>
      <c r="BO244" s="34"/>
      <c r="BP244" s="34"/>
      <c r="BQ244" s="34">
        <v>207.428</v>
      </c>
      <c r="BR244" s="34">
        <v>0.572465</v>
      </c>
      <c r="BS244" s="34">
        <v>-5</v>
      </c>
      <c r="BT244" s="34">
        <v>8.8769999999999995E-3</v>
      </c>
      <c r="BU244" s="34">
        <v>13.989613</v>
      </c>
      <c r="BV244" s="34">
        <v>0</v>
      </c>
      <c r="BW244" s="34" t="s">
        <v>155</v>
      </c>
      <c r="BX244" s="34">
        <v>0.81699999999999995</v>
      </c>
    </row>
    <row r="245" spans="1:76" x14ac:dyDescent="0.25">
      <c r="A245" s="35">
        <v>43167</v>
      </c>
      <c r="B245" s="36">
        <v>1.9605324074074074E-2</v>
      </c>
      <c r="C245" s="34">
        <v>12.914999999999999</v>
      </c>
      <c r="D245" s="34">
        <v>1.9996</v>
      </c>
      <c r="E245" s="34">
        <v>19995.71429</v>
      </c>
      <c r="F245" s="34">
        <v>1822.5</v>
      </c>
      <c r="G245" s="34">
        <v>1.6</v>
      </c>
      <c r="H245" s="34">
        <v>4915.5</v>
      </c>
      <c r="I245" s="34"/>
      <c r="J245" s="34">
        <v>1.4</v>
      </c>
      <c r="K245" s="34">
        <v>0.8619</v>
      </c>
      <c r="L245" s="34">
        <v>11.131</v>
      </c>
      <c r="M245" s="34">
        <v>1.7234</v>
      </c>
      <c r="N245" s="34">
        <v>1570.7716</v>
      </c>
      <c r="O245" s="34">
        <v>1.379</v>
      </c>
      <c r="P245" s="34">
        <v>1572.2</v>
      </c>
      <c r="Q245" s="34">
        <v>1283.2681</v>
      </c>
      <c r="R245" s="34">
        <v>1.1266</v>
      </c>
      <c r="S245" s="34">
        <v>1284.4000000000001</v>
      </c>
      <c r="T245" s="34">
        <v>4915.5339000000004</v>
      </c>
      <c r="U245" s="34"/>
      <c r="V245" s="34"/>
      <c r="W245" s="34">
        <v>0</v>
      </c>
      <c r="X245" s="34">
        <v>1.2065999999999999</v>
      </c>
      <c r="Y245" s="34">
        <v>12</v>
      </c>
      <c r="Z245" s="34">
        <v>850</v>
      </c>
      <c r="AA245" s="34">
        <v>850</v>
      </c>
      <c r="AB245" s="34">
        <v>864</v>
      </c>
      <c r="AC245" s="34">
        <v>93</v>
      </c>
      <c r="AD245" s="34">
        <v>27.33</v>
      </c>
      <c r="AE245" s="34">
        <v>0.63</v>
      </c>
      <c r="AF245" s="34">
        <v>978</v>
      </c>
      <c r="AG245" s="34">
        <v>1</v>
      </c>
      <c r="AH245" s="34">
        <v>63</v>
      </c>
      <c r="AI245" s="34">
        <v>37</v>
      </c>
      <c r="AJ245" s="34">
        <v>190</v>
      </c>
      <c r="AK245" s="34">
        <v>167.9</v>
      </c>
      <c r="AL245" s="34">
        <v>3.5</v>
      </c>
      <c r="AM245" s="34">
        <v>174.9</v>
      </c>
      <c r="AN245" s="34" t="s">
        <v>155</v>
      </c>
      <c r="AO245" s="34">
        <v>2</v>
      </c>
      <c r="AP245" s="37">
        <v>0.77041666666666664</v>
      </c>
      <c r="AQ245" s="34">
        <v>47.162478999999998</v>
      </c>
      <c r="AR245" s="34">
        <v>-88.491861999999998</v>
      </c>
      <c r="AS245" s="34">
        <v>317.2</v>
      </c>
      <c r="AT245" s="34">
        <v>37.1</v>
      </c>
      <c r="AU245" s="34">
        <v>12</v>
      </c>
      <c r="AV245" s="34">
        <v>11</v>
      </c>
      <c r="AW245" s="34" t="s">
        <v>215</v>
      </c>
      <c r="AX245" s="34">
        <v>1.1718999999999999</v>
      </c>
      <c r="AY245" s="34">
        <v>1.2</v>
      </c>
      <c r="AZ245" s="34">
        <v>1.8</v>
      </c>
      <c r="BA245" s="34">
        <v>13.404</v>
      </c>
      <c r="BB245" s="34">
        <v>12.95</v>
      </c>
      <c r="BC245" s="34">
        <v>0.97</v>
      </c>
      <c r="BD245" s="34">
        <v>16.027000000000001</v>
      </c>
      <c r="BE245" s="34">
        <v>2423.6509999999998</v>
      </c>
      <c r="BF245" s="34">
        <v>238.83099999999999</v>
      </c>
      <c r="BG245" s="34">
        <v>35.817</v>
      </c>
      <c r="BH245" s="34">
        <v>3.1E-2</v>
      </c>
      <c r="BI245" s="34">
        <v>35.847999999999999</v>
      </c>
      <c r="BJ245" s="34">
        <v>29.260999999999999</v>
      </c>
      <c r="BK245" s="34">
        <v>2.5999999999999999E-2</v>
      </c>
      <c r="BL245" s="34">
        <v>29.286999999999999</v>
      </c>
      <c r="BM245" s="34">
        <v>36.9343</v>
      </c>
      <c r="BN245" s="34"/>
      <c r="BO245" s="34"/>
      <c r="BP245" s="34"/>
      <c r="BQ245" s="34">
        <v>191.03100000000001</v>
      </c>
      <c r="BR245" s="34">
        <v>0.57624600000000004</v>
      </c>
      <c r="BS245" s="34">
        <v>-5</v>
      </c>
      <c r="BT245" s="34">
        <v>8.9999999999999993E-3</v>
      </c>
      <c r="BU245" s="34">
        <v>14.082012000000001</v>
      </c>
      <c r="BV245" s="34">
        <v>0</v>
      </c>
      <c r="BW245" s="34" t="s">
        <v>155</v>
      </c>
      <c r="BX245" s="34">
        <v>0.81699999999999995</v>
      </c>
    </row>
    <row r="246" spans="1:76" x14ac:dyDescent="0.25">
      <c r="A246" s="35">
        <v>43167</v>
      </c>
      <c r="B246" s="36">
        <v>1.9616898148148151E-2</v>
      </c>
      <c r="C246" s="34">
        <v>12.582000000000001</v>
      </c>
      <c r="D246" s="34">
        <v>2.8155999999999999</v>
      </c>
      <c r="E246" s="34">
        <v>28156.25</v>
      </c>
      <c r="F246" s="34">
        <v>1838.5</v>
      </c>
      <c r="G246" s="34">
        <v>1.6</v>
      </c>
      <c r="H246" s="34">
        <v>5060.2</v>
      </c>
      <c r="I246" s="34"/>
      <c r="J246" s="34">
        <v>1.3</v>
      </c>
      <c r="K246" s="34">
        <v>0.85680000000000001</v>
      </c>
      <c r="L246" s="34">
        <v>10.780900000000001</v>
      </c>
      <c r="M246" s="34">
        <v>2.4125000000000001</v>
      </c>
      <c r="N246" s="34">
        <v>1575.3001999999999</v>
      </c>
      <c r="O246" s="34">
        <v>1.3709</v>
      </c>
      <c r="P246" s="34">
        <v>1576.7</v>
      </c>
      <c r="Q246" s="34">
        <v>1286.9677999999999</v>
      </c>
      <c r="R246" s="34">
        <v>1.1200000000000001</v>
      </c>
      <c r="S246" s="34">
        <v>1288.0999999999999</v>
      </c>
      <c r="T246" s="34">
        <v>5060.1620999999996</v>
      </c>
      <c r="U246" s="34"/>
      <c r="V246" s="34"/>
      <c r="W246" s="34">
        <v>0</v>
      </c>
      <c r="X246" s="34">
        <v>1.1138999999999999</v>
      </c>
      <c r="Y246" s="34">
        <v>11.9</v>
      </c>
      <c r="Z246" s="34">
        <v>851</v>
      </c>
      <c r="AA246" s="34">
        <v>850</v>
      </c>
      <c r="AB246" s="34">
        <v>863</v>
      </c>
      <c r="AC246" s="34">
        <v>93</v>
      </c>
      <c r="AD246" s="34">
        <v>27.33</v>
      </c>
      <c r="AE246" s="34">
        <v>0.63</v>
      </c>
      <c r="AF246" s="34">
        <v>978</v>
      </c>
      <c r="AG246" s="34">
        <v>1</v>
      </c>
      <c r="AH246" s="34">
        <v>63</v>
      </c>
      <c r="AI246" s="34">
        <v>37</v>
      </c>
      <c r="AJ246" s="34">
        <v>190</v>
      </c>
      <c r="AK246" s="34">
        <v>168</v>
      </c>
      <c r="AL246" s="34">
        <v>3.4</v>
      </c>
      <c r="AM246" s="34">
        <v>174.8</v>
      </c>
      <c r="AN246" s="34" t="s">
        <v>155</v>
      </c>
      <c r="AO246" s="34">
        <v>2</v>
      </c>
      <c r="AP246" s="37">
        <v>0.77042824074074068</v>
      </c>
      <c r="AQ246" s="34">
        <v>47.162320999999999</v>
      </c>
      <c r="AR246" s="34">
        <v>-88.491806999999994</v>
      </c>
      <c r="AS246" s="34">
        <v>317.10000000000002</v>
      </c>
      <c r="AT246" s="34">
        <v>38.200000000000003</v>
      </c>
      <c r="AU246" s="34">
        <v>12</v>
      </c>
      <c r="AV246" s="34">
        <v>11</v>
      </c>
      <c r="AW246" s="34" t="s">
        <v>215</v>
      </c>
      <c r="AX246" s="34">
        <v>1.2</v>
      </c>
      <c r="AY246" s="34">
        <v>1.2</v>
      </c>
      <c r="AZ246" s="34">
        <v>1.8</v>
      </c>
      <c r="BA246" s="34">
        <v>13.404</v>
      </c>
      <c r="BB246" s="34">
        <v>12.47</v>
      </c>
      <c r="BC246" s="34">
        <v>0.93</v>
      </c>
      <c r="BD246" s="34">
        <v>16.71</v>
      </c>
      <c r="BE246" s="34">
        <v>2286.652</v>
      </c>
      <c r="BF246" s="34">
        <v>325.678</v>
      </c>
      <c r="BG246" s="34">
        <v>34.99</v>
      </c>
      <c r="BH246" s="34">
        <v>0.03</v>
      </c>
      <c r="BI246" s="34">
        <v>35.020000000000003</v>
      </c>
      <c r="BJ246" s="34">
        <v>28.585999999999999</v>
      </c>
      <c r="BK246" s="34">
        <v>2.5000000000000001E-2</v>
      </c>
      <c r="BL246" s="34">
        <v>28.61</v>
      </c>
      <c r="BM246" s="34">
        <v>37.036499999999997</v>
      </c>
      <c r="BN246" s="34"/>
      <c r="BO246" s="34"/>
      <c r="BP246" s="34"/>
      <c r="BQ246" s="34">
        <v>171.78200000000001</v>
      </c>
      <c r="BR246" s="34">
        <v>0.60494099999999995</v>
      </c>
      <c r="BS246" s="34">
        <v>-5</v>
      </c>
      <c r="BT246" s="34">
        <v>8.9999999999999993E-3</v>
      </c>
      <c r="BU246" s="34">
        <v>14.783246</v>
      </c>
      <c r="BV246" s="34">
        <v>0</v>
      </c>
      <c r="BW246" s="34" t="s">
        <v>155</v>
      </c>
      <c r="BX246" s="34">
        <v>0.81699999999999995</v>
      </c>
    </row>
    <row r="247" spans="1:76" x14ac:dyDescent="0.25">
      <c r="A247" s="35">
        <v>43167</v>
      </c>
      <c r="B247" s="36">
        <v>1.9628472222222224E-2</v>
      </c>
      <c r="C247" s="34">
        <v>10.513</v>
      </c>
      <c r="D247" s="34">
        <v>4.4413</v>
      </c>
      <c r="E247" s="34">
        <v>44412.614869999998</v>
      </c>
      <c r="F247" s="34">
        <v>1838.2</v>
      </c>
      <c r="G247" s="34">
        <v>1.6</v>
      </c>
      <c r="H247" s="34">
        <v>5286.8</v>
      </c>
      <c r="I247" s="34"/>
      <c r="J247" s="34">
        <v>1.2</v>
      </c>
      <c r="K247" s="34">
        <v>0.85770000000000002</v>
      </c>
      <c r="L247" s="34">
        <v>9.0169999999999995</v>
      </c>
      <c r="M247" s="34">
        <v>3.8092000000000001</v>
      </c>
      <c r="N247" s="34">
        <v>1576.57</v>
      </c>
      <c r="O247" s="34">
        <v>1.3723000000000001</v>
      </c>
      <c r="P247" s="34">
        <v>1577.9</v>
      </c>
      <c r="Q247" s="34">
        <v>1288.0051000000001</v>
      </c>
      <c r="R247" s="34">
        <v>1.1211</v>
      </c>
      <c r="S247" s="34">
        <v>1289.0999999999999</v>
      </c>
      <c r="T247" s="34">
        <v>5286.8082000000004</v>
      </c>
      <c r="U247" s="34"/>
      <c r="V247" s="34"/>
      <c r="W247" s="34">
        <v>0</v>
      </c>
      <c r="X247" s="34">
        <v>1.0291999999999999</v>
      </c>
      <c r="Y247" s="34">
        <v>12</v>
      </c>
      <c r="Z247" s="34">
        <v>852</v>
      </c>
      <c r="AA247" s="34">
        <v>851</v>
      </c>
      <c r="AB247" s="34">
        <v>865</v>
      </c>
      <c r="AC247" s="34">
        <v>93</v>
      </c>
      <c r="AD247" s="34">
        <v>27.33</v>
      </c>
      <c r="AE247" s="34">
        <v>0.63</v>
      </c>
      <c r="AF247" s="34">
        <v>978</v>
      </c>
      <c r="AG247" s="34">
        <v>1</v>
      </c>
      <c r="AH247" s="34">
        <v>63</v>
      </c>
      <c r="AI247" s="34">
        <v>37</v>
      </c>
      <c r="AJ247" s="34">
        <v>190</v>
      </c>
      <c r="AK247" s="34">
        <v>168</v>
      </c>
      <c r="AL247" s="34">
        <v>3.4</v>
      </c>
      <c r="AM247" s="34">
        <v>174.4</v>
      </c>
      <c r="AN247" s="34" t="s">
        <v>155</v>
      </c>
      <c r="AO247" s="34">
        <v>2</v>
      </c>
      <c r="AP247" s="37">
        <v>0.77043981481481483</v>
      </c>
      <c r="AQ247" s="34">
        <v>47.162160999999998</v>
      </c>
      <c r="AR247" s="34">
        <v>-88.491730000000004</v>
      </c>
      <c r="AS247" s="34">
        <v>317</v>
      </c>
      <c r="AT247" s="34">
        <v>41</v>
      </c>
      <c r="AU247" s="34">
        <v>12</v>
      </c>
      <c r="AV247" s="34">
        <v>11</v>
      </c>
      <c r="AW247" s="34" t="s">
        <v>215</v>
      </c>
      <c r="AX247" s="34">
        <v>1.2719</v>
      </c>
      <c r="AY247" s="34">
        <v>1.2719</v>
      </c>
      <c r="AZ247" s="34">
        <v>1.8718999999999999</v>
      </c>
      <c r="BA247" s="34">
        <v>13.404</v>
      </c>
      <c r="BB247" s="34">
        <v>12.55</v>
      </c>
      <c r="BC247" s="34">
        <v>0.94</v>
      </c>
      <c r="BD247" s="34">
        <v>16.591999999999999</v>
      </c>
      <c r="BE247" s="34">
        <v>1961.9659999999999</v>
      </c>
      <c r="BF247" s="34">
        <v>527.524</v>
      </c>
      <c r="BG247" s="34">
        <v>35.923999999999999</v>
      </c>
      <c r="BH247" s="34">
        <v>3.1E-2</v>
      </c>
      <c r="BI247" s="34">
        <v>35.954999999999998</v>
      </c>
      <c r="BJ247" s="34">
        <v>29.347999999999999</v>
      </c>
      <c r="BK247" s="34">
        <v>2.5999999999999999E-2</v>
      </c>
      <c r="BL247" s="34">
        <v>29.373999999999999</v>
      </c>
      <c r="BM247" s="34">
        <v>39.695799999999998</v>
      </c>
      <c r="BN247" s="34"/>
      <c r="BO247" s="34"/>
      <c r="BP247" s="34"/>
      <c r="BQ247" s="34">
        <v>162.83199999999999</v>
      </c>
      <c r="BR247" s="34">
        <v>0.47569600000000001</v>
      </c>
      <c r="BS247" s="34">
        <v>-5</v>
      </c>
      <c r="BT247" s="34">
        <v>9.8770000000000004E-3</v>
      </c>
      <c r="BU247" s="34">
        <v>11.624821000000001</v>
      </c>
      <c r="BV247" s="34">
        <v>0</v>
      </c>
      <c r="BW247" s="34" t="s">
        <v>155</v>
      </c>
      <c r="BX247" s="34">
        <v>0.81699999999999995</v>
      </c>
    </row>
    <row r="248" spans="1:76" x14ac:dyDescent="0.25">
      <c r="A248" s="35">
        <v>43167</v>
      </c>
      <c r="B248" s="36">
        <v>1.9640046296296298E-2</v>
      </c>
      <c r="C248" s="34">
        <v>9.67</v>
      </c>
      <c r="D248" s="34">
        <v>7.0560999999999998</v>
      </c>
      <c r="E248" s="34">
        <v>70561.495020000002</v>
      </c>
      <c r="F248" s="34">
        <v>1745.4</v>
      </c>
      <c r="G248" s="34">
        <v>1.8</v>
      </c>
      <c r="H248" s="34">
        <v>5739.6</v>
      </c>
      <c r="I248" s="34"/>
      <c r="J248" s="34">
        <v>1.1000000000000001</v>
      </c>
      <c r="K248" s="34">
        <v>0.83850000000000002</v>
      </c>
      <c r="L248" s="34">
        <v>8.1084999999999994</v>
      </c>
      <c r="M248" s="34">
        <v>5.9168000000000003</v>
      </c>
      <c r="N248" s="34">
        <v>1463.5445999999999</v>
      </c>
      <c r="O248" s="34">
        <v>1.5466</v>
      </c>
      <c r="P248" s="34">
        <v>1465.1</v>
      </c>
      <c r="Q248" s="34">
        <v>1195.6670999999999</v>
      </c>
      <c r="R248" s="34">
        <v>1.2635000000000001</v>
      </c>
      <c r="S248" s="34">
        <v>1196.9000000000001</v>
      </c>
      <c r="T248" s="34">
        <v>5739.6243000000004</v>
      </c>
      <c r="U248" s="34"/>
      <c r="V248" s="34"/>
      <c r="W248" s="34">
        <v>0</v>
      </c>
      <c r="X248" s="34">
        <v>0.9224</v>
      </c>
      <c r="Y248" s="34">
        <v>12</v>
      </c>
      <c r="Z248" s="34">
        <v>854</v>
      </c>
      <c r="AA248" s="34">
        <v>854</v>
      </c>
      <c r="AB248" s="34">
        <v>868</v>
      </c>
      <c r="AC248" s="34">
        <v>93</v>
      </c>
      <c r="AD248" s="34">
        <v>27.33</v>
      </c>
      <c r="AE248" s="34">
        <v>0.63</v>
      </c>
      <c r="AF248" s="34">
        <v>978</v>
      </c>
      <c r="AG248" s="34">
        <v>1</v>
      </c>
      <c r="AH248" s="34">
        <v>62.122999999999998</v>
      </c>
      <c r="AI248" s="34">
        <v>37</v>
      </c>
      <c r="AJ248" s="34">
        <v>190</v>
      </c>
      <c r="AK248" s="34">
        <v>168</v>
      </c>
      <c r="AL248" s="34">
        <v>3.4</v>
      </c>
      <c r="AM248" s="34">
        <v>174.1</v>
      </c>
      <c r="AN248" s="34" t="s">
        <v>155</v>
      </c>
      <c r="AO248" s="34">
        <v>2</v>
      </c>
      <c r="AP248" s="37">
        <v>0.77045138888888898</v>
      </c>
      <c r="AQ248" s="34">
        <v>47.161994999999997</v>
      </c>
      <c r="AR248" s="34">
        <v>-88.491641000000001</v>
      </c>
      <c r="AS248" s="34">
        <v>316.7</v>
      </c>
      <c r="AT248" s="34">
        <v>43.2</v>
      </c>
      <c r="AU248" s="34">
        <v>12</v>
      </c>
      <c r="AV248" s="34">
        <v>11</v>
      </c>
      <c r="AW248" s="34" t="s">
        <v>215</v>
      </c>
      <c r="AX248" s="34">
        <v>1.3</v>
      </c>
      <c r="AY248" s="34">
        <v>1.3</v>
      </c>
      <c r="AZ248" s="34">
        <v>1.9719</v>
      </c>
      <c r="BA248" s="34">
        <v>13.404</v>
      </c>
      <c r="BB248" s="34">
        <v>10.96</v>
      </c>
      <c r="BC248" s="34">
        <v>0.82</v>
      </c>
      <c r="BD248" s="34">
        <v>19.256</v>
      </c>
      <c r="BE248" s="34">
        <v>1613.462</v>
      </c>
      <c r="BF248" s="34">
        <v>749.346</v>
      </c>
      <c r="BG248" s="34">
        <v>30.497</v>
      </c>
      <c r="BH248" s="34">
        <v>3.2000000000000001E-2</v>
      </c>
      <c r="BI248" s="34">
        <v>30.529</v>
      </c>
      <c r="BJ248" s="34">
        <v>24.914999999999999</v>
      </c>
      <c r="BK248" s="34">
        <v>2.5999999999999999E-2</v>
      </c>
      <c r="BL248" s="34">
        <v>24.940999999999999</v>
      </c>
      <c r="BM248" s="34">
        <v>39.4114</v>
      </c>
      <c r="BN248" s="34"/>
      <c r="BO248" s="34"/>
      <c r="BP248" s="34"/>
      <c r="BQ248" s="34">
        <v>133.453</v>
      </c>
      <c r="BR248" s="34">
        <v>0.333343</v>
      </c>
      <c r="BS248" s="34">
        <v>-5</v>
      </c>
      <c r="BT248" s="34">
        <v>8.2459999999999999E-3</v>
      </c>
      <c r="BU248" s="34">
        <v>8.1460699999999999</v>
      </c>
      <c r="BV248" s="34">
        <v>0</v>
      </c>
      <c r="BW248" s="34" t="s">
        <v>155</v>
      </c>
      <c r="BX248" s="34">
        <v>0.81699999999999995</v>
      </c>
    </row>
    <row r="249" spans="1:76" x14ac:dyDescent="0.25">
      <c r="A249" s="35">
        <v>43167</v>
      </c>
      <c r="B249" s="36">
        <v>1.9651620370370371E-2</v>
      </c>
      <c r="C249" s="34">
        <v>9.8070000000000004</v>
      </c>
      <c r="D249" s="34">
        <v>6.5843999999999996</v>
      </c>
      <c r="E249" s="34">
        <v>65843.887040000001</v>
      </c>
      <c r="F249" s="34">
        <v>1385.5</v>
      </c>
      <c r="G249" s="34">
        <v>3.3</v>
      </c>
      <c r="H249" s="34">
        <v>5801.3</v>
      </c>
      <c r="I249" s="34"/>
      <c r="J249" s="34">
        <v>1.04</v>
      </c>
      <c r="K249" s="34">
        <v>0.84199999999999997</v>
      </c>
      <c r="L249" s="34">
        <v>8.2574000000000005</v>
      </c>
      <c r="M249" s="34">
        <v>5.5438999999999998</v>
      </c>
      <c r="N249" s="34">
        <v>1166.5715</v>
      </c>
      <c r="O249" s="34">
        <v>2.7559</v>
      </c>
      <c r="P249" s="34">
        <v>1169.3</v>
      </c>
      <c r="Q249" s="34">
        <v>953.05</v>
      </c>
      <c r="R249" s="34">
        <v>2.2515000000000001</v>
      </c>
      <c r="S249" s="34">
        <v>955.3</v>
      </c>
      <c r="T249" s="34">
        <v>5801.2640000000001</v>
      </c>
      <c r="U249" s="34"/>
      <c r="V249" s="34"/>
      <c r="W249" s="34">
        <v>0</v>
      </c>
      <c r="X249" s="34">
        <v>0.87809999999999999</v>
      </c>
      <c r="Y249" s="34">
        <v>11.9</v>
      </c>
      <c r="Z249" s="34">
        <v>855</v>
      </c>
      <c r="AA249" s="34">
        <v>855</v>
      </c>
      <c r="AB249" s="34">
        <v>867</v>
      </c>
      <c r="AC249" s="34">
        <v>93</v>
      </c>
      <c r="AD249" s="34">
        <v>27.33</v>
      </c>
      <c r="AE249" s="34">
        <v>0.63</v>
      </c>
      <c r="AF249" s="34">
        <v>978</v>
      </c>
      <c r="AG249" s="34">
        <v>1</v>
      </c>
      <c r="AH249" s="34">
        <v>62</v>
      </c>
      <c r="AI249" s="34">
        <v>37</v>
      </c>
      <c r="AJ249" s="34">
        <v>190</v>
      </c>
      <c r="AK249" s="34">
        <v>168</v>
      </c>
      <c r="AL249" s="34">
        <v>3.2</v>
      </c>
      <c r="AM249" s="34">
        <v>174</v>
      </c>
      <c r="AN249" s="34" t="s">
        <v>155</v>
      </c>
      <c r="AO249" s="34">
        <v>2</v>
      </c>
      <c r="AP249" s="37">
        <v>0.77046296296296291</v>
      </c>
      <c r="AQ249" s="34">
        <v>47.161824000000003</v>
      </c>
      <c r="AR249" s="34">
        <v>-88.491540999999998</v>
      </c>
      <c r="AS249" s="34">
        <v>316.2</v>
      </c>
      <c r="AT249" s="34">
        <v>43</v>
      </c>
      <c r="AU249" s="34">
        <v>12</v>
      </c>
      <c r="AV249" s="34">
        <v>11</v>
      </c>
      <c r="AW249" s="34" t="s">
        <v>215</v>
      </c>
      <c r="AX249" s="34">
        <v>1.3718999999999999</v>
      </c>
      <c r="AY249" s="34">
        <v>1.3718999999999999</v>
      </c>
      <c r="AZ249" s="34">
        <v>2.0718999999999999</v>
      </c>
      <c r="BA249" s="34">
        <v>13.404</v>
      </c>
      <c r="BB249" s="34">
        <v>11.22</v>
      </c>
      <c r="BC249" s="34">
        <v>0.84</v>
      </c>
      <c r="BD249" s="34">
        <v>18.766999999999999</v>
      </c>
      <c r="BE249" s="34">
        <v>1668.0509999999999</v>
      </c>
      <c r="BF249" s="34">
        <v>712.78899999999999</v>
      </c>
      <c r="BG249" s="34">
        <v>24.678000000000001</v>
      </c>
      <c r="BH249" s="34">
        <v>5.8000000000000003E-2</v>
      </c>
      <c r="BI249" s="34">
        <v>24.736000000000001</v>
      </c>
      <c r="BJ249" s="34">
        <v>20.161000000000001</v>
      </c>
      <c r="BK249" s="34">
        <v>4.8000000000000001E-2</v>
      </c>
      <c r="BL249" s="34">
        <v>20.209</v>
      </c>
      <c r="BM249" s="34">
        <v>40.439900000000002</v>
      </c>
      <c r="BN249" s="34"/>
      <c r="BO249" s="34"/>
      <c r="BP249" s="34"/>
      <c r="BQ249" s="34">
        <v>128.97499999999999</v>
      </c>
      <c r="BR249" s="34">
        <v>0.23794699999999999</v>
      </c>
      <c r="BS249" s="34">
        <v>-5</v>
      </c>
      <c r="BT249" s="34">
        <v>8.8769999999999995E-3</v>
      </c>
      <c r="BU249" s="34">
        <v>5.8148299999999997</v>
      </c>
      <c r="BV249" s="34">
        <v>0</v>
      </c>
      <c r="BW249" s="34" t="s">
        <v>155</v>
      </c>
      <c r="BX249" s="34">
        <v>0.81699999999999995</v>
      </c>
    </row>
    <row r="250" spans="1:76" x14ac:dyDescent="0.25">
      <c r="A250" s="35">
        <v>43167</v>
      </c>
      <c r="B250" s="36">
        <v>1.9663194444444445E-2</v>
      </c>
      <c r="C250" s="34">
        <v>9.7330000000000005</v>
      </c>
      <c r="D250" s="34">
        <v>6.7122000000000002</v>
      </c>
      <c r="E250" s="34">
        <v>67121.643840000004</v>
      </c>
      <c r="F250" s="34">
        <v>1024.0999999999999</v>
      </c>
      <c r="G250" s="34">
        <v>3.8</v>
      </c>
      <c r="H250" s="34">
        <v>5773.5</v>
      </c>
      <c r="I250" s="34"/>
      <c r="J250" s="34">
        <v>1</v>
      </c>
      <c r="K250" s="34">
        <v>0.84140000000000004</v>
      </c>
      <c r="L250" s="34">
        <v>8.1891999999999996</v>
      </c>
      <c r="M250" s="34">
        <v>5.6475</v>
      </c>
      <c r="N250" s="34">
        <v>861.70240000000001</v>
      </c>
      <c r="O250" s="34">
        <v>3.1972999999999998</v>
      </c>
      <c r="P250" s="34">
        <v>864.9</v>
      </c>
      <c r="Q250" s="34">
        <v>703.98209999999995</v>
      </c>
      <c r="R250" s="34">
        <v>2.6120999999999999</v>
      </c>
      <c r="S250" s="34">
        <v>706.6</v>
      </c>
      <c r="T250" s="34">
        <v>5773.5339000000004</v>
      </c>
      <c r="U250" s="34"/>
      <c r="V250" s="34"/>
      <c r="W250" s="34">
        <v>0</v>
      </c>
      <c r="X250" s="34">
        <v>0.84140000000000004</v>
      </c>
      <c r="Y250" s="34">
        <v>12</v>
      </c>
      <c r="Z250" s="34">
        <v>855</v>
      </c>
      <c r="AA250" s="34">
        <v>855</v>
      </c>
      <c r="AB250" s="34">
        <v>868</v>
      </c>
      <c r="AC250" s="34">
        <v>93</v>
      </c>
      <c r="AD250" s="34">
        <v>27.33</v>
      </c>
      <c r="AE250" s="34">
        <v>0.63</v>
      </c>
      <c r="AF250" s="34">
        <v>978</v>
      </c>
      <c r="AG250" s="34">
        <v>1</v>
      </c>
      <c r="AH250" s="34">
        <v>62</v>
      </c>
      <c r="AI250" s="34">
        <v>37</v>
      </c>
      <c r="AJ250" s="34">
        <v>190</v>
      </c>
      <c r="AK250" s="34">
        <v>168</v>
      </c>
      <c r="AL250" s="34">
        <v>3.4</v>
      </c>
      <c r="AM250" s="34">
        <v>174</v>
      </c>
      <c r="AN250" s="34" t="s">
        <v>155</v>
      </c>
      <c r="AO250" s="34">
        <v>2</v>
      </c>
      <c r="AP250" s="37">
        <v>0.77047453703703705</v>
      </c>
      <c r="AQ250" s="34">
        <v>47.161664000000002</v>
      </c>
      <c r="AR250" s="34">
        <v>-88.491439</v>
      </c>
      <c r="AS250" s="34">
        <v>316.2</v>
      </c>
      <c r="AT250" s="34">
        <v>42.7</v>
      </c>
      <c r="AU250" s="34">
        <v>12</v>
      </c>
      <c r="AV250" s="34">
        <v>11</v>
      </c>
      <c r="AW250" s="34" t="s">
        <v>215</v>
      </c>
      <c r="AX250" s="34">
        <v>1.4719</v>
      </c>
      <c r="AY250" s="34">
        <v>1.6876</v>
      </c>
      <c r="AZ250" s="34">
        <v>2.3157000000000001</v>
      </c>
      <c r="BA250" s="34">
        <v>13.404</v>
      </c>
      <c r="BB250" s="34">
        <v>11.17</v>
      </c>
      <c r="BC250" s="34">
        <v>0.83</v>
      </c>
      <c r="BD250" s="34">
        <v>18.850999999999999</v>
      </c>
      <c r="BE250" s="34">
        <v>1650.5170000000001</v>
      </c>
      <c r="BF250" s="34">
        <v>724.46</v>
      </c>
      <c r="BG250" s="34">
        <v>18.187000000000001</v>
      </c>
      <c r="BH250" s="34">
        <v>6.7000000000000004E-2</v>
      </c>
      <c r="BI250" s="34">
        <v>18.254999999999999</v>
      </c>
      <c r="BJ250" s="34">
        <v>14.859</v>
      </c>
      <c r="BK250" s="34">
        <v>5.5E-2</v>
      </c>
      <c r="BL250" s="34">
        <v>14.914</v>
      </c>
      <c r="BM250" s="34">
        <v>40.155299999999997</v>
      </c>
      <c r="BN250" s="34"/>
      <c r="BO250" s="34"/>
      <c r="BP250" s="34"/>
      <c r="BQ250" s="34">
        <v>123.303</v>
      </c>
      <c r="BR250" s="34">
        <v>0.238401</v>
      </c>
      <c r="BS250" s="34">
        <v>-5</v>
      </c>
      <c r="BT250" s="34">
        <v>8.123E-3</v>
      </c>
      <c r="BU250" s="34">
        <v>5.8259239999999997</v>
      </c>
      <c r="BV250" s="34">
        <v>0</v>
      </c>
      <c r="BW250" s="34" t="s">
        <v>155</v>
      </c>
      <c r="BX250" s="34">
        <v>0.81699999999999995</v>
      </c>
    </row>
    <row r="251" spans="1:76" x14ac:dyDescent="0.25">
      <c r="A251" s="35">
        <v>43167</v>
      </c>
      <c r="B251" s="36">
        <v>1.9674768518518519E-2</v>
      </c>
      <c r="C251" s="34">
        <v>9.3379999999999992</v>
      </c>
      <c r="D251" s="34">
        <v>6.7991999999999999</v>
      </c>
      <c r="E251" s="34">
        <v>67991.641409999997</v>
      </c>
      <c r="F251" s="34">
        <v>811.7</v>
      </c>
      <c r="G251" s="34">
        <v>3.8</v>
      </c>
      <c r="H251" s="34">
        <v>6087</v>
      </c>
      <c r="I251" s="34"/>
      <c r="J251" s="34">
        <v>1</v>
      </c>
      <c r="K251" s="34">
        <v>0.84330000000000005</v>
      </c>
      <c r="L251" s="34">
        <v>7.8747999999999996</v>
      </c>
      <c r="M251" s="34">
        <v>5.734</v>
      </c>
      <c r="N251" s="34">
        <v>684.50890000000004</v>
      </c>
      <c r="O251" s="34">
        <v>3.2046999999999999</v>
      </c>
      <c r="P251" s="34">
        <v>687.7</v>
      </c>
      <c r="Q251" s="34">
        <v>559.22090000000003</v>
      </c>
      <c r="R251" s="34">
        <v>2.6181000000000001</v>
      </c>
      <c r="S251" s="34">
        <v>561.79999999999995</v>
      </c>
      <c r="T251" s="34">
        <v>6087.0478000000003</v>
      </c>
      <c r="U251" s="34"/>
      <c r="V251" s="34"/>
      <c r="W251" s="34">
        <v>0</v>
      </c>
      <c r="X251" s="34">
        <v>0.84330000000000005</v>
      </c>
      <c r="Y251" s="34">
        <v>12</v>
      </c>
      <c r="Z251" s="34">
        <v>857</v>
      </c>
      <c r="AA251" s="34">
        <v>857</v>
      </c>
      <c r="AB251" s="34">
        <v>870</v>
      </c>
      <c r="AC251" s="34">
        <v>93</v>
      </c>
      <c r="AD251" s="34">
        <v>27.33</v>
      </c>
      <c r="AE251" s="34">
        <v>0.63</v>
      </c>
      <c r="AF251" s="34">
        <v>978</v>
      </c>
      <c r="AG251" s="34">
        <v>1</v>
      </c>
      <c r="AH251" s="34">
        <v>62</v>
      </c>
      <c r="AI251" s="34">
        <v>37</v>
      </c>
      <c r="AJ251" s="34">
        <v>190</v>
      </c>
      <c r="AK251" s="34">
        <v>168</v>
      </c>
      <c r="AL251" s="34">
        <v>3.5</v>
      </c>
      <c r="AM251" s="34">
        <v>174</v>
      </c>
      <c r="AN251" s="34" t="s">
        <v>155</v>
      </c>
      <c r="AO251" s="34">
        <v>2</v>
      </c>
      <c r="AP251" s="37">
        <v>0.77048611111111109</v>
      </c>
      <c r="AQ251" s="34">
        <v>47.161532000000001</v>
      </c>
      <c r="AR251" s="34">
        <v>-88.491328999999993</v>
      </c>
      <c r="AS251" s="34">
        <v>316.10000000000002</v>
      </c>
      <c r="AT251" s="34">
        <v>40.200000000000003</v>
      </c>
      <c r="AU251" s="34">
        <v>12</v>
      </c>
      <c r="AV251" s="34">
        <v>11</v>
      </c>
      <c r="AW251" s="34" t="s">
        <v>215</v>
      </c>
      <c r="AX251" s="34">
        <v>1.5719000000000001</v>
      </c>
      <c r="AY251" s="34">
        <v>1.2248000000000001</v>
      </c>
      <c r="AZ251" s="34">
        <v>2.4719000000000002</v>
      </c>
      <c r="BA251" s="34">
        <v>13.404</v>
      </c>
      <c r="BB251" s="34">
        <v>11.32</v>
      </c>
      <c r="BC251" s="34">
        <v>0.84</v>
      </c>
      <c r="BD251" s="34">
        <v>18.576000000000001</v>
      </c>
      <c r="BE251" s="34">
        <v>1609.1489999999999</v>
      </c>
      <c r="BF251" s="34">
        <v>745.75199999999995</v>
      </c>
      <c r="BG251" s="34">
        <v>14.648</v>
      </c>
      <c r="BH251" s="34">
        <v>6.9000000000000006E-2</v>
      </c>
      <c r="BI251" s="34">
        <v>14.715999999999999</v>
      </c>
      <c r="BJ251" s="34">
        <v>11.967000000000001</v>
      </c>
      <c r="BK251" s="34">
        <v>5.6000000000000001E-2</v>
      </c>
      <c r="BL251" s="34">
        <v>12.023</v>
      </c>
      <c r="BM251" s="34">
        <v>42.922699999999999</v>
      </c>
      <c r="BN251" s="34"/>
      <c r="BO251" s="34"/>
      <c r="BP251" s="34"/>
      <c r="BQ251" s="34">
        <v>125.303</v>
      </c>
      <c r="BR251" s="34">
        <v>0.193519</v>
      </c>
      <c r="BS251" s="34">
        <v>-5</v>
      </c>
      <c r="BT251" s="34">
        <v>8.8769999999999995E-3</v>
      </c>
      <c r="BU251" s="34">
        <v>4.7291210000000001</v>
      </c>
      <c r="BV251" s="34">
        <v>0</v>
      </c>
      <c r="BW251" s="34" t="s">
        <v>155</v>
      </c>
      <c r="BX251" s="34">
        <v>0.81699999999999995</v>
      </c>
    </row>
    <row r="252" spans="1:76" x14ac:dyDescent="0.25">
      <c r="A252" s="35">
        <v>43167</v>
      </c>
      <c r="B252" s="36">
        <v>1.9686342592592592E-2</v>
      </c>
      <c r="C252" s="34">
        <v>10.481999999999999</v>
      </c>
      <c r="D252" s="34">
        <v>5.7252999999999998</v>
      </c>
      <c r="E252" s="34">
        <v>57253.125</v>
      </c>
      <c r="F252" s="34">
        <v>666.3</v>
      </c>
      <c r="G252" s="34">
        <v>3.6</v>
      </c>
      <c r="H252" s="34">
        <v>6412.4</v>
      </c>
      <c r="I252" s="34"/>
      <c r="J252" s="34">
        <v>0.9</v>
      </c>
      <c r="K252" s="34">
        <v>0.84450000000000003</v>
      </c>
      <c r="L252" s="34">
        <v>8.8528000000000002</v>
      </c>
      <c r="M252" s="34">
        <v>4.8353000000000002</v>
      </c>
      <c r="N252" s="34">
        <v>562.69439999999997</v>
      </c>
      <c r="O252" s="34">
        <v>3.0083000000000002</v>
      </c>
      <c r="P252" s="34">
        <v>565.70000000000005</v>
      </c>
      <c r="Q252" s="34">
        <v>459.65910000000002</v>
      </c>
      <c r="R252" s="34">
        <v>2.4573999999999998</v>
      </c>
      <c r="S252" s="34">
        <v>462.1</v>
      </c>
      <c r="T252" s="34">
        <v>6412.3501999999999</v>
      </c>
      <c r="U252" s="34"/>
      <c r="V252" s="34"/>
      <c r="W252" s="34">
        <v>0</v>
      </c>
      <c r="X252" s="34">
        <v>0.7601</v>
      </c>
      <c r="Y252" s="34">
        <v>11.9</v>
      </c>
      <c r="Z252" s="34">
        <v>857</v>
      </c>
      <c r="AA252" s="34">
        <v>855</v>
      </c>
      <c r="AB252" s="34">
        <v>870</v>
      </c>
      <c r="AC252" s="34">
        <v>93</v>
      </c>
      <c r="AD252" s="34">
        <v>27.31</v>
      </c>
      <c r="AE252" s="34">
        <v>0.63</v>
      </c>
      <c r="AF252" s="34">
        <v>979</v>
      </c>
      <c r="AG252" s="34">
        <v>1</v>
      </c>
      <c r="AH252" s="34">
        <v>62</v>
      </c>
      <c r="AI252" s="34">
        <v>37</v>
      </c>
      <c r="AJ252" s="34">
        <v>190</v>
      </c>
      <c r="AK252" s="34">
        <v>168</v>
      </c>
      <c r="AL252" s="34">
        <v>3.5</v>
      </c>
      <c r="AM252" s="34">
        <v>174.4</v>
      </c>
      <c r="AN252" s="34" t="s">
        <v>155</v>
      </c>
      <c r="AO252" s="34">
        <v>2</v>
      </c>
      <c r="AP252" s="37">
        <v>0.77049768518518524</v>
      </c>
      <c r="AQ252" s="34">
        <v>47.161423999999997</v>
      </c>
      <c r="AR252" s="34">
        <v>-88.491192999999996</v>
      </c>
      <c r="AS252" s="34">
        <v>316.10000000000002</v>
      </c>
      <c r="AT252" s="34">
        <v>37.299999999999997</v>
      </c>
      <c r="AU252" s="34">
        <v>12</v>
      </c>
      <c r="AV252" s="34">
        <v>11</v>
      </c>
      <c r="AW252" s="34" t="s">
        <v>215</v>
      </c>
      <c r="AX252" s="34">
        <v>1.7436560000000001</v>
      </c>
      <c r="AY252" s="34">
        <v>1</v>
      </c>
      <c r="AZ252" s="34">
        <v>2.571828</v>
      </c>
      <c r="BA252" s="34">
        <v>13.404</v>
      </c>
      <c r="BB252" s="34">
        <v>11.42</v>
      </c>
      <c r="BC252" s="34">
        <v>0.85</v>
      </c>
      <c r="BD252" s="34">
        <v>18.407</v>
      </c>
      <c r="BE252" s="34">
        <v>1794.866</v>
      </c>
      <c r="BF252" s="34">
        <v>623.95299999999997</v>
      </c>
      <c r="BG252" s="34">
        <v>11.946999999999999</v>
      </c>
      <c r="BH252" s="34">
        <v>6.4000000000000001E-2</v>
      </c>
      <c r="BI252" s="34">
        <v>12.010999999999999</v>
      </c>
      <c r="BJ252" s="34">
        <v>9.7590000000000003</v>
      </c>
      <c r="BK252" s="34">
        <v>5.1999999999999998E-2</v>
      </c>
      <c r="BL252" s="34">
        <v>9.8119999999999994</v>
      </c>
      <c r="BM252" s="34">
        <v>44.863500000000002</v>
      </c>
      <c r="BN252" s="34"/>
      <c r="BO252" s="34"/>
      <c r="BP252" s="34"/>
      <c r="BQ252" s="34">
        <v>112.051</v>
      </c>
      <c r="BR252" s="34">
        <v>0.24488199999999999</v>
      </c>
      <c r="BS252" s="34">
        <v>-5</v>
      </c>
      <c r="BT252" s="34">
        <v>8.9999999999999993E-3</v>
      </c>
      <c r="BU252" s="34">
        <v>5.9843039999999998</v>
      </c>
      <c r="BV252" s="34">
        <v>0</v>
      </c>
      <c r="BW252" s="34" t="s">
        <v>155</v>
      </c>
      <c r="BX252" s="34">
        <v>0.81699999999999995</v>
      </c>
    </row>
    <row r="253" spans="1:76" x14ac:dyDescent="0.25">
      <c r="A253" s="35">
        <v>43167</v>
      </c>
      <c r="B253" s="36">
        <v>1.9697916666666666E-2</v>
      </c>
      <c r="C253" s="34">
        <v>11.789</v>
      </c>
      <c r="D253" s="34">
        <v>3.6644000000000001</v>
      </c>
      <c r="E253" s="34">
        <v>36644.158329999998</v>
      </c>
      <c r="F253" s="34">
        <v>646.6</v>
      </c>
      <c r="G253" s="34">
        <v>2.6</v>
      </c>
      <c r="H253" s="34">
        <v>6157.4</v>
      </c>
      <c r="I253" s="34"/>
      <c r="J253" s="34">
        <v>0.9</v>
      </c>
      <c r="K253" s="34">
        <v>0.85419999999999996</v>
      </c>
      <c r="L253" s="34">
        <v>10.0695</v>
      </c>
      <c r="M253" s="34">
        <v>3.13</v>
      </c>
      <c r="N253" s="34">
        <v>552.31880000000001</v>
      </c>
      <c r="O253" s="34">
        <v>2.2240000000000002</v>
      </c>
      <c r="P253" s="34">
        <v>554.5</v>
      </c>
      <c r="Q253" s="34">
        <v>451.17739999999998</v>
      </c>
      <c r="R253" s="34">
        <v>1.8167</v>
      </c>
      <c r="S253" s="34">
        <v>453</v>
      </c>
      <c r="T253" s="34">
        <v>6157.4219999999996</v>
      </c>
      <c r="U253" s="34"/>
      <c r="V253" s="34"/>
      <c r="W253" s="34">
        <v>0</v>
      </c>
      <c r="X253" s="34">
        <v>0.76870000000000005</v>
      </c>
      <c r="Y253" s="34">
        <v>12</v>
      </c>
      <c r="Z253" s="34">
        <v>856</v>
      </c>
      <c r="AA253" s="34">
        <v>853</v>
      </c>
      <c r="AB253" s="34">
        <v>869</v>
      </c>
      <c r="AC253" s="34">
        <v>93</v>
      </c>
      <c r="AD253" s="34">
        <v>27.3</v>
      </c>
      <c r="AE253" s="34">
        <v>0.63</v>
      </c>
      <c r="AF253" s="34">
        <v>979</v>
      </c>
      <c r="AG253" s="34">
        <v>1</v>
      </c>
      <c r="AH253" s="34">
        <v>62</v>
      </c>
      <c r="AI253" s="34">
        <v>37</v>
      </c>
      <c r="AJ253" s="34">
        <v>190</v>
      </c>
      <c r="AK253" s="34">
        <v>168</v>
      </c>
      <c r="AL253" s="34">
        <v>3.6</v>
      </c>
      <c r="AM253" s="34">
        <v>174.8</v>
      </c>
      <c r="AN253" s="34" t="s">
        <v>155</v>
      </c>
      <c r="AO253" s="34">
        <v>2</v>
      </c>
      <c r="AP253" s="37">
        <v>0.77050925925925917</v>
      </c>
      <c r="AQ253" s="34">
        <v>47.161329000000002</v>
      </c>
      <c r="AR253" s="34">
        <v>-88.491054000000005</v>
      </c>
      <c r="AS253" s="34">
        <v>315.89999999999998</v>
      </c>
      <c r="AT253" s="34">
        <v>34.799999999999997</v>
      </c>
      <c r="AU253" s="34">
        <v>12</v>
      </c>
      <c r="AV253" s="34">
        <v>11</v>
      </c>
      <c r="AW253" s="34" t="s">
        <v>215</v>
      </c>
      <c r="AX253" s="34">
        <v>1.8</v>
      </c>
      <c r="AY253" s="34">
        <v>1.0718719999999999</v>
      </c>
      <c r="AZ253" s="34">
        <v>2.6</v>
      </c>
      <c r="BA253" s="34">
        <v>13.404</v>
      </c>
      <c r="BB253" s="34">
        <v>12.22</v>
      </c>
      <c r="BC253" s="34">
        <v>0.91</v>
      </c>
      <c r="BD253" s="34">
        <v>17.074999999999999</v>
      </c>
      <c r="BE253" s="34">
        <v>2117.7840000000001</v>
      </c>
      <c r="BF253" s="34">
        <v>418.98099999999999</v>
      </c>
      <c r="BG253" s="34">
        <v>12.164999999999999</v>
      </c>
      <c r="BH253" s="34">
        <v>4.9000000000000002E-2</v>
      </c>
      <c r="BI253" s="34">
        <v>12.214</v>
      </c>
      <c r="BJ253" s="34">
        <v>9.9369999999999994</v>
      </c>
      <c r="BK253" s="34">
        <v>0.04</v>
      </c>
      <c r="BL253" s="34">
        <v>9.9770000000000003</v>
      </c>
      <c r="BM253" s="34">
        <v>44.688499999999998</v>
      </c>
      <c r="BN253" s="34"/>
      <c r="BO253" s="34"/>
      <c r="BP253" s="34"/>
      <c r="BQ253" s="34">
        <v>117.55800000000001</v>
      </c>
      <c r="BR253" s="34">
        <v>0.33719199999999999</v>
      </c>
      <c r="BS253" s="34">
        <v>-5</v>
      </c>
      <c r="BT253" s="34">
        <v>8.123E-3</v>
      </c>
      <c r="BU253" s="34">
        <v>8.2401300000000006</v>
      </c>
      <c r="BV253" s="34">
        <v>0</v>
      </c>
      <c r="BW253" s="34" t="s">
        <v>155</v>
      </c>
      <c r="BX253" s="34">
        <v>0.81699999999999995</v>
      </c>
    </row>
    <row r="254" spans="1:76" x14ac:dyDescent="0.25">
      <c r="A254" s="35">
        <v>43167</v>
      </c>
      <c r="B254" s="36">
        <v>1.9709490740740739E-2</v>
      </c>
      <c r="C254" s="34">
        <v>12.513999999999999</v>
      </c>
      <c r="D254" s="34">
        <v>2.3414999999999999</v>
      </c>
      <c r="E254" s="34">
        <v>23414.562140000002</v>
      </c>
      <c r="F254" s="34">
        <v>636</v>
      </c>
      <c r="G254" s="34">
        <v>1.5</v>
      </c>
      <c r="H254" s="34">
        <v>5686.2</v>
      </c>
      <c r="I254" s="34"/>
      <c r="J254" s="34">
        <v>0.9</v>
      </c>
      <c r="K254" s="34">
        <v>0.86109999999999998</v>
      </c>
      <c r="L254" s="34">
        <v>10.776300000000001</v>
      </c>
      <c r="M254" s="34">
        <v>2.0163000000000002</v>
      </c>
      <c r="N254" s="34">
        <v>547.68359999999996</v>
      </c>
      <c r="O254" s="34">
        <v>1.2976000000000001</v>
      </c>
      <c r="P254" s="34">
        <v>549</v>
      </c>
      <c r="Q254" s="34">
        <v>447.39089999999999</v>
      </c>
      <c r="R254" s="34">
        <v>1.0599000000000001</v>
      </c>
      <c r="S254" s="34">
        <v>448.5</v>
      </c>
      <c r="T254" s="34">
        <v>5686.1550999999999</v>
      </c>
      <c r="U254" s="34"/>
      <c r="V254" s="34"/>
      <c r="W254" s="34">
        <v>0</v>
      </c>
      <c r="X254" s="34">
        <v>0.77500000000000002</v>
      </c>
      <c r="Y254" s="34">
        <v>11.9</v>
      </c>
      <c r="Z254" s="34">
        <v>855</v>
      </c>
      <c r="AA254" s="34">
        <v>853</v>
      </c>
      <c r="AB254" s="34">
        <v>868</v>
      </c>
      <c r="AC254" s="34">
        <v>93</v>
      </c>
      <c r="AD254" s="34">
        <v>27.3</v>
      </c>
      <c r="AE254" s="34">
        <v>0.63</v>
      </c>
      <c r="AF254" s="34">
        <v>979</v>
      </c>
      <c r="AG254" s="34">
        <v>1</v>
      </c>
      <c r="AH254" s="34">
        <v>62</v>
      </c>
      <c r="AI254" s="34">
        <v>37</v>
      </c>
      <c r="AJ254" s="34">
        <v>190</v>
      </c>
      <c r="AK254" s="34">
        <v>168</v>
      </c>
      <c r="AL254" s="34">
        <v>3.5</v>
      </c>
      <c r="AM254" s="34">
        <v>174.9</v>
      </c>
      <c r="AN254" s="34" t="s">
        <v>155</v>
      </c>
      <c r="AO254" s="34">
        <v>2</v>
      </c>
      <c r="AP254" s="37">
        <v>0.77052083333333332</v>
      </c>
      <c r="AQ254" s="34">
        <v>47.161234999999998</v>
      </c>
      <c r="AR254" s="34">
        <v>-88.490936000000005</v>
      </c>
      <c r="AS254" s="34">
        <v>315.7</v>
      </c>
      <c r="AT254" s="34">
        <v>32.5</v>
      </c>
      <c r="AU254" s="34">
        <v>12</v>
      </c>
      <c r="AV254" s="34">
        <v>11</v>
      </c>
      <c r="AW254" s="34" t="s">
        <v>215</v>
      </c>
      <c r="AX254" s="34">
        <v>1.8718999999999999</v>
      </c>
      <c r="AY254" s="34">
        <v>1.3875999999999999</v>
      </c>
      <c r="AZ254" s="34">
        <v>2.8157000000000001</v>
      </c>
      <c r="BA254" s="34">
        <v>13.404</v>
      </c>
      <c r="BB254" s="34">
        <v>12.88</v>
      </c>
      <c r="BC254" s="34">
        <v>0.96</v>
      </c>
      <c r="BD254" s="34">
        <v>16.123999999999999</v>
      </c>
      <c r="BE254" s="34">
        <v>2343.7080000000001</v>
      </c>
      <c r="BF254" s="34">
        <v>279.11</v>
      </c>
      <c r="BG254" s="34">
        <v>12.474</v>
      </c>
      <c r="BH254" s="34">
        <v>0.03</v>
      </c>
      <c r="BI254" s="34">
        <v>12.503</v>
      </c>
      <c r="BJ254" s="34">
        <v>10.19</v>
      </c>
      <c r="BK254" s="34">
        <v>2.4E-2</v>
      </c>
      <c r="BL254" s="34">
        <v>10.214</v>
      </c>
      <c r="BM254" s="34">
        <v>42.675199999999997</v>
      </c>
      <c r="BN254" s="34"/>
      <c r="BO254" s="34"/>
      <c r="BP254" s="34"/>
      <c r="BQ254" s="34">
        <v>122.56100000000001</v>
      </c>
      <c r="BR254" s="34">
        <v>0.37794100000000003</v>
      </c>
      <c r="BS254" s="34">
        <v>-5</v>
      </c>
      <c r="BT254" s="34">
        <v>8.0000000000000002E-3</v>
      </c>
      <c r="BU254" s="34">
        <v>9.2359329999999993</v>
      </c>
      <c r="BV254" s="34">
        <v>0</v>
      </c>
      <c r="BW254" s="34" t="s">
        <v>155</v>
      </c>
      <c r="BX254" s="34">
        <v>0.81699999999999995</v>
      </c>
    </row>
    <row r="255" spans="1:76" x14ac:dyDescent="0.25">
      <c r="A255" s="35">
        <v>43167</v>
      </c>
      <c r="B255" s="36">
        <v>1.9721064814814813E-2</v>
      </c>
      <c r="C255" s="34">
        <v>12.853999999999999</v>
      </c>
      <c r="D255" s="34">
        <v>1.5074000000000001</v>
      </c>
      <c r="E255" s="34">
        <v>15074.27857</v>
      </c>
      <c r="F255" s="34">
        <v>836.8</v>
      </c>
      <c r="G255" s="34">
        <v>-0.3</v>
      </c>
      <c r="H255" s="34">
        <v>5141.5</v>
      </c>
      <c r="I255" s="34"/>
      <c r="J255" s="34">
        <v>0.9</v>
      </c>
      <c r="K255" s="34">
        <v>0.86660000000000004</v>
      </c>
      <c r="L255" s="34">
        <v>11.139799999999999</v>
      </c>
      <c r="M255" s="34">
        <v>1.3063</v>
      </c>
      <c r="N255" s="34">
        <v>725.21550000000002</v>
      </c>
      <c r="O255" s="34">
        <v>0</v>
      </c>
      <c r="P255" s="34">
        <v>725.2</v>
      </c>
      <c r="Q255" s="34">
        <v>592.41300000000001</v>
      </c>
      <c r="R255" s="34">
        <v>0</v>
      </c>
      <c r="S255" s="34">
        <v>592.4</v>
      </c>
      <c r="T255" s="34">
        <v>5141.5488999999998</v>
      </c>
      <c r="U255" s="34"/>
      <c r="V255" s="34"/>
      <c r="W255" s="34">
        <v>0</v>
      </c>
      <c r="X255" s="34">
        <v>0.77990000000000004</v>
      </c>
      <c r="Y255" s="34">
        <v>12</v>
      </c>
      <c r="Z255" s="34">
        <v>854</v>
      </c>
      <c r="AA255" s="34">
        <v>853</v>
      </c>
      <c r="AB255" s="34">
        <v>867</v>
      </c>
      <c r="AC255" s="34">
        <v>93</v>
      </c>
      <c r="AD255" s="34">
        <v>27.3</v>
      </c>
      <c r="AE255" s="34">
        <v>0.63</v>
      </c>
      <c r="AF255" s="34">
        <v>979</v>
      </c>
      <c r="AG255" s="34">
        <v>1</v>
      </c>
      <c r="AH255" s="34">
        <v>62</v>
      </c>
      <c r="AI255" s="34">
        <v>37</v>
      </c>
      <c r="AJ255" s="34">
        <v>190</v>
      </c>
      <c r="AK255" s="34">
        <v>168</v>
      </c>
      <c r="AL255" s="34">
        <v>3.5</v>
      </c>
      <c r="AM255" s="34">
        <v>174.5</v>
      </c>
      <c r="AN255" s="34" t="s">
        <v>155</v>
      </c>
      <c r="AO255" s="34">
        <v>2</v>
      </c>
      <c r="AP255" s="37">
        <v>0.77053240740740747</v>
      </c>
      <c r="AQ255" s="34">
        <v>47.161138000000001</v>
      </c>
      <c r="AR255" s="34">
        <v>-88.490819000000002</v>
      </c>
      <c r="AS255" s="34">
        <v>315.5</v>
      </c>
      <c r="AT255" s="34">
        <v>31.9</v>
      </c>
      <c r="AU255" s="34">
        <v>12</v>
      </c>
      <c r="AV255" s="34">
        <v>11</v>
      </c>
      <c r="AW255" s="34" t="s">
        <v>215</v>
      </c>
      <c r="AX255" s="34">
        <v>1.7562</v>
      </c>
      <c r="AY255" s="34">
        <v>1.5</v>
      </c>
      <c r="AZ255" s="34">
        <v>2.9</v>
      </c>
      <c r="BA255" s="34">
        <v>13.404</v>
      </c>
      <c r="BB255" s="34">
        <v>13.44</v>
      </c>
      <c r="BC255" s="34">
        <v>1</v>
      </c>
      <c r="BD255" s="34">
        <v>15.391999999999999</v>
      </c>
      <c r="BE255" s="34">
        <v>2497.9720000000002</v>
      </c>
      <c r="BF255" s="34">
        <v>186.44399999999999</v>
      </c>
      <c r="BG255" s="34">
        <v>17.03</v>
      </c>
      <c r="BH255" s="34">
        <v>0</v>
      </c>
      <c r="BI255" s="34">
        <v>17.03</v>
      </c>
      <c r="BJ255" s="34">
        <v>13.911</v>
      </c>
      <c r="BK255" s="34">
        <v>0</v>
      </c>
      <c r="BL255" s="34">
        <v>13.911</v>
      </c>
      <c r="BM255" s="34">
        <v>39.785699999999999</v>
      </c>
      <c r="BN255" s="34"/>
      <c r="BO255" s="34"/>
      <c r="BP255" s="34"/>
      <c r="BQ255" s="34">
        <v>127.167</v>
      </c>
      <c r="BR255" s="34">
        <v>0.40392499999999998</v>
      </c>
      <c r="BS255" s="34">
        <v>-5</v>
      </c>
      <c r="BT255" s="34">
        <v>8.8769999999999995E-3</v>
      </c>
      <c r="BU255" s="34">
        <v>9.8709179999999996</v>
      </c>
      <c r="BV255" s="34">
        <v>0</v>
      </c>
      <c r="BW255" s="34" t="s">
        <v>155</v>
      </c>
      <c r="BX255" s="34">
        <v>0.81699999999999995</v>
      </c>
    </row>
    <row r="256" spans="1:76" x14ac:dyDescent="0.25">
      <c r="A256" s="35">
        <v>43167</v>
      </c>
      <c r="B256" s="36">
        <v>1.9732638888888886E-2</v>
      </c>
      <c r="C256" s="34">
        <v>12.682</v>
      </c>
      <c r="D256" s="34">
        <v>1.6109</v>
      </c>
      <c r="E256" s="34">
        <v>16108.977559999999</v>
      </c>
      <c r="F256" s="34">
        <v>1030.4000000000001</v>
      </c>
      <c r="G256" s="34">
        <v>-0.5</v>
      </c>
      <c r="H256" s="34">
        <v>4741.3</v>
      </c>
      <c r="I256" s="34"/>
      <c r="J256" s="34">
        <v>0.9</v>
      </c>
      <c r="K256" s="34">
        <v>0.86739999999999995</v>
      </c>
      <c r="L256" s="34">
        <v>11.0006</v>
      </c>
      <c r="M256" s="34">
        <v>1.3973</v>
      </c>
      <c r="N256" s="34">
        <v>893.75040000000001</v>
      </c>
      <c r="O256" s="34">
        <v>0</v>
      </c>
      <c r="P256" s="34">
        <v>893.8</v>
      </c>
      <c r="Q256" s="34">
        <v>730.08550000000002</v>
      </c>
      <c r="R256" s="34">
        <v>0</v>
      </c>
      <c r="S256" s="34">
        <v>730.1</v>
      </c>
      <c r="T256" s="34">
        <v>4741.2831999999999</v>
      </c>
      <c r="U256" s="34"/>
      <c r="V256" s="34"/>
      <c r="W256" s="34">
        <v>0</v>
      </c>
      <c r="X256" s="34">
        <v>0.78069999999999995</v>
      </c>
      <c r="Y256" s="34">
        <v>12</v>
      </c>
      <c r="Z256" s="34">
        <v>853</v>
      </c>
      <c r="AA256" s="34">
        <v>851</v>
      </c>
      <c r="AB256" s="34">
        <v>866</v>
      </c>
      <c r="AC256" s="34">
        <v>93</v>
      </c>
      <c r="AD256" s="34">
        <v>27.3</v>
      </c>
      <c r="AE256" s="34">
        <v>0.63</v>
      </c>
      <c r="AF256" s="34">
        <v>979</v>
      </c>
      <c r="AG256" s="34">
        <v>1</v>
      </c>
      <c r="AH256" s="34">
        <v>62</v>
      </c>
      <c r="AI256" s="34">
        <v>37</v>
      </c>
      <c r="AJ256" s="34">
        <v>190</v>
      </c>
      <c r="AK256" s="34">
        <v>168</v>
      </c>
      <c r="AL256" s="34">
        <v>3.5</v>
      </c>
      <c r="AM256" s="34">
        <v>174.1</v>
      </c>
      <c r="AN256" s="34" t="s">
        <v>155</v>
      </c>
      <c r="AO256" s="34">
        <v>2</v>
      </c>
      <c r="AP256" s="37">
        <v>0.77054398148148151</v>
      </c>
      <c r="AQ256" s="34">
        <v>47.161026999999997</v>
      </c>
      <c r="AR256" s="34">
        <v>-88.490729999999999</v>
      </c>
      <c r="AS256" s="34">
        <v>315.3</v>
      </c>
      <c r="AT256" s="34">
        <v>32.1</v>
      </c>
      <c r="AU256" s="34">
        <v>12</v>
      </c>
      <c r="AV256" s="34">
        <v>11</v>
      </c>
      <c r="AW256" s="34" t="s">
        <v>215</v>
      </c>
      <c r="AX256" s="34">
        <v>1.7</v>
      </c>
      <c r="AY256" s="34">
        <v>1.5</v>
      </c>
      <c r="AZ256" s="34">
        <v>2.9</v>
      </c>
      <c r="BA256" s="34">
        <v>13.404</v>
      </c>
      <c r="BB256" s="34">
        <v>13.53</v>
      </c>
      <c r="BC256" s="34">
        <v>1.01</v>
      </c>
      <c r="BD256" s="34">
        <v>15.285</v>
      </c>
      <c r="BE256" s="34">
        <v>2483.7220000000002</v>
      </c>
      <c r="BF256" s="34">
        <v>200.797</v>
      </c>
      <c r="BG256" s="34">
        <v>21.132000000000001</v>
      </c>
      <c r="BH256" s="34">
        <v>0</v>
      </c>
      <c r="BI256" s="34">
        <v>21.132000000000001</v>
      </c>
      <c r="BJ256" s="34">
        <v>17.262</v>
      </c>
      <c r="BK256" s="34">
        <v>0</v>
      </c>
      <c r="BL256" s="34">
        <v>17.262</v>
      </c>
      <c r="BM256" s="34">
        <v>36.940600000000003</v>
      </c>
      <c r="BN256" s="34"/>
      <c r="BO256" s="34"/>
      <c r="BP256" s="34"/>
      <c r="BQ256" s="34">
        <v>128.16</v>
      </c>
      <c r="BR256" s="34">
        <v>0.40875400000000001</v>
      </c>
      <c r="BS256" s="34">
        <v>-5</v>
      </c>
      <c r="BT256" s="34">
        <v>8.9999999999999993E-3</v>
      </c>
      <c r="BU256" s="34">
        <v>9.9889250000000001</v>
      </c>
      <c r="BV256" s="34">
        <v>0</v>
      </c>
      <c r="BW256" s="34" t="s">
        <v>155</v>
      </c>
      <c r="BX256" s="34">
        <v>0.81699999999999995</v>
      </c>
    </row>
    <row r="257" spans="1:76" x14ac:dyDescent="0.25">
      <c r="A257" s="35">
        <v>43167</v>
      </c>
      <c r="B257" s="36">
        <v>1.974421296296296E-2</v>
      </c>
      <c r="C257" s="34">
        <v>12.167</v>
      </c>
      <c r="D257" s="34">
        <v>2.4460000000000002</v>
      </c>
      <c r="E257" s="34">
        <v>24460.124690000001</v>
      </c>
      <c r="F257" s="34">
        <v>1219.8</v>
      </c>
      <c r="G257" s="34">
        <v>-0.5</v>
      </c>
      <c r="H257" s="34">
        <v>4442.1000000000004</v>
      </c>
      <c r="I257" s="34"/>
      <c r="J257" s="34">
        <v>0.9</v>
      </c>
      <c r="K257" s="34">
        <v>0.86409999999999998</v>
      </c>
      <c r="L257" s="34">
        <v>10.513999999999999</v>
      </c>
      <c r="M257" s="34">
        <v>2.1135999999999999</v>
      </c>
      <c r="N257" s="34">
        <v>1054.0232000000001</v>
      </c>
      <c r="O257" s="34">
        <v>0</v>
      </c>
      <c r="P257" s="34">
        <v>1054</v>
      </c>
      <c r="Q257" s="34">
        <v>861.00890000000004</v>
      </c>
      <c r="R257" s="34">
        <v>0</v>
      </c>
      <c r="S257" s="34">
        <v>861</v>
      </c>
      <c r="T257" s="34">
        <v>4442.0891000000001</v>
      </c>
      <c r="U257" s="34"/>
      <c r="V257" s="34"/>
      <c r="W257" s="34">
        <v>0</v>
      </c>
      <c r="X257" s="34">
        <v>0.77769999999999995</v>
      </c>
      <c r="Y257" s="34">
        <v>11.9</v>
      </c>
      <c r="Z257" s="34">
        <v>854</v>
      </c>
      <c r="AA257" s="34">
        <v>854</v>
      </c>
      <c r="AB257" s="34">
        <v>867</v>
      </c>
      <c r="AC257" s="34">
        <v>93</v>
      </c>
      <c r="AD257" s="34">
        <v>27.3</v>
      </c>
      <c r="AE257" s="34">
        <v>0.63</v>
      </c>
      <c r="AF257" s="34">
        <v>979</v>
      </c>
      <c r="AG257" s="34">
        <v>1</v>
      </c>
      <c r="AH257" s="34">
        <v>61.122999999999998</v>
      </c>
      <c r="AI257" s="34">
        <v>37</v>
      </c>
      <c r="AJ257" s="34">
        <v>190</v>
      </c>
      <c r="AK257" s="34">
        <v>168</v>
      </c>
      <c r="AL257" s="34">
        <v>3.5</v>
      </c>
      <c r="AM257" s="34">
        <v>174.2</v>
      </c>
      <c r="AN257" s="34" t="s">
        <v>155</v>
      </c>
      <c r="AO257" s="34">
        <v>2</v>
      </c>
      <c r="AP257" s="37">
        <v>0.77055555555555555</v>
      </c>
      <c r="AQ257" s="34">
        <v>47.160888999999997</v>
      </c>
      <c r="AR257" s="34">
        <v>-88.490690999999998</v>
      </c>
      <c r="AS257" s="34">
        <v>315.60000000000002</v>
      </c>
      <c r="AT257" s="34">
        <v>33.9</v>
      </c>
      <c r="AU257" s="34">
        <v>12</v>
      </c>
      <c r="AV257" s="34">
        <v>11</v>
      </c>
      <c r="AW257" s="34" t="s">
        <v>215</v>
      </c>
      <c r="AX257" s="34">
        <v>1.8438000000000001</v>
      </c>
      <c r="AY257" s="34">
        <v>1.6437999999999999</v>
      </c>
      <c r="AZ257" s="34">
        <v>2.9719000000000002</v>
      </c>
      <c r="BA257" s="34">
        <v>13.404</v>
      </c>
      <c r="BB257" s="34">
        <v>13.18</v>
      </c>
      <c r="BC257" s="34">
        <v>0.98</v>
      </c>
      <c r="BD257" s="34">
        <v>15.725</v>
      </c>
      <c r="BE257" s="34">
        <v>2337.4349999999999</v>
      </c>
      <c r="BF257" s="34">
        <v>299.07499999999999</v>
      </c>
      <c r="BG257" s="34">
        <v>24.539000000000001</v>
      </c>
      <c r="BH257" s="34">
        <v>0</v>
      </c>
      <c r="BI257" s="34">
        <v>24.539000000000001</v>
      </c>
      <c r="BJ257" s="34">
        <v>20.045000000000002</v>
      </c>
      <c r="BK257" s="34">
        <v>0</v>
      </c>
      <c r="BL257" s="34">
        <v>20.045000000000002</v>
      </c>
      <c r="BM257" s="34">
        <v>34.078499999999998</v>
      </c>
      <c r="BN257" s="34"/>
      <c r="BO257" s="34"/>
      <c r="BP257" s="34"/>
      <c r="BQ257" s="34">
        <v>125.715</v>
      </c>
      <c r="BR257" s="34">
        <v>0.23973900000000001</v>
      </c>
      <c r="BS257" s="34">
        <v>-5</v>
      </c>
      <c r="BT257" s="34">
        <v>8.9999999999999993E-3</v>
      </c>
      <c r="BU257" s="34">
        <v>5.8586220000000004</v>
      </c>
      <c r="BV257" s="34">
        <v>0</v>
      </c>
      <c r="BW257" s="34" t="s">
        <v>155</v>
      </c>
      <c r="BX257" s="34">
        <v>0.81699999999999995</v>
      </c>
    </row>
    <row r="258" spans="1:76" x14ac:dyDescent="0.25">
      <c r="A258" s="35">
        <v>43167</v>
      </c>
      <c r="B258" s="36">
        <v>1.9755787037037037E-2</v>
      </c>
      <c r="C258" s="34">
        <v>11.984999999999999</v>
      </c>
      <c r="D258" s="34">
        <v>2.8921000000000001</v>
      </c>
      <c r="E258" s="34">
        <v>28921.07891</v>
      </c>
      <c r="F258" s="34">
        <v>1259.7</v>
      </c>
      <c r="G258" s="34">
        <v>0.4</v>
      </c>
      <c r="H258" s="34">
        <v>4281</v>
      </c>
      <c r="I258" s="34"/>
      <c r="J258" s="34">
        <v>0.9</v>
      </c>
      <c r="K258" s="34">
        <v>0.86160000000000003</v>
      </c>
      <c r="L258" s="34">
        <v>10.326000000000001</v>
      </c>
      <c r="M258" s="34">
        <v>2.4918</v>
      </c>
      <c r="N258" s="34">
        <v>1085.3844999999999</v>
      </c>
      <c r="O258" s="34">
        <v>0.31169999999999998</v>
      </c>
      <c r="P258" s="34">
        <v>1085.7</v>
      </c>
      <c r="Q258" s="34">
        <v>886.62729999999999</v>
      </c>
      <c r="R258" s="34">
        <v>0.25459999999999999</v>
      </c>
      <c r="S258" s="34">
        <v>886.9</v>
      </c>
      <c r="T258" s="34">
        <v>4281.0111999999999</v>
      </c>
      <c r="U258" s="34"/>
      <c r="V258" s="34"/>
      <c r="W258" s="34">
        <v>0</v>
      </c>
      <c r="X258" s="34">
        <v>0.77539999999999998</v>
      </c>
      <c r="Y258" s="34">
        <v>12</v>
      </c>
      <c r="Z258" s="34">
        <v>854</v>
      </c>
      <c r="AA258" s="34">
        <v>854</v>
      </c>
      <c r="AB258" s="34">
        <v>868</v>
      </c>
      <c r="AC258" s="34">
        <v>93</v>
      </c>
      <c r="AD258" s="34">
        <v>27.3</v>
      </c>
      <c r="AE258" s="34">
        <v>0.63</v>
      </c>
      <c r="AF258" s="34">
        <v>979</v>
      </c>
      <c r="AG258" s="34">
        <v>1</v>
      </c>
      <c r="AH258" s="34">
        <v>61</v>
      </c>
      <c r="AI258" s="34">
        <v>37</v>
      </c>
      <c r="AJ258" s="34">
        <v>190</v>
      </c>
      <c r="AK258" s="34">
        <v>168</v>
      </c>
      <c r="AL258" s="34">
        <v>3.5</v>
      </c>
      <c r="AM258" s="34">
        <v>174.6</v>
      </c>
      <c r="AN258" s="34" t="s">
        <v>155</v>
      </c>
      <c r="AO258" s="34">
        <v>2</v>
      </c>
      <c r="AP258" s="37">
        <v>0.77056712962962959</v>
      </c>
      <c r="AQ258" s="34">
        <v>47.160736</v>
      </c>
      <c r="AR258" s="34">
        <v>-88.490673999999999</v>
      </c>
      <c r="AS258" s="34">
        <v>315.39999999999998</v>
      </c>
      <c r="AT258" s="34">
        <v>34.6</v>
      </c>
      <c r="AU258" s="34">
        <v>12</v>
      </c>
      <c r="AV258" s="34">
        <v>11</v>
      </c>
      <c r="AW258" s="34" t="s">
        <v>215</v>
      </c>
      <c r="AX258" s="34">
        <v>1.9</v>
      </c>
      <c r="AY258" s="34">
        <v>1.7</v>
      </c>
      <c r="AZ258" s="34">
        <v>3</v>
      </c>
      <c r="BA258" s="34">
        <v>13.404</v>
      </c>
      <c r="BB258" s="34">
        <v>12.93</v>
      </c>
      <c r="BC258" s="34">
        <v>0.96</v>
      </c>
      <c r="BD258" s="34">
        <v>16.062999999999999</v>
      </c>
      <c r="BE258" s="34">
        <v>2265.3670000000002</v>
      </c>
      <c r="BF258" s="34">
        <v>347.93900000000002</v>
      </c>
      <c r="BG258" s="34">
        <v>24.936</v>
      </c>
      <c r="BH258" s="34">
        <v>7.0000000000000001E-3</v>
      </c>
      <c r="BI258" s="34">
        <v>24.943000000000001</v>
      </c>
      <c r="BJ258" s="34">
        <v>20.37</v>
      </c>
      <c r="BK258" s="34">
        <v>6.0000000000000001E-3</v>
      </c>
      <c r="BL258" s="34">
        <v>20.376000000000001</v>
      </c>
      <c r="BM258" s="34">
        <v>32.409700000000001</v>
      </c>
      <c r="BN258" s="34"/>
      <c r="BO258" s="34"/>
      <c r="BP258" s="34"/>
      <c r="BQ258" s="34">
        <v>123.69499999999999</v>
      </c>
      <c r="BR258" s="34">
        <v>0.21687600000000001</v>
      </c>
      <c r="BS258" s="34">
        <v>-5</v>
      </c>
      <c r="BT258" s="34">
        <v>8.1239999999999993E-3</v>
      </c>
      <c r="BU258" s="34">
        <v>5.2999099999999997</v>
      </c>
      <c r="BV258" s="34">
        <v>0</v>
      </c>
      <c r="BW258" s="34" t="s">
        <v>155</v>
      </c>
      <c r="BX258" s="34">
        <v>0.81699999999999995</v>
      </c>
    </row>
    <row r="259" spans="1:76" x14ac:dyDescent="0.25">
      <c r="A259" s="35">
        <v>43167</v>
      </c>
      <c r="B259" s="36">
        <v>1.9767361111111111E-2</v>
      </c>
      <c r="C259" s="34">
        <v>12.311</v>
      </c>
      <c r="D259" s="34">
        <v>2.4630000000000001</v>
      </c>
      <c r="E259" s="34">
        <v>24629.599999999999</v>
      </c>
      <c r="F259" s="34">
        <v>1025.9000000000001</v>
      </c>
      <c r="G259" s="34">
        <v>2.7</v>
      </c>
      <c r="H259" s="34">
        <v>4137.3</v>
      </c>
      <c r="I259" s="34"/>
      <c r="J259" s="34">
        <v>0.9</v>
      </c>
      <c r="K259" s="34">
        <v>0.86309999999999998</v>
      </c>
      <c r="L259" s="34">
        <v>10.626099999999999</v>
      </c>
      <c r="M259" s="34">
        <v>2.1257999999999999</v>
      </c>
      <c r="N259" s="34">
        <v>885.44939999999997</v>
      </c>
      <c r="O259" s="34">
        <v>2.2940999999999998</v>
      </c>
      <c r="P259" s="34">
        <v>887.7</v>
      </c>
      <c r="Q259" s="34">
        <v>723.30460000000005</v>
      </c>
      <c r="R259" s="34">
        <v>1.8740000000000001</v>
      </c>
      <c r="S259" s="34">
        <v>725.2</v>
      </c>
      <c r="T259" s="34">
        <v>4137.2977000000001</v>
      </c>
      <c r="U259" s="34"/>
      <c r="V259" s="34"/>
      <c r="W259" s="34">
        <v>0</v>
      </c>
      <c r="X259" s="34">
        <v>0.77680000000000005</v>
      </c>
      <c r="Y259" s="34">
        <v>11.9</v>
      </c>
      <c r="Z259" s="34">
        <v>854</v>
      </c>
      <c r="AA259" s="34">
        <v>853</v>
      </c>
      <c r="AB259" s="34">
        <v>868</v>
      </c>
      <c r="AC259" s="34">
        <v>93</v>
      </c>
      <c r="AD259" s="34">
        <v>27.3</v>
      </c>
      <c r="AE259" s="34">
        <v>0.63</v>
      </c>
      <c r="AF259" s="34">
        <v>979</v>
      </c>
      <c r="AG259" s="34">
        <v>1</v>
      </c>
      <c r="AH259" s="34">
        <v>61</v>
      </c>
      <c r="AI259" s="34">
        <v>37</v>
      </c>
      <c r="AJ259" s="34">
        <v>190</v>
      </c>
      <c r="AK259" s="34">
        <v>168</v>
      </c>
      <c r="AL259" s="34">
        <v>3.5</v>
      </c>
      <c r="AM259" s="34">
        <v>175</v>
      </c>
      <c r="AN259" s="34" t="s">
        <v>155</v>
      </c>
      <c r="AO259" s="34">
        <v>2</v>
      </c>
      <c r="AP259" s="37">
        <v>0.77057870370370374</v>
      </c>
      <c r="AQ259" s="34">
        <v>47.160581000000001</v>
      </c>
      <c r="AR259" s="34">
        <v>-88.490669999999994</v>
      </c>
      <c r="AS259" s="34">
        <v>315.3</v>
      </c>
      <c r="AT259" s="34">
        <v>35.5</v>
      </c>
      <c r="AU259" s="34">
        <v>12</v>
      </c>
      <c r="AV259" s="34">
        <v>11</v>
      </c>
      <c r="AW259" s="34" t="s">
        <v>215</v>
      </c>
      <c r="AX259" s="34">
        <v>1.9</v>
      </c>
      <c r="AY259" s="34">
        <v>1.1967000000000001</v>
      </c>
      <c r="AZ259" s="34">
        <v>2.4967000000000001</v>
      </c>
      <c r="BA259" s="34">
        <v>13.404</v>
      </c>
      <c r="BB259" s="34">
        <v>13.08</v>
      </c>
      <c r="BC259" s="34">
        <v>0.98</v>
      </c>
      <c r="BD259" s="34">
        <v>15.858000000000001</v>
      </c>
      <c r="BE259" s="34">
        <v>2345.473</v>
      </c>
      <c r="BF259" s="34">
        <v>298.65100000000001</v>
      </c>
      <c r="BG259" s="34">
        <v>20.466999999999999</v>
      </c>
      <c r="BH259" s="34">
        <v>5.2999999999999999E-2</v>
      </c>
      <c r="BI259" s="34">
        <v>20.52</v>
      </c>
      <c r="BJ259" s="34">
        <v>16.719000000000001</v>
      </c>
      <c r="BK259" s="34">
        <v>4.2999999999999997E-2</v>
      </c>
      <c r="BL259" s="34">
        <v>16.762</v>
      </c>
      <c r="BM259" s="34">
        <v>31.513400000000001</v>
      </c>
      <c r="BN259" s="34"/>
      <c r="BO259" s="34"/>
      <c r="BP259" s="34"/>
      <c r="BQ259" s="34">
        <v>124.672</v>
      </c>
      <c r="BR259" s="34">
        <v>0.16964899999999999</v>
      </c>
      <c r="BS259" s="34">
        <v>-5</v>
      </c>
      <c r="BT259" s="34">
        <v>8.0000000000000002E-3</v>
      </c>
      <c r="BU259" s="34">
        <v>4.1457889999999997</v>
      </c>
      <c r="BV259" s="34">
        <v>0</v>
      </c>
      <c r="BW259" s="34" t="s">
        <v>155</v>
      </c>
      <c r="BX259" s="34">
        <v>0.81699999999999995</v>
      </c>
    </row>
    <row r="260" spans="1:76" x14ac:dyDescent="0.25">
      <c r="A260" s="35">
        <v>43167</v>
      </c>
      <c r="B260" s="36">
        <v>1.9778935185185184E-2</v>
      </c>
      <c r="C260" s="34">
        <v>12.586</v>
      </c>
      <c r="D260" s="34">
        <v>1.8168</v>
      </c>
      <c r="E260" s="34">
        <v>18167.785469999999</v>
      </c>
      <c r="F260" s="34">
        <v>772.3</v>
      </c>
      <c r="G260" s="34">
        <v>3</v>
      </c>
      <c r="H260" s="34">
        <v>3954.6</v>
      </c>
      <c r="I260" s="34"/>
      <c r="J260" s="34">
        <v>0.9</v>
      </c>
      <c r="K260" s="34">
        <v>0.86709999999999998</v>
      </c>
      <c r="L260" s="34">
        <v>10.9129</v>
      </c>
      <c r="M260" s="34">
        <v>1.5751999999999999</v>
      </c>
      <c r="N260" s="34">
        <v>669.62819999999999</v>
      </c>
      <c r="O260" s="34">
        <v>2.6012</v>
      </c>
      <c r="P260" s="34">
        <v>672.2</v>
      </c>
      <c r="Q260" s="34">
        <v>547.00490000000002</v>
      </c>
      <c r="R260" s="34">
        <v>2.1248</v>
      </c>
      <c r="S260" s="34">
        <v>549.1</v>
      </c>
      <c r="T260" s="34">
        <v>3954.5574999999999</v>
      </c>
      <c r="U260" s="34"/>
      <c r="V260" s="34"/>
      <c r="W260" s="34">
        <v>0</v>
      </c>
      <c r="X260" s="34">
        <v>0.78029999999999999</v>
      </c>
      <c r="Y260" s="34">
        <v>11.9</v>
      </c>
      <c r="Z260" s="34">
        <v>853</v>
      </c>
      <c r="AA260" s="34">
        <v>853</v>
      </c>
      <c r="AB260" s="34">
        <v>866</v>
      </c>
      <c r="AC260" s="34">
        <v>93</v>
      </c>
      <c r="AD260" s="34">
        <v>27.3</v>
      </c>
      <c r="AE260" s="34">
        <v>0.63</v>
      </c>
      <c r="AF260" s="34">
        <v>979</v>
      </c>
      <c r="AG260" s="34">
        <v>1</v>
      </c>
      <c r="AH260" s="34">
        <v>61</v>
      </c>
      <c r="AI260" s="34">
        <v>37</v>
      </c>
      <c r="AJ260" s="34">
        <v>190</v>
      </c>
      <c r="AK260" s="34">
        <v>168</v>
      </c>
      <c r="AL260" s="34">
        <v>3.5</v>
      </c>
      <c r="AM260" s="34">
        <v>174.7</v>
      </c>
      <c r="AN260" s="34" t="s">
        <v>155</v>
      </c>
      <c r="AO260" s="34">
        <v>2</v>
      </c>
      <c r="AP260" s="37">
        <v>0.77059027777777767</v>
      </c>
      <c r="AQ260" s="34">
        <v>47.160538000000003</v>
      </c>
      <c r="AR260" s="34">
        <v>-88.490669999999994</v>
      </c>
      <c r="AS260" s="34">
        <v>315.3</v>
      </c>
      <c r="AT260" s="34">
        <v>34.9</v>
      </c>
      <c r="AU260" s="34">
        <v>12</v>
      </c>
      <c r="AV260" s="34">
        <v>10</v>
      </c>
      <c r="AW260" s="34" t="s">
        <v>216</v>
      </c>
      <c r="AX260" s="34">
        <v>1.9</v>
      </c>
      <c r="AY260" s="34">
        <v>1</v>
      </c>
      <c r="AZ260" s="34">
        <v>2.2999999999999998</v>
      </c>
      <c r="BA260" s="34">
        <v>13.404</v>
      </c>
      <c r="BB260" s="34">
        <v>13.49</v>
      </c>
      <c r="BC260" s="34">
        <v>1.01</v>
      </c>
      <c r="BD260" s="34">
        <v>15.333</v>
      </c>
      <c r="BE260" s="34">
        <v>2461.6959999999999</v>
      </c>
      <c r="BF260" s="34">
        <v>226.16200000000001</v>
      </c>
      <c r="BG260" s="34">
        <v>15.819000000000001</v>
      </c>
      <c r="BH260" s="34">
        <v>6.0999999999999999E-2</v>
      </c>
      <c r="BI260" s="34">
        <v>15.88</v>
      </c>
      <c r="BJ260" s="34">
        <v>12.922000000000001</v>
      </c>
      <c r="BK260" s="34">
        <v>0.05</v>
      </c>
      <c r="BL260" s="34">
        <v>12.972</v>
      </c>
      <c r="BM260" s="34">
        <v>30.783300000000001</v>
      </c>
      <c r="BN260" s="34"/>
      <c r="BO260" s="34"/>
      <c r="BP260" s="34"/>
      <c r="BQ260" s="34">
        <v>127.992</v>
      </c>
      <c r="BR260" s="34">
        <v>0.17089299999999999</v>
      </c>
      <c r="BS260" s="34">
        <v>-5</v>
      </c>
      <c r="BT260" s="34">
        <v>8.0000000000000002E-3</v>
      </c>
      <c r="BU260" s="34">
        <v>4.1761980000000003</v>
      </c>
      <c r="BV260" s="34">
        <v>0</v>
      </c>
      <c r="BW260" s="34" t="s">
        <v>155</v>
      </c>
      <c r="BX260" s="34">
        <v>0.81699999999999995</v>
      </c>
    </row>
    <row r="261" spans="1:76" x14ac:dyDescent="0.25">
      <c r="A261" s="35">
        <v>43167</v>
      </c>
      <c r="B261" s="36">
        <v>1.9790509259259261E-2</v>
      </c>
      <c r="C261" s="34">
        <v>12.832000000000001</v>
      </c>
      <c r="D261" s="34">
        <v>1.3028999999999999</v>
      </c>
      <c r="E261" s="34">
        <v>13029.37716</v>
      </c>
      <c r="F261" s="34">
        <v>665.8</v>
      </c>
      <c r="G261" s="34">
        <v>3</v>
      </c>
      <c r="H261" s="34">
        <v>3960.8</v>
      </c>
      <c r="I261" s="34"/>
      <c r="J261" s="34">
        <v>0.97</v>
      </c>
      <c r="K261" s="34">
        <v>0.86980000000000002</v>
      </c>
      <c r="L261" s="34">
        <v>11.1616</v>
      </c>
      <c r="M261" s="34">
        <v>1.1333</v>
      </c>
      <c r="N261" s="34">
        <v>579.1644</v>
      </c>
      <c r="O261" s="34">
        <v>2.5722999999999998</v>
      </c>
      <c r="P261" s="34">
        <v>581.70000000000005</v>
      </c>
      <c r="Q261" s="34">
        <v>473.10700000000003</v>
      </c>
      <c r="R261" s="34">
        <v>2.1013000000000002</v>
      </c>
      <c r="S261" s="34">
        <v>475.2</v>
      </c>
      <c r="T261" s="34">
        <v>3960.7556</v>
      </c>
      <c r="U261" s="34"/>
      <c r="V261" s="34"/>
      <c r="W261" s="34">
        <v>0</v>
      </c>
      <c r="X261" s="34">
        <v>0.84009999999999996</v>
      </c>
      <c r="Y261" s="34">
        <v>12</v>
      </c>
      <c r="Z261" s="34">
        <v>852</v>
      </c>
      <c r="AA261" s="34">
        <v>852</v>
      </c>
      <c r="AB261" s="34">
        <v>865</v>
      </c>
      <c r="AC261" s="34">
        <v>93</v>
      </c>
      <c r="AD261" s="34">
        <v>27.3</v>
      </c>
      <c r="AE261" s="34">
        <v>0.63</v>
      </c>
      <c r="AF261" s="34">
        <v>979</v>
      </c>
      <c r="AG261" s="34">
        <v>1</v>
      </c>
      <c r="AH261" s="34">
        <v>61</v>
      </c>
      <c r="AI261" s="34">
        <v>37</v>
      </c>
      <c r="AJ261" s="34">
        <v>190</v>
      </c>
      <c r="AK261" s="34">
        <v>168</v>
      </c>
      <c r="AL261" s="34">
        <v>3.6</v>
      </c>
      <c r="AM261" s="34">
        <v>174.3</v>
      </c>
      <c r="AN261" s="34" t="s">
        <v>155</v>
      </c>
      <c r="AO261" s="34">
        <v>2</v>
      </c>
      <c r="AP261" s="37">
        <v>0.77059027777777767</v>
      </c>
      <c r="AQ261" s="34">
        <v>47.160342</v>
      </c>
      <c r="AR261" s="34">
        <v>-88.490662999999998</v>
      </c>
      <c r="AS261" s="34">
        <v>314.7</v>
      </c>
      <c r="AT261" s="34">
        <v>34.5</v>
      </c>
      <c r="AU261" s="34">
        <v>12</v>
      </c>
      <c r="AV261" s="34">
        <v>10</v>
      </c>
      <c r="AW261" s="34" t="s">
        <v>216</v>
      </c>
      <c r="AX261" s="34">
        <v>1.6124000000000001</v>
      </c>
      <c r="AY261" s="34">
        <v>1.0719000000000001</v>
      </c>
      <c r="AZ261" s="34">
        <v>2.1562000000000001</v>
      </c>
      <c r="BA261" s="34">
        <v>13.404</v>
      </c>
      <c r="BB261" s="34">
        <v>13.79</v>
      </c>
      <c r="BC261" s="34">
        <v>1.03</v>
      </c>
      <c r="BD261" s="34">
        <v>14.967000000000001</v>
      </c>
      <c r="BE261" s="34">
        <v>2556.1469999999999</v>
      </c>
      <c r="BF261" s="34">
        <v>165.191</v>
      </c>
      <c r="BG261" s="34">
        <v>13.89</v>
      </c>
      <c r="BH261" s="34">
        <v>6.2E-2</v>
      </c>
      <c r="BI261" s="34">
        <v>13.952</v>
      </c>
      <c r="BJ261" s="34">
        <v>11.346</v>
      </c>
      <c r="BK261" s="34">
        <v>0.05</v>
      </c>
      <c r="BL261" s="34">
        <v>11.397</v>
      </c>
      <c r="BM261" s="34">
        <v>31.301200000000001</v>
      </c>
      <c r="BN261" s="34"/>
      <c r="BO261" s="34"/>
      <c r="BP261" s="34"/>
      <c r="BQ261" s="34">
        <v>139.893</v>
      </c>
      <c r="BR261" s="34">
        <v>0.25882300000000003</v>
      </c>
      <c r="BS261" s="34">
        <v>-5</v>
      </c>
      <c r="BT261" s="34">
        <v>8.8769999999999995E-3</v>
      </c>
      <c r="BU261" s="34">
        <v>6.3249880000000003</v>
      </c>
      <c r="BV261" s="34">
        <v>0</v>
      </c>
      <c r="BW261" s="34" t="s">
        <v>155</v>
      </c>
      <c r="BX261" s="34">
        <v>0.81699999999999995</v>
      </c>
    </row>
    <row r="262" spans="1:76" x14ac:dyDescent="0.25">
      <c r="A262" s="35">
        <v>43167</v>
      </c>
      <c r="B262" s="36">
        <v>1.9802083333333335E-2</v>
      </c>
      <c r="C262" s="34">
        <v>12.968</v>
      </c>
      <c r="D262" s="34">
        <v>0.96750000000000003</v>
      </c>
      <c r="E262" s="34">
        <v>9675.3179189999992</v>
      </c>
      <c r="F262" s="34">
        <v>688.4</v>
      </c>
      <c r="G262" s="34">
        <v>2.7</v>
      </c>
      <c r="H262" s="34">
        <v>3936.2</v>
      </c>
      <c r="I262" s="34"/>
      <c r="J262" s="34">
        <v>1</v>
      </c>
      <c r="K262" s="34">
        <v>0.87180000000000002</v>
      </c>
      <c r="L262" s="34">
        <v>11.3049</v>
      </c>
      <c r="M262" s="34">
        <v>0.84350000000000003</v>
      </c>
      <c r="N262" s="34">
        <v>600.14710000000002</v>
      </c>
      <c r="O262" s="34">
        <v>2.3197999999999999</v>
      </c>
      <c r="P262" s="34">
        <v>602.5</v>
      </c>
      <c r="Q262" s="34">
        <v>490.2473</v>
      </c>
      <c r="R262" s="34">
        <v>1.895</v>
      </c>
      <c r="S262" s="34">
        <v>492.1</v>
      </c>
      <c r="T262" s="34">
        <v>3936.1945999999998</v>
      </c>
      <c r="U262" s="34"/>
      <c r="V262" s="34"/>
      <c r="W262" s="34">
        <v>0</v>
      </c>
      <c r="X262" s="34">
        <v>0.87180000000000002</v>
      </c>
      <c r="Y262" s="34">
        <v>11.9</v>
      </c>
      <c r="Z262" s="34">
        <v>852</v>
      </c>
      <c r="AA262" s="34">
        <v>852</v>
      </c>
      <c r="AB262" s="34">
        <v>865</v>
      </c>
      <c r="AC262" s="34">
        <v>93</v>
      </c>
      <c r="AD262" s="34">
        <v>27.3</v>
      </c>
      <c r="AE262" s="34">
        <v>0.63</v>
      </c>
      <c r="AF262" s="34">
        <v>979</v>
      </c>
      <c r="AG262" s="34">
        <v>1</v>
      </c>
      <c r="AH262" s="34">
        <v>61</v>
      </c>
      <c r="AI262" s="34">
        <v>37</v>
      </c>
      <c r="AJ262" s="34">
        <v>190</v>
      </c>
      <c r="AK262" s="34">
        <v>168</v>
      </c>
      <c r="AL262" s="34">
        <v>3.5</v>
      </c>
      <c r="AM262" s="34">
        <v>174.1</v>
      </c>
      <c r="AN262" s="34" t="s">
        <v>155</v>
      </c>
      <c r="AO262" s="34">
        <v>2</v>
      </c>
      <c r="AP262" s="37">
        <v>0.77061342592592597</v>
      </c>
      <c r="AQ262" s="34">
        <v>47.160179999999997</v>
      </c>
      <c r="AR262" s="34">
        <v>-88.490651</v>
      </c>
      <c r="AS262" s="34">
        <v>314.10000000000002</v>
      </c>
      <c r="AT262" s="34">
        <v>33.200000000000003</v>
      </c>
      <c r="AU262" s="34">
        <v>12</v>
      </c>
      <c r="AV262" s="34">
        <v>10</v>
      </c>
      <c r="AW262" s="34" t="s">
        <v>216</v>
      </c>
      <c r="AX262" s="34">
        <v>1.5719000000000001</v>
      </c>
      <c r="AY262" s="34">
        <v>1.3157000000000001</v>
      </c>
      <c r="AZ262" s="34">
        <v>2.3875999999999999</v>
      </c>
      <c r="BA262" s="34">
        <v>13.404</v>
      </c>
      <c r="BB262" s="34">
        <v>14.02</v>
      </c>
      <c r="BC262" s="34">
        <v>1.05</v>
      </c>
      <c r="BD262" s="34">
        <v>14.708</v>
      </c>
      <c r="BE262" s="34">
        <v>2619.8310000000001</v>
      </c>
      <c r="BF262" s="34">
        <v>124.41</v>
      </c>
      <c r="BG262" s="34">
        <v>14.565</v>
      </c>
      <c r="BH262" s="34">
        <v>5.6000000000000001E-2</v>
      </c>
      <c r="BI262" s="34">
        <v>14.621</v>
      </c>
      <c r="BJ262" s="34">
        <v>11.898</v>
      </c>
      <c r="BK262" s="34">
        <v>4.5999999999999999E-2</v>
      </c>
      <c r="BL262" s="34">
        <v>11.944000000000001</v>
      </c>
      <c r="BM262" s="34">
        <v>31.477799999999998</v>
      </c>
      <c r="BN262" s="34"/>
      <c r="BO262" s="34"/>
      <c r="BP262" s="34"/>
      <c r="BQ262" s="34">
        <v>146.89599999999999</v>
      </c>
      <c r="BR262" s="34">
        <v>0.32888200000000001</v>
      </c>
      <c r="BS262" s="34">
        <v>-5</v>
      </c>
      <c r="BT262" s="34">
        <v>8.9999999999999993E-3</v>
      </c>
      <c r="BU262" s="34">
        <v>8.0370530000000002</v>
      </c>
      <c r="BV262" s="34">
        <v>0</v>
      </c>
      <c r="BW262" s="34" t="s">
        <v>155</v>
      </c>
      <c r="BX262" s="34">
        <v>0.81699999999999995</v>
      </c>
    </row>
    <row r="263" spans="1:76" x14ac:dyDescent="0.25">
      <c r="A263" s="35">
        <v>43167</v>
      </c>
      <c r="B263" s="36">
        <v>1.9813657407407408E-2</v>
      </c>
      <c r="C263" s="34">
        <v>13.004</v>
      </c>
      <c r="D263" s="34">
        <v>0.82889999999999997</v>
      </c>
      <c r="E263" s="34">
        <v>8289.1964289999996</v>
      </c>
      <c r="F263" s="34">
        <v>720.2</v>
      </c>
      <c r="G263" s="34">
        <v>2.2999999999999998</v>
      </c>
      <c r="H263" s="34">
        <v>3871</v>
      </c>
      <c r="I263" s="34"/>
      <c r="J263" s="34">
        <v>1</v>
      </c>
      <c r="K263" s="34">
        <v>0.87290000000000001</v>
      </c>
      <c r="L263" s="34">
        <v>11.3505</v>
      </c>
      <c r="M263" s="34">
        <v>0.72350000000000003</v>
      </c>
      <c r="N263" s="34">
        <v>628.60509999999999</v>
      </c>
      <c r="O263" s="34">
        <v>1.9847999999999999</v>
      </c>
      <c r="P263" s="34">
        <v>630.6</v>
      </c>
      <c r="Q263" s="34">
        <v>512.98379999999997</v>
      </c>
      <c r="R263" s="34">
        <v>1.6196999999999999</v>
      </c>
      <c r="S263" s="34">
        <v>514.6</v>
      </c>
      <c r="T263" s="34">
        <v>3870.9793</v>
      </c>
      <c r="U263" s="34"/>
      <c r="V263" s="34"/>
      <c r="W263" s="34">
        <v>0</v>
      </c>
      <c r="X263" s="34">
        <v>0.87290000000000001</v>
      </c>
      <c r="Y263" s="34">
        <v>12</v>
      </c>
      <c r="Z263" s="34">
        <v>852</v>
      </c>
      <c r="AA263" s="34">
        <v>851</v>
      </c>
      <c r="AB263" s="34">
        <v>865</v>
      </c>
      <c r="AC263" s="34">
        <v>92.1</v>
      </c>
      <c r="AD263" s="34">
        <v>27.04</v>
      </c>
      <c r="AE263" s="34">
        <v>0.62</v>
      </c>
      <c r="AF263" s="34">
        <v>979</v>
      </c>
      <c r="AG263" s="34">
        <v>1</v>
      </c>
      <c r="AH263" s="34">
        <v>61</v>
      </c>
      <c r="AI263" s="34">
        <v>37</v>
      </c>
      <c r="AJ263" s="34">
        <v>190</v>
      </c>
      <c r="AK263" s="34">
        <v>168</v>
      </c>
      <c r="AL263" s="34">
        <v>3.5</v>
      </c>
      <c r="AM263" s="34">
        <v>174.4</v>
      </c>
      <c r="AN263" s="34" t="s">
        <v>155</v>
      </c>
      <c r="AO263" s="34">
        <v>2</v>
      </c>
      <c r="AP263" s="37">
        <v>0.770625</v>
      </c>
      <c r="AQ263" s="34">
        <v>47.160074000000002</v>
      </c>
      <c r="AR263" s="34">
        <v>-88.490629999999996</v>
      </c>
      <c r="AS263" s="34">
        <v>313.7</v>
      </c>
      <c r="AT263" s="34">
        <v>30.9</v>
      </c>
      <c r="AU263" s="34">
        <v>12</v>
      </c>
      <c r="AV263" s="34">
        <v>10</v>
      </c>
      <c r="AW263" s="34" t="s">
        <v>216</v>
      </c>
      <c r="AX263" s="34">
        <v>1.7438</v>
      </c>
      <c r="AY263" s="34">
        <v>1.1124000000000001</v>
      </c>
      <c r="AZ263" s="34">
        <v>2.5</v>
      </c>
      <c r="BA263" s="34">
        <v>13.404</v>
      </c>
      <c r="BB263" s="34">
        <v>14.14</v>
      </c>
      <c r="BC263" s="34">
        <v>1.05</v>
      </c>
      <c r="BD263" s="34">
        <v>14.567</v>
      </c>
      <c r="BE263" s="34">
        <v>2647.5279999999998</v>
      </c>
      <c r="BF263" s="34">
        <v>107.413</v>
      </c>
      <c r="BG263" s="34">
        <v>15.355</v>
      </c>
      <c r="BH263" s="34">
        <v>4.8000000000000001E-2</v>
      </c>
      <c r="BI263" s="34">
        <v>15.403</v>
      </c>
      <c r="BJ263" s="34">
        <v>12.53</v>
      </c>
      <c r="BK263" s="34">
        <v>0.04</v>
      </c>
      <c r="BL263" s="34">
        <v>12.57</v>
      </c>
      <c r="BM263" s="34">
        <v>31.158000000000001</v>
      </c>
      <c r="BN263" s="34"/>
      <c r="BO263" s="34"/>
      <c r="BP263" s="34"/>
      <c r="BQ263" s="34">
        <v>148.035</v>
      </c>
      <c r="BR263" s="34">
        <v>0.39488200000000001</v>
      </c>
      <c r="BS263" s="34">
        <v>-5</v>
      </c>
      <c r="BT263" s="34">
        <v>8.9999999999999993E-3</v>
      </c>
      <c r="BU263" s="34">
        <v>9.6499290000000002</v>
      </c>
      <c r="BV263" s="34">
        <v>0</v>
      </c>
      <c r="BW263" s="34" t="s">
        <v>155</v>
      </c>
      <c r="BX263" s="34">
        <v>0.81599999999999995</v>
      </c>
    </row>
    <row r="264" spans="1:76" x14ac:dyDescent="0.25">
      <c r="A264" s="35">
        <v>43167</v>
      </c>
      <c r="B264" s="36">
        <v>1.9825231481481482E-2</v>
      </c>
      <c r="C264" s="34">
        <v>13.090999999999999</v>
      </c>
      <c r="D264" s="34">
        <v>0.83860000000000001</v>
      </c>
      <c r="E264" s="34">
        <v>8386.4832330000008</v>
      </c>
      <c r="F264" s="34">
        <v>881.7</v>
      </c>
      <c r="G264" s="34">
        <v>1.2</v>
      </c>
      <c r="H264" s="34">
        <v>3964</v>
      </c>
      <c r="I264" s="34"/>
      <c r="J264" s="34">
        <v>1</v>
      </c>
      <c r="K264" s="34">
        <v>0.87190000000000001</v>
      </c>
      <c r="L264" s="34">
        <v>11.4146</v>
      </c>
      <c r="M264" s="34">
        <v>0.73129999999999995</v>
      </c>
      <c r="N264" s="34">
        <v>768.75379999999996</v>
      </c>
      <c r="O264" s="34">
        <v>1.0603</v>
      </c>
      <c r="P264" s="34">
        <v>769.8</v>
      </c>
      <c r="Q264" s="34">
        <v>627.89089999999999</v>
      </c>
      <c r="R264" s="34">
        <v>0.86609999999999998</v>
      </c>
      <c r="S264" s="34">
        <v>628.79999999999995</v>
      </c>
      <c r="T264" s="34">
        <v>3963.9920999999999</v>
      </c>
      <c r="U264" s="34"/>
      <c r="V264" s="34"/>
      <c r="W264" s="34">
        <v>0</v>
      </c>
      <c r="X264" s="34">
        <v>0.87190000000000001</v>
      </c>
      <c r="Y264" s="34">
        <v>12</v>
      </c>
      <c r="Z264" s="34">
        <v>851</v>
      </c>
      <c r="AA264" s="34">
        <v>850</v>
      </c>
      <c r="AB264" s="34">
        <v>863</v>
      </c>
      <c r="AC264" s="34">
        <v>92.9</v>
      </c>
      <c r="AD264" s="34">
        <v>27.27</v>
      </c>
      <c r="AE264" s="34">
        <v>0.63</v>
      </c>
      <c r="AF264" s="34">
        <v>979</v>
      </c>
      <c r="AG264" s="34">
        <v>1</v>
      </c>
      <c r="AH264" s="34">
        <v>61</v>
      </c>
      <c r="AI264" s="34">
        <v>37</v>
      </c>
      <c r="AJ264" s="34">
        <v>190</v>
      </c>
      <c r="AK264" s="34">
        <v>168</v>
      </c>
      <c r="AL264" s="34">
        <v>3.5</v>
      </c>
      <c r="AM264" s="34">
        <v>174.8</v>
      </c>
      <c r="AN264" s="34" t="s">
        <v>155</v>
      </c>
      <c r="AO264" s="34">
        <v>2</v>
      </c>
      <c r="AP264" s="37">
        <v>0.77063657407407404</v>
      </c>
      <c r="AQ264" s="34">
        <v>47.159964000000002</v>
      </c>
      <c r="AR264" s="34">
        <v>-88.490594000000002</v>
      </c>
      <c r="AS264" s="34">
        <v>313.5</v>
      </c>
      <c r="AT264" s="34">
        <v>29.1</v>
      </c>
      <c r="AU264" s="34">
        <v>12</v>
      </c>
      <c r="AV264" s="34">
        <v>10</v>
      </c>
      <c r="AW264" s="34" t="s">
        <v>216</v>
      </c>
      <c r="AX264" s="34">
        <v>1.8718999999999999</v>
      </c>
      <c r="AY264" s="34">
        <v>1.2157</v>
      </c>
      <c r="AZ264" s="34">
        <v>2.7157</v>
      </c>
      <c r="BA264" s="34">
        <v>13.404</v>
      </c>
      <c r="BB264" s="34">
        <v>14.03</v>
      </c>
      <c r="BC264" s="34">
        <v>1.05</v>
      </c>
      <c r="BD264" s="34">
        <v>14.686</v>
      </c>
      <c r="BE264" s="34">
        <v>2645.203</v>
      </c>
      <c r="BF264" s="34">
        <v>107.85599999999999</v>
      </c>
      <c r="BG264" s="34">
        <v>18.655999999999999</v>
      </c>
      <c r="BH264" s="34">
        <v>2.5999999999999999E-2</v>
      </c>
      <c r="BI264" s="34">
        <v>18.681999999999999</v>
      </c>
      <c r="BJ264" s="34">
        <v>15.238</v>
      </c>
      <c r="BK264" s="34">
        <v>2.1000000000000001E-2</v>
      </c>
      <c r="BL264" s="34">
        <v>15.259</v>
      </c>
      <c r="BM264" s="34">
        <v>31.6995</v>
      </c>
      <c r="BN264" s="34"/>
      <c r="BO264" s="34"/>
      <c r="BP264" s="34"/>
      <c r="BQ264" s="34">
        <v>146.92099999999999</v>
      </c>
      <c r="BR264" s="34">
        <v>0.43194100000000002</v>
      </c>
      <c r="BS264" s="34">
        <v>-5</v>
      </c>
      <c r="BT264" s="34">
        <v>8.9999999999999993E-3</v>
      </c>
      <c r="BU264" s="34">
        <v>10.555558</v>
      </c>
      <c r="BV264" s="34">
        <v>0</v>
      </c>
      <c r="BW264" s="34" t="s">
        <v>155</v>
      </c>
      <c r="BX264" s="34">
        <v>0.81699999999999995</v>
      </c>
    </row>
    <row r="265" spans="1:76" x14ac:dyDescent="0.25">
      <c r="A265" s="35">
        <v>43167</v>
      </c>
      <c r="B265" s="36">
        <v>1.9836805555555555E-2</v>
      </c>
      <c r="C265" s="34">
        <v>13.108000000000001</v>
      </c>
      <c r="D265" s="34">
        <v>0.93130000000000002</v>
      </c>
      <c r="E265" s="34">
        <v>9312.7669900000001</v>
      </c>
      <c r="F265" s="34">
        <v>1077.2</v>
      </c>
      <c r="G265" s="34">
        <v>0.6</v>
      </c>
      <c r="H265" s="34">
        <v>4065.3</v>
      </c>
      <c r="I265" s="34"/>
      <c r="J265" s="34">
        <v>1.1000000000000001</v>
      </c>
      <c r="K265" s="34">
        <v>0.87090000000000001</v>
      </c>
      <c r="L265" s="34">
        <v>11.4153</v>
      </c>
      <c r="M265" s="34">
        <v>0.81100000000000005</v>
      </c>
      <c r="N265" s="34">
        <v>938.10850000000005</v>
      </c>
      <c r="O265" s="34">
        <v>0.55149999999999999</v>
      </c>
      <c r="P265" s="34">
        <v>938.7</v>
      </c>
      <c r="Q265" s="34">
        <v>765.55920000000003</v>
      </c>
      <c r="R265" s="34">
        <v>0.4501</v>
      </c>
      <c r="S265" s="34">
        <v>766</v>
      </c>
      <c r="T265" s="34">
        <v>4065.2752</v>
      </c>
      <c r="U265" s="34"/>
      <c r="V265" s="34"/>
      <c r="W265" s="34">
        <v>0</v>
      </c>
      <c r="X265" s="34">
        <v>0.95799999999999996</v>
      </c>
      <c r="Y265" s="34">
        <v>11.9</v>
      </c>
      <c r="Z265" s="34">
        <v>851</v>
      </c>
      <c r="AA265" s="34">
        <v>851</v>
      </c>
      <c r="AB265" s="34">
        <v>863</v>
      </c>
      <c r="AC265" s="34">
        <v>92.1</v>
      </c>
      <c r="AD265" s="34">
        <v>27.04</v>
      </c>
      <c r="AE265" s="34">
        <v>0.62</v>
      </c>
      <c r="AF265" s="34">
        <v>979</v>
      </c>
      <c r="AG265" s="34">
        <v>1</v>
      </c>
      <c r="AH265" s="34">
        <v>61</v>
      </c>
      <c r="AI265" s="34">
        <v>37</v>
      </c>
      <c r="AJ265" s="34">
        <v>190</v>
      </c>
      <c r="AK265" s="34">
        <v>168</v>
      </c>
      <c r="AL265" s="34">
        <v>3.4</v>
      </c>
      <c r="AM265" s="34">
        <v>175</v>
      </c>
      <c r="AN265" s="34" t="s">
        <v>155</v>
      </c>
      <c r="AO265" s="34">
        <v>2</v>
      </c>
      <c r="AP265" s="37">
        <v>0.77064814814814808</v>
      </c>
      <c r="AQ265" s="34">
        <v>47.159852999999998</v>
      </c>
      <c r="AR265" s="34">
        <v>-88.490532000000002</v>
      </c>
      <c r="AS265" s="34">
        <v>313.89999999999998</v>
      </c>
      <c r="AT265" s="34">
        <v>30.1</v>
      </c>
      <c r="AU265" s="34">
        <v>12</v>
      </c>
      <c r="AV265" s="34">
        <v>10</v>
      </c>
      <c r="AW265" s="34" t="s">
        <v>216</v>
      </c>
      <c r="AX265" s="34">
        <v>1.9</v>
      </c>
      <c r="AY265" s="34">
        <v>1.5875999999999999</v>
      </c>
      <c r="AZ265" s="34">
        <v>3.0156999999999998</v>
      </c>
      <c r="BA265" s="34">
        <v>13.404</v>
      </c>
      <c r="BB265" s="34">
        <v>13.91</v>
      </c>
      <c r="BC265" s="34">
        <v>1.04</v>
      </c>
      <c r="BD265" s="34">
        <v>14.826000000000001</v>
      </c>
      <c r="BE265" s="34">
        <v>2626.328</v>
      </c>
      <c r="BF265" s="34">
        <v>118.762</v>
      </c>
      <c r="BG265" s="34">
        <v>22.602</v>
      </c>
      <c r="BH265" s="34">
        <v>1.2999999999999999E-2</v>
      </c>
      <c r="BI265" s="34">
        <v>22.614999999999998</v>
      </c>
      <c r="BJ265" s="34">
        <v>18.445</v>
      </c>
      <c r="BK265" s="34">
        <v>1.0999999999999999E-2</v>
      </c>
      <c r="BL265" s="34">
        <v>18.456</v>
      </c>
      <c r="BM265" s="34">
        <v>32.275500000000001</v>
      </c>
      <c r="BN265" s="34"/>
      <c r="BO265" s="34"/>
      <c r="BP265" s="34"/>
      <c r="BQ265" s="34">
        <v>160.256</v>
      </c>
      <c r="BR265" s="34">
        <v>0.44477</v>
      </c>
      <c r="BS265" s="34">
        <v>-5</v>
      </c>
      <c r="BT265" s="34">
        <v>8.9999999999999993E-3</v>
      </c>
      <c r="BU265" s="34">
        <v>10.869066999999999</v>
      </c>
      <c r="BV265" s="34">
        <v>0</v>
      </c>
      <c r="BW265" s="34" t="s">
        <v>155</v>
      </c>
      <c r="BX265" s="34">
        <v>0.81599999999999995</v>
      </c>
    </row>
    <row r="266" spans="1:76" x14ac:dyDescent="0.25">
      <c r="A266" s="35">
        <v>43167</v>
      </c>
      <c r="B266" s="36">
        <v>1.9848379629629629E-2</v>
      </c>
      <c r="C266" s="34">
        <v>13.11</v>
      </c>
      <c r="D266" s="34">
        <v>1.0284</v>
      </c>
      <c r="E266" s="34">
        <v>10283.505160000001</v>
      </c>
      <c r="F266" s="34">
        <v>1271.5999999999999</v>
      </c>
      <c r="G266" s="34">
        <v>0.1</v>
      </c>
      <c r="H266" s="34">
        <v>4141.3</v>
      </c>
      <c r="I266" s="34"/>
      <c r="J266" s="34">
        <v>1.1000000000000001</v>
      </c>
      <c r="K266" s="34">
        <v>0.87</v>
      </c>
      <c r="L266" s="34">
        <v>11.405099999999999</v>
      </c>
      <c r="M266" s="34">
        <v>0.89459999999999995</v>
      </c>
      <c r="N266" s="34">
        <v>1106.2574</v>
      </c>
      <c r="O266" s="34">
        <v>8.6999999999999994E-2</v>
      </c>
      <c r="P266" s="34">
        <v>1106.3</v>
      </c>
      <c r="Q266" s="34">
        <v>902.65409999999997</v>
      </c>
      <c r="R266" s="34">
        <v>7.0999999999999994E-2</v>
      </c>
      <c r="S266" s="34">
        <v>902.7</v>
      </c>
      <c r="T266" s="34">
        <v>4141.3447999999999</v>
      </c>
      <c r="U266" s="34"/>
      <c r="V266" s="34"/>
      <c r="W266" s="34">
        <v>0</v>
      </c>
      <c r="X266" s="34">
        <v>0.95689999999999997</v>
      </c>
      <c r="Y266" s="34">
        <v>12</v>
      </c>
      <c r="Z266" s="34">
        <v>850</v>
      </c>
      <c r="AA266" s="34">
        <v>850</v>
      </c>
      <c r="AB266" s="34">
        <v>864</v>
      </c>
      <c r="AC266" s="34">
        <v>92</v>
      </c>
      <c r="AD266" s="34">
        <v>27.01</v>
      </c>
      <c r="AE266" s="34">
        <v>0.62</v>
      </c>
      <c r="AF266" s="34">
        <v>979</v>
      </c>
      <c r="AG266" s="34">
        <v>1</v>
      </c>
      <c r="AH266" s="34">
        <v>61</v>
      </c>
      <c r="AI266" s="34">
        <v>37</v>
      </c>
      <c r="AJ266" s="34">
        <v>190</v>
      </c>
      <c r="AK266" s="34">
        <v>168</v>
      </c>
      <c r="AL266" s="34">
        <v>3.5</v>
      </c>
      <c r="AM266" s="34">
        <v>175</v>
      </c>
      <c r="AN266" s="34" t="s">
        <v>155</v>
      </c>
      <c r="AO266" s="34">
        <v>2</v>
      </c>
      <c r="AP266" s="37">
        <v>0.77065972222222223</v>
      </c>
      <c r="AQ266" s="34">
        <v>47.159744000000003</v>
      </c>
      <c r="AR266" s="34">
        <v>-88.490443999999997</v>
      </c>
      <c r="AS266" s="34">
        <v>314.10000000000002</v>
      </c>
      <c r="AT266" s="34">
        <v>30.6</v>
      </c>
      <c r="AU266" s="34">
        <v>12</v>
      </c>
      <c r="AV266" s="34">
        <v>10</v>
      </c>
      <c r="AW266" s="34" t="s">
        <v>216</v>
      </c>
      <c r="AX266" s="34">
        <v>2.0438000000000001</v>
      </c>
      <c r="AY266" s="34">
        <v>1.1967000000000001</v>
      </c>
      <c r="AZ266" s="34">
        <v>3.1</v>
      </c>
      <c r="BA266" s="34">
        <v>13.404</v>
      </c>
      <c r="BB266" s="34">
        <v>13.8</v>
      </c>
      <c r="BC266" s="34">
        <v>1.03</v>
      </c>
      <c r="BD266" s="34">
        <v>14.949</v>
      </c>
      <c r="BE266" s="34">
        <v>2607.21</v>
      </c>
      <c r="BF266" s="34">
        <v>130.16399999999999</v>
      </c>
      <c r="BG266" s="34">
        <v>26.483000000000001</v>
      </c>
      <c r="BH266" s="34">
        <v>2E-3</v>
      </c>
      <c r="BI266" s="34">
        <v>26.484999999999999</v>
      </c>
      <c r="BJ266" s="34">
        <v>21.609000000000002</v>
      </c>
      <c r="BK266" s="34">
        <v>2E-3</v>
      </c>
      <c r="BL266" s="34">
        <v>21.611000000000001</v>
      </c>
      <c r="BM266" s="34">
        <v>32.669499999999999</v>
      </c>
      <c r="BN266" s="34"/>
      <c r="BO266" s="34"/>
      <c r="BP266" s="34"/>
      <c r="BQ266" s="34">
        <v>159.06100000000001</v>
      </c>
      <c r="BR266" s="34">
        <v>0.44161499999999998</v>
      </c>
      <c r="BS266" s="34">
        <v>-5</v>
      </c>
      <c r="BT266" s="34">
        <v>8.9999999999999993E-3</v>
      </c>
      <c r="BU266" s="34">
        <v>10.791967</v>
      </c>
      <c r="BV266" s="34">
        <v>0</v>
      </c>
      <c r="BW266" s="34" t="s">
        <v>155</v>
      </c>
      <c r="BX266" s="34">
        <v>0.81599999999999995</v>
      </c>
    </row>
    <row r="267" spans="1:76" x14ac:dyDescent="0.25">
      <c r="A267" s="35">
        <v>43167</v>
      </c>
      <c r="B267" s="36">
        <v>1.9859953703703703E-2</v>
      </c>
      <c r="C267" s="34">
        <v>13.116</v>
      </c>
      <c r="D267" s="34">
        <v>0.99229999999999996</v>
      </c>
      <c r="E267" s="34">
        <v>9922.6804119999997</v>
      </c>
      <c r="F267" s="34">
        <v>1451.5</v>
      </c>
      <c r="G267" s="34">
        <v>0.1</v>
      </c>
      <c r="H267" s="34">
        <v>4092.2</v>
      </c>
      <c r="I267" s="34"/>
      <c r="J267" s="34">
        <v>1.1000000000000001</v>
      </c>
      <c r="K267" s="34">
        <v>0.87029999999999996</v>
      </c>
      <c r="L267" s="34">
        <v>11.414199999999999</v>
      </c>
      <c r="M267" s="34">
        <v>0.86360000000000003</v>
      </c>
      <c r="N267" s="34">
        <v>1263.2271000000001</v>
      </c>
      <c r="O267" s="34">
        <v>0.11210000000000001</v>
      </c>
      <c r="P267" s="34">
        <v>1263.3</v>
      </c>
      <c r="Q267" s="34">
        <v>1030.7340999999999</v>
      </c>
      <c r="R267" s="34">
        <v>9.1499999999999998E-2</v>
      </c>
      <c r="S267" s="34">
        <v>1030.8</v>
      </c>
      <c r="T267" s="34">
        <v>4092.1781000000001</v>
      </c>
      <c r="U267" s="34"/>
      <c r="V267" s="34"/>
      <c r="W267" s="34">
        <v>0</v>
      </c>
      <c r="X267" s="34">
        <v>0.95730000000000004</v>
      </c>
      <c r="Y267" s="34">
        <v>11.9</v>
      </c>
      <c r="Z267" s="34">
        <v>851</v>
      </c>
      <c r="AA267" s="34">
        <v>851</v>
      </c>
      <c r="AB267" s="34">
        <v>865</v>
      </c>
      <c r="AC267" s="34">
        <v>92</v>
      </c>
      <c r="AD267" s="34">
        <v>27.01</v>
      </c>
      <c r="AE267" s="34">
        <v>0.62</v>
      </c>
      <c r="AF267" s="34">
        <v>979</v>
      </c>
      <c r="AG267" s="34">
        <v>1</v>
      </c>
      <c r="AH267" s="34">
        <v>60.122999999999998</v>
      </c>
      <c r="AI267" s="34">
        <v>37</v>
      </c>
      <c r="AJ267" s="34">
        <v>190</v>
      </c>
      <c r="AK267" s="34">
        <v>168</v>
      </c>
      <c r="AL267" s="34">
        <v>3.5</v>
      </c>
      <c r="AM267" s="34">
        <v>175</v>
      </c>
      <c r="AN267" s="34" t="s">
        <v>155</v>
      </c>
      <c r="AO267" s="34">
        <v>2</v>
      </c>
      <c r="AP267" s="37">
        <v>0.77067129629629638</v>
      </c>
      <c r="AQ267" s="34">
        <v>47.159681999999997</v>
      </c>
      <c r="AR267" s="34">
        <v>-88.490351000000004</v>
      </c>
      <c r="AS267" s="34">
        <v>314.10000000000002</v>
      </c>
      <c r="AT267" s="34">
        <v>31.6</v>
      </c>
      <c r="AU267" s="34">
        <v>12</v>
      </c>
      <c r="AV267" s="34">
        <v>9</v>
      </c>
      <c r="AW267" s="34" t="s">
        <v>217</v>
      </c>
      <c r="AX267" s="34">
        <v>2.1359499999999998</v>
      </c>
      <c r="AY267" s="34">
        <v>1</v>
      </c>
      <c r="AZ267" s="34">
        <v>3.1</v>
      </c>
      <c r="BA267" s="34">
        <v>13.404</v>
      </c>
      <c r="BB267" s="34">
        <v>13.84</v>
      </c>
      <c r="BC267" s="34">
        <v>1.03</v>
      </c>
      <c r="BD267" s="34">
        <v>14.904999999999999</v>
      </c>
      <c r="BE267" s="34">
        <v>2614.8380000000002</v>
      </c>
      <c r="BF267" s="34">
        <v>125.91200000000001</v>
      </c>
      <c r="BG267" s="34">
        <v>30.305</v>
      </c>
      <c r="BH267" s="34">
        <v>3.0000000000000001E-3</v>
      </c>
      <c r="BI267" s="34">
        <v>30.308</v>
      </c>
      <c r="BJ267" s="34">
        <v>24.728000000000002</v>
      </c>
      <c r="BK267" s="34">
        <v>2E-3</v>
      </c>
      <c r="BL267" s="34">
        <v>24.73</v>
      </c>
      <c r="BM267" s="34">
        <v>32.35</v>
      </c>
      <c r="BN267" s="34"/>
      <c r="BO267" s="34"/>
      <c r="BP267" s="34"/>
      <c r="BQ267" s="34">
        <v>159.46</v>
      </c>
      <c r="BR267" s="34">
        <v>0.37961</v>
      </c>
      <c r="BS267" s="34">
        <v>-5</v>
      </c>
      <c r="BT267" s="34">
        <v>8.9999999999999993E-3</v>
      </c>
      <c r="BU267" s="34">
        <v>9.2767199999999992</v>
      </c>
      <c r="BV267" s="34">
        <v>0</v>
      </c>
      <c r="BW267" s="34" t="s">
        <v>155</v>
      </c>
      <c r="BX267" s="34">
        <v>0.81599999999999995</v>
      </c>
    </row>
    <row r="268" spans="1:76" x14ac:dyDescent="0.25">
      <c r="A268" s="35">
        <v>43167</v>
      </c>
      <c r="B268" s="36">
        <v>1.9871527777777776E-2</v>
      </c>
      <c r="C268" s="34">
        <v>13.12</v>
      </c>
      <c r="D268" s="34">
        <v>0.91600000000000004</v>
      </c>
      <c r="E268" s="34">
        <v>9160.1080629999997</v>
      </c>
      <c r="F268" s="34">
        <v>1507.4</v>
      </c>
      <c r="G268" s="34">
        <v>0.6</v>
      </c>
      <c r="H268" s="34">
        <v>4050.2</v>
      </c>
      <c r="I268" s="34"/>
      <c r="J268" s="34">
        <v>1.1000000000000001</v>
      </c>
      <c r="K268" s="34">
        <v>0.871</v>
      </c>
      <c r="L268" s="34">
        <v>11.427300000000001</v>
      </c>
      <c r="M268" s="34">
        <v>0.79779999999999995</v>
      </c>
      <c r="N268" s="34">
        <v>1312.8918000000001</v>
      </c>
      <c r="O268" s="34">
        <v>0.5111</v>
      </c>
      <c r="P268" s="34">
        <v>1313.4</v>
      </c>
      <c r="Q268" s="34">
        <v>1071.2582</v>
      </c>
      <c r="R268" s="34">
        <v>0.41699999999999998</v>
      </c>
      <c r="S268" s="34">
        <v>1071.7</v>
      </c>
      <c r="T268" s="34">
        <v>4050.1570999999999</v>
      </c>
      <c r="U268" s="34"/>
      <c r="V268" s="34"/>
      <c r="W268" s="34">
        <v>0</v>
      </c>
      <c r="X268" s="34">
        <v>0.95809999999999995</v>
      </c>
      <c r="Y268" s="34">
        <v>12</v>
      </c>
      <c r="Z268" s="34">
        <v>851</v>
      </c>
      <c r="AA268" s="34">
        <v>850</v>
      </c>
      <c r="AB268" s="34">
        <v>865</v>
      </c>
      <c r="AC268" s="34">
        <v>92</v>
      </c>
      <c r="AD268" s="34">
        <v>27.01</v>
      </c>
      <c r="AE268" s="34">
        <v>0.62</v>
      </c>
      <c r="AF268" s="34">
        <v>979</v>
      </c>
      <c r="AG268" s="34">
        <v>1</v>
      </c>
      <c r="AH268" s="34">
        <v>60</v>
      </c>
      <c r="AI268" s="34">
        <v>37</v>
      </c>
      <c r="AJ268" s="34">
        <v>190</v>
      </c>
      <c r="AK268" s="34">
        <v>168.9</v>
      </c>
      <c r="AL268" s="34">
        <v>3.5</v>
      </c>
      <c r="AM268" s="34">
        <v>175</v>
      </c>
      <c r="AN268" s="34" t="s">
        <v>155</v>
      </c>
      <c r="AO268" s="34">
        <v>2</v>
      </c>
      <c r="AP268" s="37">
        <v>0.77067129629629638</v>
      </c>
      <c r="AQ268" s="34">
        <v>47.159638999999999</v>
      </c>
      <c r="AR268" s="34">
        <v>-88.490258999999995</v>
      </c>
      <c r="AS268" s="34">
        <v>314</v>
      </c>
      <c r="AT268" s="34">
        <v>32.9</v>
      </c>
      <c r="AU268" s="34">
        <v>12</v>
      </c>
      <c r="AV268" s="34">
        <v>9</v>
      </c>
      <c r="AW268" s="34" t="s">
        <v>217</v>
      </c>
      <c r="AX268" s="34">
        <v>2.1859500000000001</v>
      </c>
      <c r="AY268" s="34">
        <v>1</v>
      </c>
      <c r="AZ268" s="34">
        <v>3.1</v>
      </c>
      <c r="BA268" s="34">
        <v>13.404</v>
      </c>
      <c r="BB268" s="34">
        <v>13.92</v>
      </c>
      <c r="BC268" s="34">
        <v>1.04</v>
      </c>
      <c r="BD268" s="34">
        <v>14.813000000000001</v>
      </c>
      <c r="BE268" s="34">
        <v>2629.6559999999999</v>
      </c>
      <c r="BF268" s="34">
        <v>116.854</v>
      </c>
      <c r="BG268" s="34">
        <v>31.638999999999999</v>
      </c>
      <c r="BH268" s="34">
        <v>1.2E-2</v>
      </c>
      <c r="BI268" s="34">
        <v>31.651</v>
      </c>
      <c r="BJ268" s="34">
        <v>25.815999999999999</v>
      </c>
      <c r="BK268" s="34">
        <v>0.01</v>
      </c>
      <c r="BL268" s="34">
        <v>25.826000000000001</v>
      </c>
      <c r="BM268" s="34">
        <v>32.162599999999998</v>
      </c>
      <c r="BN268" s="34"/>
      <c r="BO268" s="34"/>
      <c r="BP268" s="34"/>
      <c r="BQ268" s="34">
        <v>160.30799999999999</v>
      </c>
      <c r="BR268" s="34">
        <v>0.34995199999999999</v>
      </c>
      <c r="BS268" s="34">
        <v>-5</v>
      </c>
      <c r="BT268" s="34">
        <v>8.9999999999999993E-3</v>
      </c>
      <c r="BU268" s="34">
        <v>8.551952</v>
      </c>
      <c r="BV268" s="34">
        <v>0</v>
      </c>
      <c r="BW268" s="34" t="s">
        <v>155</v>
      </c>
      <c r="BX268" s="34">
        <v>0.81599999999999995</v>
      </c>
    </row>
    <row r="269" spans="1:76" x14ac:dyDescent="0.25">
      <c r="A269" s="35">
        <v>43167</v>
      </c>
      <c r="B269" s="36">
        <v>1.9883101851851853E-2</v>
      </c>
      <c r="C269" s="34">
        <v>13.12</v>
      </c>
      <c r="D269" s="34">
        <v>0.84230000000000005</v>
      </c>
      <c r="E269" s="34">
        <v>8422.5040919999992</v>
      </c>
      <c r="F269" s="34">
        <v>1495.2</v>
      </c>
      <c r="G269" s="34">
        <v>1</v>
      </c>
      <c r="H269" s="34">
        <v>3984.6</v>
      </c>
      <c r="I269" s="34"/>
      <c r="J269" s="34">
        <v>1.1000000000000001</v>
      </c>
      <c r="K269" s="34">
        <v>0.87170000000000003</v>
      </c>
      <c r="L269" s="34">
        <v>11.436400000000001</v>
      </c>
      <c r="M269" s="34">
        <v>0.73419999999999996</v>
      </c>
      <c r="N269" s="34">
        <v>1303.3107</v>
      </c>
      <c r="O269" s="34">
        <v>0.83509999999999995</v>
      </c>
      <c r="P269" s="34">
        <v>1304.0999999999999</v>
      </c>
      <c r="Q269" s="34">
        <v>1063.4404</v>
      </c>
      <c r="R269" s="34">
        <v>0.68140000000000001</v>
      </c>
      <c r="S269" s="34">
        <v>1064.0999999999999</v>
      </c>
      <c r="T269" s="34">
        <v>3984.5698000000002</v>
      </c>
      <c r="U269" s="34"/>
      <c r="V269" s="34"/>
      <c r="W269" s="34">
        <v>0</v>
      </c>
      <c r="X269" s="34">
        <v>0.95879999999999999</v>
      </c>
      <c r="Y269" s="34">
        <v>12</v>
      </c>
      <c r="Z269" s="34">
        <v>851</v>
      </c>
      <c r="AA269" s="34">
        <v>851</v>
      </c>
      <c r="AB269" s="34">
        <v>865</v>
      </c>
      <c r="AC269" s="34">
        <v>92</v>
      </c>
      <c r="AD269" s="34">
        <v>27.01</v>
      </c>
      <c r="AE269" s="34">
        <v>0.62</v>
      </c>
      <c r="AF269" s="34">
        <v>979</v>
      </c>
      <c r="AG269" s="34">
        <v>1</v>
      </c>
      <c r="AH269" s="34">
        <v>60</v>
      </c>
      <c r="AI269" s="34">
        <v>37</v>
      </c>
      <c r="AJ269" s="34">
        <v>190</v>
      </c>
      <c r="AK269" s="34">
        <v>168.1</v>
      </c>
      <c r="AL269" s="34">
        <v>3.4</v>
      </c>
      <c r="AM269" s="34">
        <v>175</v>
      </c>
      <c r="AN269" s="34" t="s">
        <v>155</v>
      </c>
      <c r="AO269" s="34">
        <v>2</v>
      </c>
      <c r="AP269" s="37">
        <v>0.77068287037037031</v>
      </c>
      <c r="AQ269" s="34">
        <v>47.159489000000001</v>
      </c>
      <c r="AR269" s="34">
        <v>-88.490035000000006</v>
      </c>
      <c r="AS269" s="34">
        <v>313.89999999999998</v>
      </c>
      <c r="AT269" s="34">
        <v>33.299999999999997</v>
      </c>
      <c r="AU269" s="34">
        <v>12</v>
      </c>
      <c r="AV269" s="34">
        <v>10</v>
      </c>
      <c r="AW269" s="34" t="s">
        <v>216</v>
      </c>
      <c r="AX269" s="34">
        <v>2.2000000000000002</v>
      </c>
      <c r="AY269" s="34">
        <v>1</v>
      </c>
      <c r="AZ269" s="34">
        <v>3.1</v>
      </c>
      <c r="BA269" s="34">
        <v>13.404</v>
      </c>
      <c r="BB269" s="34">
        <v>14</v>
      </c>
      <c r="BC269" s="34">
        <v>1.04</v>
      </c>
      <c r="BD269" s="34">
        <v>14.721</v>
      </c>
      <c r="BE269" s="34">
        <v>2644.5909999999999</v>
      </c>
      <c r="BF269" s="34">
        <v>108.05500000000001</v>
      </c>
      <c r="BG269" s="34">
        <v>31.561</v>
      </c>
      <c r="BH269" s="34">
        <v>0.02</v>
      </c>
      <c r="BI269" s="34">
        <v>31.581</v>
      </c>
      <c r="BJ269" s="34">
        <v>25.751999999999999</v>
      </c>
      <c r="BK269" s="34">
        <v>1.7000000000000001E-2</v>
      </c>
      <c r="BL269" s="34">
        <v>25.768999999999998</v>
      </c>
      <c r="BM269" s="34">
        <v>31.795999999999999</v>
      </c>
      <c r="BN269" s="34"/>
      <c r="BO269" s="34"/>
      <c r="BP269" s="34"/>
      <c r="BQ269" s="34">
        <v>161.21899999999999</v>
      </c>
      <c r="BR269" s="34">
        <v>0.298765</v>
      </c>
      <c r="BS269" s="34">
        <v>-5</v>
      </c>
      <c r="BT269" s="34">
        <v>8.9999999999999993E-3</v>
      </c>
      <c r="BU269" s="34">
        <v>7.3010700000000002</v>
      </c>
      <c r="BV269" s="34">
        <v>0</v>
      </c>
      <c r="BW269" s="34" t="s">
        <v>155</v>
      </c>
      <c r="BX269" s="34">
        <v>0.81599999999999995</v>
      </c>
    </row>
    <row r="270" spans="1:76" x14ac:dyDescent="0.25">
      <c r="A270" s="35">
        <v>43167</v>
      </c>
      <c r="B270" s="36">
        <v>1.9894675925925927E-2</v>
      </c>
      <c r="C270" s="34">
        <v>13.12</v>
      </c>
      <c r="D270" s="34">
        <v>0.8125</v>
      </c>
      <c r="E270" s="34">
        <v>8125.4905189999999</v>
      </c>
      <c r="F270" s="34">
        <v>1457.6</v>
      </c>
      <c r="G270" s="34">
        <v>1.5</v>
      </c>
      <c r="H270" s="34">
        <v>3917.1</v>
      </c>
      <c r="I270" s="34"/>
      <c r="J270" s="34">
        <v>1.1000000000000001</v>
      </c>
      <c r="K270" s="34">
        <v>0.872</v>
      </c>
      <c r="L270" s="34">
        <v>11.4406</v>
      </c>
      <c r="M270" s="34">
        <v>0.70850000000000002</v>
      </c>
      <c r="N270" s="34">
        <v>1271.001</v>
      </c>
      <c r="O270" s="34">
        <v>1.2710999999999999</v>
      </c>
      <c r="P270" s="34">
        <v>1272.3</v>
      </c>
      <c r="Q270" s="34">
        <v>1037.0771999999999</v>
      </c>
      <c r="R270" s="34">
        <v>1.0371999999999999</v>
      </c>
      <c r="S270" s="34">
        <v>1038.0999999999999</v>
      </c>
      <c r="T270" s="34">
        <v>3917.1460999999999</v>
      </c>
      <c r="U270" s="34"/>
      <c r="V270" s="34"/>
      <c r="W270" s="34">
        <v>0</v>
      </c>
      <c r="X270" s="34">
        <v>0.95920000000000005</v>
      </c>
      <c r="Y270" s="34">
        <v>11.9</v>
      </c>
      <c r="Z270" s="34">
        <v>852</v>
      </c>
      <c r="AA270" s="34">
        <v>851</v>
      </c>
      <c r="AB270" s="34">
        <v>865</v>
      </c>
      <c r="AC270" s="34">
        <v>92</v>
      </c>
      <c r="AD270" s="34">
        <v>27.01</v>
      </c>
      <c r="AE270" s="34">
        <v>0.62</v>
      </c>
      <c r="AF270" s="34">
        <v>979</v>
      </c>
      <c r="AG270" s="34">
        <v>1</v>
      </c>
      <c r="AH270" s="34">
        <v>60</v>
      </c>
      <c r="AI270" s="34">
        <v>37</v>
      </c>
      <c r="AJ270" s="34">
        <v>190</v>
      </c>
      <c r="AK270" s="34">
        <v>168</v>
      </c>
      <c r="AL270" s="34">
        <v>3.4</v>
      </c>
      <c r="AM270" s="34">
        <v>175</v>
      </c>
      <c r="AN270" s="34" t="s">
        <v>155</v>
      </c>
      <c r="AO270" s="34">
        <v>2</v>
      </c>
      <c r="AP270" s="37">
        <v>0.7707060185185185</v>
      </c>
      <c r="AQ270" s="34">
        <v>47.159365000000001</v>
      </c>
      <c r="AR270" s="34">
        <v>-88.489816000000005</v>
      </c>
      <c r="AS270" s="34">
        <v>313.8</v>
      </c>
      <c r="AT270" s="34">
        <v>35.6</v>
      </c>
      <c r="AU270" s="34">
        <v>12</v>
      </c>
      <c r="AV270" s="34">
        <v>6</v>
      </c>
      <c r="AW270" s="34" t="s">
        <v>218</v>
      </c>
      <c r="AX270" s="34">
        <v>2.2000000000000002</v>
      </c>
      <c r="AY270" s="34">
        <v>1</v>
      </c>
      <c r="AZ270" s="34">
        <v>3.1</v>
      </c>
      <c r="BA270" s="34">
        <v>13.404</v>
      </c>
      <c r="BB270" s="34">
        <v>14.04</v>
      </c>
      <c r="BC270" s="34">
        <v>1.05</v>
      </c>
      <c r="BD270" s="34">
        <v>14.678000000000001</v>
      </c>
      <c r="BE270" s="34">
        <v>2651.5230000000001</v>
      </c>
      <c r="BF270" s="34">
        <v>104.51900000000001</v>
      </c>
      <c r="BG270" s="34">
        <v>30.847999999999999</v>
      </c>
      <c r="BH270" s="34">
        <v>3.1E-2</v>
      </c>
      <c r="BI270" s="34">
        <v>30.879000000000001</v>
      </c>
      <c r="BJ270" s="34">
        <v>25.170999999999999</v>
      </c>
      <c r="BK270" s="34">
        <v>2.5000000000000001E-2</v>
      </c>
      <c r="BL270" s="34">
        <v>25.196000000000002</v>
      </c>
      <c r="BM270" s="34">
        <v>31.328399999999998</v>
      </c>
      <c r="BN270" s="34"/>
      <c r="BO270" s="34"/>
      <c r="BP270" s="34"/>
      <c r="BQ270" s="34">
        <v>161.643</v>
      </c>
      <c r="BR270" s="34">
        <v>0.290246</v>
      </c>
      <c r="BS270" s="34">
        <v>-5</v>
      </c>
      <c r="BT270" s="34">
        <v>8.9999999999999993E-3</v>
      </c>
      <c r="BU270" s="34">
        <v>7.0928870000000002</v>
      </c>
      <c r="BV270" s="34">
        <v>0</v>
      </c>
      <c r="BW270" s="34" t="s">
        <v>155</v>
      </c>
      <c r="BX270" s="34">
        <v>0.81599999999999995</v>
      </c>
    </row>
    <row r="271" spans="1:76" x14ac:dyDescent="0.25">
      <c r="A271" s="35">
        <v>43167</v>
      </c>
      <c r="B271" s="36">
        <v>1.990625E-2</v>
      </c>
      <c r="C271" s="34">
        <v>13.112</v>
      </c>
      <c r="D271" s="34">
        <v>0.82210000000000005</v>
      </c>
      <c r="E271" s="34">
        <v>8220.6677799999998</v>
      </c>
      <c r="F271" s="34">
        <v>1414.4</v>
      </c>
      <c r="G271" s="34">
        <v>1.7</v>
      </c>
      <c r="H271" s="34">
        <v>3882.4</v>
      </c>
      <c r="I271" s="34"/>
      <c r="J271" s="34">
        <v>1.1000000000000001</v>
      </c>
      <c r="K271" s="34">
        <v>0.87209999999999999</v>
      </c>
      <c r="L271" s="34">
        <v>11.4339</v>
      </c>
      <c r="M271" s="34">
        <v>0.71689999999999998</v>
      </c>
      <c r="N271" s="34">
        <v>1233.4224999999999</v>
      </c>
      <c r="O271" s="34">
        <v>1.5077</v>
      </c>
      <c r="P271" s="34">
        <v>1234.9000000000001</v>
      </c>
      <c r="Q271" s="34">
        <v>1006.4149</v>
      </c>
      <c r="R271" s="34">
        <v>1.2302</v>
      </c>
      <c r="S271" s="34">
        <v>1007.6</v>
      </c>
      <c r="T271" s="34">
        <v>3882.3793999999998</v>
      </c>
      <c r="U271" s="34"/>
      <c r="V271" s="34"/>
      <c r="W271" s="34">
        <v>0</v>
      </c>
      <c r="X271" s="34">
        <v>0.95930000000000004</v>
      </c>
      <c r="Y271" s="34">
        <v>12</v>
      </c>
      <c r="Z271" s="34">
        <v>852</v>
      </c>
      <c r="AA271" s="34">
        <v>851</v>
      </c>
      <c r="AB271" s="34">
        <v>864</v>
      </c>
      <c r="AC271" s="34">
        <v>92</v>
      </c>
      <c r="AD271" s="34">
        <v>27.01</v>
      </c>
      <c r="AE271" s="34">
        <v>0.62</v>
      </c>
      <c r="AF271" s="34">
        <v>979</v>
      </c>
      <c r="AG271" s="34">
        <v>1</v>
      </c>
      <c r="AH271" s="34">
        <v>60</v>
      </c>
      <c r="AI271" s="34">
        <v>37</v>
      </c>
      <c r="AJ271" s="34">
        <v>190</v>
      </c>
      <c r="AK271" s="34">
        <v>168.9</v>
      </c>
      <c r="AL271" s="34">
        <v>3.5</v>
      </c>
      <c r="AM271" s="34">
        <v>175</v>
      </c>
      <c r="AN271" s="34" t="s">
        <v>155</v>
      </c>
      <c r="AO271" s="34">
        <v>2</v>
      </c>
      <c r="AP271" s="37">
        <v>0.77071759259259265</v>
      </c>
      <c r="AQ271" s="34">
        <v>47.159269000000002</v>
      </c>
      <c r="AR271" s="34">
        <v>-88.489626999999999</v>
      </c>
      <c r="AS271" s="34">
        <v>313.89999999999998</v>
      </c>
      <c r="AT271" s="34">
        <v>36.6</v>
      </c>
      <c r="AU271" s="34">
        <v>12</v>
      </c>
      <c r="AV271" s="34">
        <v>6</v>
      </c>
      <c r="AW271" s="34" t="s">
        <v>218</v>
      </c>
      <c r="AX271" s="34">
        <v>2.2718280000000002</v>
      </c>
      <c r="AY271" s="34">
        <v>1</v>
      </c>
      <c r="AZ271" s="34">
        <v>3.1</v>
      </c>
      <c r="BA271" s="34">
        <v>13.404</v>
      </c>
      <c r="BB271" s="34">
        <v>14.04</v>
      </c>
      <c r="BC271" s="34">
        <v>1.05</v>
      </c>
      <c r="BD271" s="34">
        <v>14.672000000000001</v>
      </c>
      <c r="BE271" s="34">
        <v>2650.3609999999999</v>
      </c>
      <c r="BF271" s="34">
        <v>105.764</v>
      </c>
      <c r="BG271" s="34">
        <v>29.94</v>
      </c>
      <c r="BH271" s="34">
        <v>3.6999999999999998E-2</v>
      </c>
      <c r="BI271" s="34">
        <v>29.977</v>
      </c>
      <c r="BJ271" s="34">
        <v>24.43</v>
      </c>
      <c r="BK271" s="34">
        <v>0.03</v>
      </c>
      <c r="BL271" s="34">
        <v>24.46</v>
      </c>
      <c r="BM271" s="34">
        <v>31.0549</v>
      </c>
      <c r="BN271" s="34"/>
      <c r="BO271" s="34"/>
      <c r="BP271" s="34"/>
      <c r="BQ271" s="34">
        <v>161.67500000000001</v>
      </c>
      <c r="BR271" s="34">
        <v>0.314556</v>
      </c>
      <c r="BS271" s="34">
        <v>-5</v>
      </c>
      <c r="BT271" s="34">
        <v>8.123E-3</v>
      </c>
      <c r="BU271" s="34">
        <v>7.6869620000000003</v>
      </c>
      <c r="BV271" s="34">
        <v>0</v>
      </c>
      <c r="BW271" s="34" t="s">
        <v>155</v>
      </c>
      <c r="BX271" s="34">
        <v>0.81599999999999995</v>
      </c>
    </row>
    <row r="272" spans="1:76" x14ac:dyDescent="0.25">
      <c r="A272" s="35">
        <v>43167</v>
      </c>
      <c r="B272" s="36">
        <v>1.9917824074074074E-2</v>
      </c>
      <c r="C272" s="34">
        <v>13.117000000000001</v>
      </c>
      <c r="D272" s="34">
        <v>0.78610000000000002</v>
      </c>
      <c r="E272" s="34">
        <v>7861.0473819999997</v>
      </c>
      <c r="F272" s="34">
        <v>1369.9</v>
      </c>
      <c r="G272" s="34">
        <v>1.9</v>
      </c>
      <c r="H272" s="34">
        <v>3850.9</v>
      </c>
      <c r="I272" s="34"/>
      <c r="J272" s="34">
        <v>1.1000000000000001</v>
      </c>
      <c r="K272" s="34">
        <v>0.87229999999999996</v>
      </c>
      <c r="L272" s="34">
        <v>11.442500000000001</v>
      </c>
      <c r="M272" s="34">
        <v>0.68569999999999998</v>
      </c>
      <c r="N272" s="34">
        <v>1195.0237999999999</v>
      </c>
      <c r="O272" s="34">
        <v>1.6574</v>
      </c>
      <c r="P272" s="34">
        <v>1196.7</v>
      </c>
      <c r="Q272" s="34">
        <v>975.08330000000001</v>
      </c>
      <c r="R272" s="34">
        <v>1.3524</v>
      </c>
      <c r="S272" s="34">
        <v>976.4</v>
      </c>
      <c r="T272" s="34">
        <v>3850.8773999999999</v>
      </c>
      <c r="U272" s="34"/>
      <c r="V272" s="34"/>
      <c r="W272" s="34">
        <v>0</v>
      </c>
      <c r="X272" s="34">
        <v>0.95960000000000001</v>
      </c>
      <c r="Y272" s="34">
        <v>12</v>
      </c>
      <c r="Z272" s="34">
        <v>851</v>
      </c>
      <c r="AA272" s="34">
        <v>851</v>
      </c>
      <c r="AB272" s="34">
        <v>864</v>
      </c>
      <c r="AC272" s="34">
        <v>92</v>
      </c>
      <c r="AD272" s="34">
        <v>27.01</v>
      </c>
      <c r="AE272" s="34">
        <v>0.62</v>
      </c>
      <c r="AF272" s="34">
        <v>979</v>
      </c>
      <c r="AG272" s="34">
        <v>1</v>
      </c>
      <c r="AH272" s="34">
        <v>60</v>
      </c>
      <c r="AI272" s="34">
        <v>37</v>
      </c>
      <c r="AJ272" s="34">
        <v>190</v>
      </c>
      <c r="AK272" s="34">
        <v>169</v>
      </c>
      <c r="AL272" s="34">
        <v>3.4</v>
      </c>
      <c r="AM272" s="34">
        <v>175</v>
      </c>
      <c r="AN272" s="34" t="s">
        <v>155</v>
      </c>
      <c r="AO272" s="34">
        <v>2</v>
      </c>
      <c r="AP272" s="37">
        <v>0.77072916666666658</v>
      </c>
      <c r="AQ272" s="34">
        <v>47.159165000000002</v>
      </c>
      <c r="AR272" s="34">
        <v>-88.489463999999998</v>
      </c>
      <c r="AS272" s="34">
        <v>314</v>
      </c>
      <c r="AT272" s="34">
        <v>36.6</v>
      </c>
      <c r="AU272" s="34">
        <v>12</v>
      </c>
      <c r="AV272" s="34">
        <v>6</v>
      </c>
      <c r="AW272" s="34" t="s">
        <v>218</v>
      </c>
      <c r="AX272" s="34">
        <v>2.2999999999999998</v>
      </c>
      <c r="AY272" s="34">
        <v>1</v>
      </c>
      <c r="AZ272" s="34">
        <v>3.1</v>
      </c>
      <c r="BA272" s="34">
        <v>13.404</v>
      </c>
      <c r="BB272" s="34">
        <v>14.08</v>
      </c>
      <c r="BC272" s="34">
        <v>1.05</v>
      </c>
      <c r="BD272" s="34">
        <v>14.635</v>
      </c>
      <c r="BE272" s="34">
        <v>2657.8159999999998</v>
      </c>
      <c r="BF272" s="34">
        <v>101.379</v>
      </c>
      <c r="BG272" s="34">
        <v>29.068000000000001</v>
      </c>
      <c r="BH272" s="34">
        <v>0.04</v>
      </c>
      <c r="BI272" s="34">
        <v>29.109000000000002</v>
      </c>
      <c r="BJ272" s="34">
        <v>23.718</v>
      </c>
      <c r="BK272" s="34">
        <v>3.3000000000000002E-2</v>
      </c>
      <c r="BL272" s="34">
        <v>23.751000000000001</v>
      </c>
      <c r="BM272" s="34">
        <v>30.866499999999998</v>
      </c>
      <c r="BN272" s="34"/>
      <c r="BO272" s="34"/>
      <c r="BP272" s="34"/>
      <c r="BQ272" s="34">
        <v>162.06200000000001</v>
      </c>
      <c r="BR272" s="34">
        <v>0.38640600000000003</v>
      </c>
      <c r="BS272" s="34">
        <v>-5</v>
      </c>
      <c r="BT272" s="34">
        <v>8.8769999999999995E-3</v>
      </c>
      <c r="BU272" s="34">
        <v>9.4427970000000006</v>
      </c>
      <c r="BV272" s="34">
        <v>0</v>
      </c>
      <c r="BW272" s="34" t="s">
        <v>155</v>
      </c>
      <c r="BX272" s="34">
        <v>0.81599999999999995</v>
      </c>
    </row>
    <row r="273" spans="1:76" x14ac:dyDescent="0.25">
      <c r="A273" s="35">
        <v>43167</v>
      </c>
      <c r="B273" s="36">
        <v>1.9929398148148151E-2</v>
      </c>
      <c r="C273" s="34">
        <v>13.147</v>
      </c>
      <c r="D273" s="34">
        <v>0.79190000000000005</v>
      </c>
      <c r="E273" s="34">
        <v>7919.2352449999998</v>
      </c>
      <c r="F273" s="34">
        <v>1371.2</v>
      </c>
      <c r="G273" s="34">
        <v>1.9</v>
      </c>
      <c r="H273" s="34">
        <v>3947.3</v>
      </c>
      <c r="I273" s="34"/>
      <c r="J273" s="34">
        <v>1.1000000000000001</v>
      </c>
      <c r="K273" s="34">
        <v>0.872</v>
      </c>
      <c r="L273" s="34">
        <v>11.4642</v>
      </c>
      <c r="M273" s="34">
        <v>0.6905</v>
      </c>
      <c r="N273" s="34">
        <v>1195.6213</v>
      </c>
      <c r="O273" s="34">
        <v>1.6568000000000001</v>
      </c>
      <c r="P273" s="34">
        <v>1197.3</v>
      </c>
      <c r="Q273" s="34">
        <v>975.57090000000005</v>
      </c>
      <c r="R273" s="34">
        <v>1.3517999999999999</v>
      </c>
      <c r="S273" s="34">
        <v>976.9</v>
      </c>
      <c r="T273" s="34">
        <v>3947.3015999999998</v>
      </c>
      <c r="U273" s="34"/>
      <c r="V273" s="34"/>
      <c r="W273" s="34">
        <v>0</v>
      </c>
      <c r="X273" s="34">
        <v>0.95920000000000005</v>
      </c>
      <c r="Y273" s="34">
        <v>12</v>
      </c>
      <c r="Z273" s="34">
        <v>850</v>
      </c>
      <c r="AA273" s="34">
        <v>848</v>
      </c>
      <c r="AB273" s="34">
        <v>862</v>
      </c>
      <c r="AC273" s="34">
        <v>92</v>
      </c>
      <c r="AD273" s="34">
        <v>27.01</v>
      </c>
      <c r="AE273" s="34">
        <v>0.62</v>
      </c>
      <c r="AF273" s="34">
        <v>979</v>
      </c>
      <c r="AG273" s="34">
        <v>1</v>
      </c>
      <c r="AH273" s="34">
        <v>60</v>
      </c>
      <c r="AI273" s="34">
        <v>37</v>
      </c>
      <c r="AJ273" s="34">
        <v>190</v>
      </c>
      <c r="AK273" s="34">
        <v>169</v>
      </c>
      <c r="AL273" s="34">
        <v>3.5</v>
      </c>
      <c r="AM273" s="34">
        <v>175</v>
      </c>
      <c r="AN273" s="34" t="s">
        <v>155</v>
      </c>
      <c r="AO273" s="34">
        <v>2</v>
      </c>
      <c r="AP273" s="37">
        <v>0.77074074074074073</v>
      </c>
      <c r="AQ273" s="34">
        <v>47.159073999999997</v>
      </c>
      <c r="AR273" s="34">
        <v>-88.489294000000001</v>
      </c>
      <c r="AS273" s="34">
        <v>313.89999999999998</v>
      </c>
      <c r="AT273" s="34">
        <v>36</v>
      </c>
      <c r="AU273" s="34">
        <v>12</v>
      </c>
      <c r="AV273" s="34">
        <v>6</v>
      </c>
      <c r="AW273" s="34" t="s">
        <v>218</v>
      </c>
      <c r="AX273" s="34">
        <v>2.2999999999999998</v>
      </c>
      <c r="AY273" s="34">
        <v>1</v>
      </c>
      <c r="AZ273" s="34">
        <v>3.1</v>
      </c>
      <c r="BA273" s="34">
        <v>13.404</v>
      </c>
      <c r="BB273" s="34">
        <v>14.03</v>
      </c>
      <c r="BC273" s="34">
        <v>1.05</v>
      </c>
      <c r="BD273" s="34">
        <v>14.682</v>
      </c>
      <c r="BE273" s="34">
        <v>2655.1660000000002</v>
      </c>
      <c r="BF273" s="34">
        <v>101.792</v>
      </c>
      <c r="BG273" s="34">
        <v>28.998999999999999</v>
      </c>
      <c r="BH273" s="34">
        <v>0.04</v>
      </c>
      <c r="BI273" s="34">
        <v>29.039000000000001</v>
      </c>
      <c r="BJ273" s="34">
        <v>23.661999999999999</v>
      </c>
      <c r="BK273" s="34">
        <v>3.3000000000000002E-2</v>
      </c>
      <c r="BL273" s="34">
        <v>23.693999999999999</v>
      </c>
      <c r="BM273" s="34">
        <v>31.547899999999998</v>
      </c>
      <c r="BN273" s="34"/>
      <c r="BO273" s="34"/>
      <c r="BP273" s="34"/>
      <c r="BQ273" s="34">
        <v>161.52699999999999</v>
      </c>
      <c r="BR273" s="34">
        <v>0.42231000000000002</v>
      </c>
      <c r="BS273" s="34">
        <v>-5</v>
      </c>
      <c r="BT273" s="34">
        <v>8.9999999999999993E-3</v>
      </c>
      <c r="BU273" s="34">
        <v>10.320201000000001</v>
      </c>
      <c r="BV273" s="34">
        <v>0</v>
      </c>
      <c r="BW273" s="34" t="s">
        <v>155</v>
      </c>
      <c r="BX273" s="34">
        <v>0.81599999999999995</v>
      </c>
    </row>
    <row r="274" spans="1:76" x14ac:dyDescent="0.25">
      <c r="A274" s="35">
        <v>43167</v>
      </c>
      <c r="B274" s="36">
        <v>1.9940972222222221E-2</v>
      </c>
      <c r="C274" s="34">
        <v>13.17</v>
      </c>
      <c r="D274" s="34">
        <v>1.0111000000000001</v>
      </c>
      <c r="E274" s="34">
        <v>10111.28227</v>
      </c>
      <c r="F274" s="34">
        <v>1498</v>
      </c>
      <c r="G274" s="34">
        <v>1.6</v>
      </c>
      <c r="H274" s="34">
        <v>4086.7</v>
      </c>
      <c r="I274" s="34"/>
      <c r="J274" s="34">
        <v>1.1000000000000001</v>
      </c>
      <c r="K274" s="34">
        <v>0.86970000000000003</v>
      </c>
      <c r="L274" s="34">
        <v>11.4534</v>
      </c>
      <c r="M274" s="34">
        <v>0.87929999999999997</v>
      </c>
      <c r="N274" s="34">
        <v>1302.7609</v>
      </c>
      <c r="O274" s="34">
        <v>1.4278999999999999</v>
      </c>
      <c r="P274" s="34">
        <v>1304.2</v>
      </c>
      <c r="Q274" s="34">
        <v>1062.9918</v>
      </c>
      <c r="R274" s="34">
        <v>1.1651</v>
      </c>
      <c r="S274" s="34">
        <v>1064.2</v>
      </c>
      <c r="T274" s="34">
        <v>4086.6858999999999</v>
      </c>
      <c r="U274" s="34"/>
      <c r="V274" s="34"/>
      <c r="W274" s="34">
        <v>0</v>
      </c>
      <c r="X274" s="34">
        <v>0.95660000000000001</v>
      </c>
      <c r="Y274" s="34">
        <v>12</v>
      </c>
      <c r="Z274" s="34">
        <v>848</v>
      </c>
      <c r="AA274" s="34">
        <v>846</v>
      </c>
      <c r="AB274" s="34">
        <v>859</v>
      </c>
      <c r="AC274" s="34">
        <v>92</v>
      </c>
      <c r="AD274" s="34">
        <v>27.01</v>
      </c>
      <c r="AE274" s="34">
        <v>0.62</v>
      </c>
      <c r="AF274" s="34">
        <v>979</v>
      </c>
      <c r="AG274" s="34">
        <v>1</v>
      </c>
      <c r="AH274" s="34">
        <v>60</v>
      </c>
      <c r="AI274" s="34">
        <v>37</v>
      </c>
      <c r="AJ274" s="34">
        <v>190</v>
      </c>
      <c r="AK274" s="34">
        <v>169</v>
      </c>
      <c r="AL274" s="34">
        <v>3.4</v>
      </c>
      <c r="AM274" s="34">
        <v>175.4</v>
      </c>
      <c r="AN274" s="34" t="s">
        <v>155</v>
      </c>
      <c r="AO274" s="34">
        <v>2</v>
      </c>
      <c r="AP274" s="37">
        <v>0.77075231481481488</v>
      </c>
      <c r="AQ274" s="34">
        <v>47.158997999999997</v>
      </c>
      <c r="AR274" s="34">
        <v>-88.489110999999994</v>
      </c>
      <c r="AS274" s="34">
        <v>313.8</v>
      </c>
      <c r="AT274" s="34">
        <v>36.5</v>
      </c>
      <c r="AU274" s="34">
        <v>12</v>
      </c>
      <c r="AV274" s="34">
        <v>6</v>
      </c>
      <c r="AW274" s="34" t="s">
        <v>218</v>
      </c>
      <c r="AX274" s="34">
        <v>2.3719000000000001</v>
      </c>
      <c r="AY274" s="34">
        <v>1</v>
      </c>
      <c r="AZ274" s="34">
        <v>3.1</v>
      </c>
      <c r="BA274" s="34">
        <v>13.404</v>
      </c>
      <c r="BB274" s="34">
        <v>13.77</v>
      </c>
      <c r="BC274" s="34">
        <v>1.03</v>
      </c>
      <c r="BD274" s="34">
        <v>14.988</v>
      </c>
      <c r="BE274" s="34">
        <v>2612.5729999999999</v>
      </c>
      <c r="BF274" s="34">
        <v>127.663</v>
      </c>
      <c r="BG274" s="34">
        <v>31.12</v>
      </c>
      <c r="BH274" s="34">
        <v>3.4000000000000002E-2</v>
      </c>
      <c r="BI274" s="34">
        <v>31.154</v>
      </c>
      <c r="BJ274" s="34">
        <v>25.391999999999999</v>
      </c>
      <c r="BK274" s="34">
        <v>2.8000000000000001E-2</v>
      </c>
      <c r="BL274" s="34">
        <v>25.42</v>
      </c>
      <c r="BM274" s="34">
        <v>32.168199999999999</v>
      </c>
      <c r="BN274" s="34"/>
      <c r="BO274" s="34"/>
      <c r="BP274" s="34"/>
      <c r="BQ274" s="34">
        <v>158.66200000000001</v>
      </c>
      <c r="BR274" s="34">
        <v>0.45316000000000001</v>
      </c>
      <c r="BS274" s="34">
        <v>-5</v>
      </c>
      <c r="BT274" s="34">
        <v>8.9999999999999993E-3</v>
      </c>
      <c r="BU274" s="34">
        <v>11.074094000000001</v>
      </c>
      <c r="BV274" s="34">
        <v>0</v>
      </c>
      <c r="BW274" s="34" t="s">
        <v>155</v>
      </c>
      <c r="BX274" s="34">
        <v>0.81599999999999995</v>
      </c>
    </row>
    <row r="275" spans="1:76" x14ac:dyDescent="0.25">
      <c r="A275" s="35">
        <v>43167</v>
      </c>
      <c r="B275" s="36">
        <v>1.9952546296296295E-2</v>
      </c>
      <c r="C275" s="34">
        <v>13.138999999999999</v>
      </c>
      <c r="D275" s="34">
        <v>1.2988999999999999</v>
      </c>
      <c r="E275" s="34">
        <v>12989.17224</v>
      </c>
      <c r="F275" s="34">
        <v>1651.8</v>
      </c>
      <c r="G275" s="34">
        <v>1.4</v>
      </c>
      <c r="H275" s="34">
        <v>4284.5</v>
      </c>
      <c r="I275" s="34"/>
      <c r="J275" s="34">
        <v>1.1000000000000001</v>
      </c>
      <c r="K275" s="34">
        <v>0.86709999999999998</v>
      </c>
      <c r="L275" s="34">
        <v>11.3932</v>
      </c>
      <c r="M275" s="34">
        <v>1.1263000000000001</v>
      </c>
      <c r="N275" s="34">
        <v>1432.2652</v>
      </c>
      <c r="O275" s="34">
        <v>1.2139</v>
      </c>
      <c r="P275" s="34">
        <v>1433.5</v>
      </c>
      <c r="Q275" s="34">
        <v>1168.6613</v>
      </c>
      <c r="R275" s="34">
        <v>0.99050000000000005</v>
      </c>
      <c r="S275" s="34">
        <v>1169.7</v>
      </c>
      <c r="T275" s="34">
        <v>4284.5240999999996</v>
      </c>
      <c r="U275" s="34"/>
      <c r="V275" s="34"/>
      <c r="W275" s="34">
        <v>0</v>
      </c>
      <c r="X275" s="34">
        <v>0.95379999999999998</v>
      </c>
      <c r="Y275" s="34">
        <v>11.9</v>
      </c>
      <c r="Z275" s="34">
        <v>848</v>
      </c>
      <c r="AA275" s="34">
        <v>847</v>
      </c>
      <c r="AB275" s="34">
        <v>861</v>
      </c>
      <c r="AC275" s="34">
        <v>92</v>
      </c>
      <c r="AD275" s="34">
        <v>27.01</v>
      </c>
      <c r="AE275" s="34">
        <v>0.62</v>
      </c>
      <c r="AF275" s="34">
        <v>979</v>
      </c>
      <c r="AG275" s="34">
        <v>1</v>
      </c>
      <c r="AH275" s="34">
        <v>60</v>
      </c>
      <c r="AI275" s="34">
        <v>37</v>
      </c>
      <c r="AJ275" s="34">
        <v>190</v>
      </c>
      <c r="AK275" s="34">
        <v>169</v>
      </c>
      <c r="AL275" s="34">
        <v>3.4</v>
      </c>
      <c r="AM275" s="34">
        <v>175.8</v>
      </c>
      <c r="AN275" s="34" t="s">
        <v>155</v>
      </c>
      <c r="AO275" s="34">
        <v>2</v>
      </c>
      <c r="AP275" s="37">
        <v>0.77076388888888892</v>
      </c>
      <c r="AQ275" s="34">
        <v>47.158932999999998</v>
      </c>
      <c r="AR275" s="34">
        <v>-88.488913999999994</v>
      </c>
      <c r="AS275" s="34">
        <v>313.8</v>
      </c>
      <c r="AT275" s="34">
        <v>36.799999999999997</v>
      </c>
      <c r="AU275" s="34">
        <v>12</v>
      </c>
      <c r="AV275" s="34">
        <v>6</v>
      </c>
      <c r="AW275" s="34" t="s">
        <v>218</v>
      </c>
      <c r="AX275" s="34">
        <v>2.4719000000000002</v>
      </c>
      <c r="AY275" s="34">
        <v>1.1437999999999999</v>
      </c>
      <c r="AZ275" s="34">
        <v>3.1718999999999999</v>
      </c>
      <c r="BA275" s="34">
        <v>13.404</v>
      </c>
      <c r="BB275" s="34">
        <v>13.49</v>
      </c>
      <c r="BC275" s="34">
        <v>1.01</v>
      </c>
      <c r="BD275" s="34">
        <v>15.327</v>
      </c>
      <c r="BE275" s="34">
        <v>2557.2489999999998</v>
      </c>
      <c r="BF275" s="34">
        <v>160.9</v>
      </c>
      <c r="BG275" s="34">
        <v>33.665999999999997</v>
      </c>
      <c r="BH275" s="34">
        <v>2.9000000000000001E-2</v>
      </c>
      <c r="BI275" s="34">
        <v>33.694000000000003</v>
      </c>
      <c r="BJ275" s="34">
        <v>27.47</v>
      </c>
      <c r="BK275" s="34">
        <v>2.3E-2</v>
      </c>
      <c r="BL275" s="34">
        <v>27.492999999999999</v>
      </c>
      <c r="BM275" s="34">
        <v>33.185699999999997</v>
      </c>
      <c r="BN275" s="34"/>
      <c r="BO275" s="34"/>
      <c r="BP275" s="34"/>
      <c r="BQ275" s="34">
        <v>155.66399999999999</v>
      </c>
      <c r="BR275" s="34">
        <v>0.46752300000000002</v>
      </c>
      <c r="BS275" s="34">
        <v>-5</v>
      </c>
      <c r="BT275" s="34">
        <v>8.9999999999999993E-3</v>
      </c>
      <c r="BU275" s="34">
        <v>11.425081</v>
      </c>
      <c r="BV275" s="34">
        <v>0</v>
      </c>
      <c r="BW275" s="34" t="s">
        <v>155</v>
      </c>
      <c r="BX275" s="34">
        <v>0.81599999999999995</v>
      </c>
    </row>
    <row r="276" spans="1:76" x14ac:dyDescent="0.25">
      <c r="A276" s="35">
        <v>43167</v>
      </c>
      <c r="B276" s="36">
        <v>1.9964120370370372E-2</v>
      </c>
      <c r="C276" s="34">
        <v>12.999000000000001</v>
      </c>
      <c r="D276" s="34">
        <v>1.5925</v>
      </c>
      <c r="E276" s="34">
        <v>15924.65753</v>
      </c>
      <c r="F276" s="34">
        <v>1749</v>
      </c>
      <c r="G276" s="34">
        <v>1.4</v>
      </c>
      <c r="H276" s="34">
        <v>4545.5</v>
      </c>
      <c r="I276" s="34"/>
      <c r="J276" s="34">
        <v>1.1000000000000001</v>
      </c>
      <c r="K276" s="34">
        <v>0.86529999999999996</v>
      </c>
      <c r="L276" s="34">
        <v>11.2484</v>
      </c>
      <c r="M276" s="34">
        <v>1.3779999999999999</v>
      </c>
      <c r="N276" s="34">
        <v>1513.4907000000001</v>
      </c>
      <c r="O276" s="34">
        <v>1.2115</v>
      </c>
      <c r="P276" s="34">
        <v>1514.7</v>
      </c>
      <c r="Q276" s="34">
        <v>1234.9374</v>
      </c>
      <c r="R276" s="34">
        <v>0.98850000000000005</v>
      </c>
      <c r="S276" s="34">
        <v>1235.9000000000001</v>
      </c>
      <c r="T276" s="34">
        <v>4545.4621999999999</v>
      </c>
      <c r="U276" s="34"/>
      <c r="V276" s="34"/>
      <c r="W276" s="34">
        <v>0</v>
      </c>
      <c r="X276" s="34">
        <v>0.95189999999999997</v>
      </c>
      <c r="Y276" s="34">
        <v>12</v>
      </c>
      <c r="Z276" s="34">
        <v>847</v>
      </c>
      <c r="AA276" s="34">
        <v>846</v>
      </c>
      <c r="AB276" s="34">
        <v>861</v>
      </c>
      <c r="AC276" s="34">
        <v>92</v>
      </c>
      <c r="AD276" s="34">
        <v>27.01</v>
      </c>
      <c r="AE276" s="34">
        <v>0.62</v>
      </c>
      <c r="AF276" s="34">
        <v>979</v>
      </c>
      <c r="AG276" s="34">
        <v>1</v>
      </c>
      <c r="AH276" s="34">
        <v>60</v>
      </c>
      <c r="AI276" s="34">
        <v>37</v>
      </c>
      <c r="AJ276" s="34">
        <v>190</v>
      </c>
      <c r="AK276" s="34">
        <v>169</v>
      </c>
      <c r="AL276" s="34">
        <v>3.5</v>
      </c>
      <c r="AM276" s="34">
        <v>176</v>
      </c>
      <c r="AN276" s="34" t="s">
        <v>155</v>
      </c>
      <c r="AO276" s="34">
        <v>2</v>
      </c>
      <c r="AP276" s="37">
        <v>0.77077546296296295</v>
      </c>
      <c r="AQ276" s="34">
        <v>47.158892000000002</v>
      </c>
      <c r="AR276" s="34">
        <v>-88.488699999999994</v>
      </c>
      <c r="AS276" s="34">
        <v>313.7</v>
      </c>
      <c r="AT276" s="34">
        <v>37.200000000000003</v>
      </c>
      <c r="AU276" s="34">
        <v>12</v>
      </c>
      <c r="AV276" s="34">
        <v>6</v>
      </c>
      <c r="AW276" s="34" t="s">
        <v>218</v>
      </c>
      <c r="AX276" s="34">
        <v>2.5</v>
      </c>
      <c r="AY276" s="34">
        <v>1.3438000000000001</v>
      </c>
      <c r="AZ276" s="34">
        <v>3.2719</v>
      </c>
      <c r="BA276" s="34">
        <v>13.404</v>
      </c>
      <c r="BB276" s="34">
        <v>13.3</v>
      </c>
      <c r="BC276" s="34">
        <v>0.99</v>
      </c>
      <c r="BD276" s="34">
        <v>15.564</v>
      </c>
      <c r="BE276" s="34">
        <v>2498.9899999999998</v>
      </c>
      <c r="BF276" s="34">
        <v>194.84899999999999</v>
      </c>
      <c r="BG276" s="34">
        <v>35.212000000000003</v>
      </c>
      <c r="BH276" s="34">
        <v>2.8000000000000001E-2</v>
      </c>
      <c r="BI276" s="34">
        <v>35.24</v>
      </c>
      <c r="BJ276" s="34">
        <v>28.731000000000002</v>
      </c>
      <c r="BK276" s="34">
        <v>2.3E-2</v>
      </c>
      <c r="BL276" s="34">
        <v>28.754000000000001</v>
      </c>
      <c r="BM276" s="34">
        <v>34.847700000000003</v>
      </c>
      <c r="BN276" s="34"/>
      <c r="BO276" s="34"/>
      <c r="BP276" s="34"/>
      <c r="BQ276" s="34">
        <v>153.76</v>
      </c>
      <c r="BR276" s="34">
        <v>0.569855</v>
      </c>
      <c r="BS276" s="34">
        <v>-5</v>
      </c>
      <c r="BT276" s="34">
        <v>8.9999999999999993E-3</v>
      </c>
      <c r="BU276" s="34">
        <v>13.925832</v>
      </c>
      <c r="BV276" s="34">
        <v>0</v>
      </c>
      <c r="BW276" s="34" t="s">
        <v>155</v>
      </c>
      <c r="BX276" s="34">
        <v>0.81599999999999995</v>
      </c>
    </row>
    <row r="277" spans="1:76" x14ac:dyDescent="0.25">
      <c r="A277" s="35">
        <v>43167</v>
      </c>
      <c r="B277" s="36">
        <v>1.9975694444444445E-2</v>
      </c>
      <c r="C277" s="34">
        <v>12.939</v>
      </c>
      <c r="D277" s="34">
        <v>1.8786</v>
      </c>
      <c r="E277" s="34">
        <v>18785.590680000001</v>
      </c>
      <c r="F277" s="34">
        <v>1830.7</v>
      </c>
      <c r="G277" s="34">
        <v>1.4</v>
      </c>
      <c r="H277" s="34">
        <v>4800.7</v>
      </c>
      <c r="I277" s="34"/>
      <c r="J277" s="34">
        <v>1.1000000000000001</v>
      </c>
      <c r="K277" s="34">
        <v>0.8629</v>
      </c>
      <c r="L277" s="34">
        <v>11.164899999999999</v>
      </c>
      <c r="M277" s="34">
        <v>1.621</v>
      </c>
      <c r="N277" s="34">
        <v>1579.7421999999999</v>
      </c>
      <c r="O277" s="34">
        <v>1.2331000000000001</v>
      </c>
      <c r="P277" s="34">
        <v>1581</v>
      </c>
      <c r="Q277" s="34">
        <v>1288.9955</v>
      </c>
      <c r="R277" s="34">
        <v>1.0061</v>
      </c>
      <c r="S277" s="34">
        <v>1290</v>
      </c>
      <c r="T277" s="34">
        <v>4800.6868000000004</v>
      </c>
      <c r="U277" s="34"/>
      <c r="V277" s="34"/>
      <c r="W277" s="34">
        <v>0</v>
      </c>
      <c r="X277" s="34">
        <v>0.94920000000000004</v>
      </c>
      <c r="Y277" s="34">
        <v>12</v>
      </c>
      <c r="Z277" s="34">
        <v>847</v>
      </c>
      <c r="AA277" s="34">
        <v>847</v>
      </c>
      <c r="AB277" s="34">
        <v>861</v>
      </c>
      <c r="AC277" s="34">
        <v>92</v>
      </c>
      <c r="AD277" s="34">
        <v>27.01</v>
      </c>
      <c r="AE277" s="34">
        <v>0.62</v>
      </c>
      <c r="AF277" s="34">
        <v>979</v>
      </c>
      <c r="AG277" s="34">
        <v>1</v>
      </c>
      <c r="AH277" s="34">
        <v>59.122999999999998</v>
      </c>
      <c r="AI277" s="34">
        <v>37</v>
      </c>
      <c r="AJ277" s="34">
        <v>190</v>
      </c>
      <c r="AK277" s="34">
        <v>169</v>
      </c>
      <c r="AL277" s="34">
        <v>3.4</v>
      </c>
      <c r="AM277" s="34">
        <v>176</v>
      </c>
      <c r="AN277" s="34" t="s">
        <v>155</v>
      </c>
      <c r="AO277" s="34">
        <v>2</v>
      </c>
      <c r="AP277" s="37">
        <v>0.77078703703703699</v>
      </c>
      <c r="AQ277" s="34">
        <v>47.158889000000002</v>
      </c>
      <c r="AR277" s="34">
        <v>-88.488461000000001</v>
      </c>
      <c r="AS277" s="34">
        <v>313.8</v>
      </c>
      <c r="AT277" s="34">
        <v>39.700000000000003</v>
      </c>
      <c r="AU277" s="34">
        <v>12</v>
      </c>
      <c r="AV277" s="34">
        <v>9</v>
      </c>
      <c r="AW277" s="34" t="s">
        <v>219</v>
      </c>
      <c r="AX277" s="34">
        <v>2.6438000000000001</v>
      </c>
      <c r="AY277" s="34">
        <v>1.1124000000000001</v>
      </c>
      <c r="AZ277" s="34">
        <v>3.3719000000000001</v>
      </c>
      <c r="BA277" s="34">
        <v>13.404</v>
      </c>
      <c r="BB277" s="34">
        <v>13.06</v>
      </c>
      <c r="BC277" s="34">
        <v>0.97</v>
      </c>
      <c r="BD277" s="34">
        <v>15.885</v>
      </c>
      <c r="BE277" s="34">
        <v>2445.7240000000002</v>
      </c>
      <c r="BF277" s="34">
        <v>226.00800000000001</v>
      </c>
      <c r="BG277" s="34">
        <v>36.238999999999997</v>
      </c>
      <c r="BH277" s="34">
        <v>2.8000000000000001E-2</v>
      </c>
      <c r="BI277" s="34">
        <v>36.267000000000003</v>
      </c>
      <c r="BJ277" s="34">
        <v>29.568999999999999</v>
      </c>
      <c r="BK277" s="34">
        <v>2.3E-2</v>
      </c>
      <c r="BL277" s="34">
        <v>29.591999999999999</v>
      </c>
      <c r="BM277" s="34">
        <v>36.289099999999998</v>
      </c>
      <c r="BN277" s="34"/>
      <c r="BO277" s="34"/>
      <c r="BP277" s="34"/>
      <c r="BQ277" s="34">
        <v>151.18700000000001</v>
      </c>
      <c r="BR277" s="34">
        <v>0.61294099999999996</v>
      </c>
      <c r="BS277" s="34">
        <v>-5</v>
      </c>
      <c r="BT277" s="34">
        <v>8.123E-3</v>
      </c>
      <c r="BU277" s="34">
        <v>14.978745</v>
      </c>
      <c r="BV277" s="34">
        <v>0</v>
      </c>
      <c r="BW277" s="34" t="s">
        <v>155</v>
      </c>
      <c r="BX277" s="34">
        <v>0.81599999999999995</v>
      </c>
    </row>
    <row r="278" spans="1:76" x14ac:dyDescent="0.25">
      <c r="A278" s="35">
        <v>43167</v>
      </c>
      <c r="B278" s="36">
        <v>1.9987268518518519E-2</v>
      </c>
      <c r="C278" s="34">
        <v>12.64</v>
      </c>
      <c r="D278" s="34">
        <v>2.1791</v>
      </c>
      <c r="E278" s="34">
        <v>21790.5995</v>
      </c>
      <c r="F278" s="34">
        <v>1870.4</v>
      </c>
      <c r="G278" s="34">
        <v>1.5</v>
      </c>
      <c r="H278" s="34">
        <v>4982.6000000000004</v>
      </c>
      <c r="I278" s="34"/>
      <c r="J278" s="34">
        <v>1.1000000000000001</v>
      </c>
      <c r="K278" s="34">
        <v>0.86240000000000006</v>
      </c>
      <c r="L278" s="34">
        <v>10.900499999999999</v>
      </c>
      <c r="M278" s="34">
        <v>1.8792</v>
      </c>
      <c r="N278" s="34">
        <v>1613.001</v>
      </c>
      <c r="O278" s="34">
        <v>1.3186</v>
      </c>
      <c r="P278" s="34">
        <v>1614.3</v>
      </c>
      <c r="Q278" s="34">
        <v>1316.1332</v>
      </c>
      <c r="R278" s="34">
        <v>1.0759000000000001</v>
      </c>
      <c r="S278" s="34">
        <v>1317.2</v>
      </c>
      <c r="T278" s="34">
        <v>4982.6378000000004</v>
      </c>
      <c r="U278" s="34"/>
      <c r="V278" s="34"/>
      <c r="W278" s="34">
        <v>0</v>
      </c>
      <c r="X278" s="34">
        <v>0.9486</v>
      </c>
      <c r="Y278" s="34">
        <v>12</v>
      </c>
      <c r="Z278" s="34">
        <v>848</v>
      </c>
      <c r="AA278" s="34">
        <v>847</v>
      </c>
      <c r="AB278" s="34">
        <v>862</v>
      </c>
      <c r="AC278" s="34">
        <v>92</v>
      </c>
      <c r="AD278" s="34">
        <v>27.01</v>
      </c>
      <c r="AE278" s="34">
        <v>0.62</v>
      </c>
      <c r="AF278" s="34">
        <v>979</v>
      </c>
      <c r="AG278" s="34">
        <v>1</v>
      </c>
      <c r="AH278" s="34">
        <v>59</v>
      </c>
      <c r="AI278" s="34">
        <v>37</v>
      </c>
      <c r="AJ278" s="34">
        <v>190</v>
      </c>
      <c r="AK278" s="34">
        <v>168.1</v>
      </c>
      <c r="AL278" s="34">
        <v>3.5</v>
      </c>
      <c r="AM278" s="34">
        <v>176</v>
      </c>
      <c r="AN278" s="34" t="s">
        <v>155</v>
      </c>
      <c r="AO278" s="34">
        <v>2</v>
      </c>
      <c r="AP278" s="37">
        <v>0.77079861111111114</v>
      </c>
      <c r="AQ278" s="34">
        <v>47.158904</v>
      </c>
      <c r="AR278" s="34">
        <v>-88.488208999999998</v>
      </c>
      <c r="AS278" s="34">
        <v>313.7</v>
      </c>
      <c r="AT278" s="34">
        <v>41.6</v>
      </c>
      <c r="AU278" s="34">
        <v>12</v>
      </c>
      <c r="AV278" s="34">
        <v>10</v>
      </c>
      <c r="AW278" s="34" t="s">
        <v>220</v>
      </c>
      <c r="AX278" s="34">
        <v>3.1314000000000002</v>
      </c>
      <c r="AY278" s="34">
        <v>1</v>
      </c>
      <c r="AZ278" s="34">
        <v>3.8313999999999999</v>
      </c>
      <c r="BA278" s="34">
        <v>13.404</v>
      </c>
      <c r="BB278" s="34">
        <v>13</v>
      </c>
      <c r="BC278" s="34">
        <v>0.97</v>
      </c>
      <c r="BD278" s="34">
        <v>15.96</v>
      </c>
      <c r="BE278" s="34">
        <v>2385.6469999999999</v>
      </c>
      <c r="BF278" s="34">
        <v>261.75900000000001</v>
      </c>
      <c r="BG278" s="34">
        <v>36.969000000000001</v>
      </c>
      <c r="BH278" s="34">
        <v>0.03</v>
      </c>
      <c r="BI278" s="34">
        <v>36.999000000000002</v>
      </c>
      <c r="BJ278" s="34">
        <v>30.164999999999999</v>
      </c>
      <c r="BK278" s="34">
        <v>2.5000000000000001E-2</v>
      </c>
      <c r="BL278" s="34">
        <v>30.189</v>
      </c>
      <c r="BM278" s="34">
        <v>37.630699999999997</v>
      </c>
      <c r="BN278" s="34"/>
      <c r="BO278" s="34"/>
      <c r="BP278" s="34"/>
      <c r="BQ278" s="34">
        <v>150.95400000000001</v>
      </c>
      <c r="BR278" s="34">
        <v>0.70294599999999996</v>
      </c>
      <c r="BS278" s="34">
        <v>-5</v>
      </c>
      <c r="BT278" s="34">
        <v>8.8769999999999995E-3</v>
      </c>
      <c r="BU278" s="34">
        <v>17.178242999999998</v>
      </c>
      <c r="BV278" s="34">
        <v>0</v>
      </c>
      <c r="BW278" s="34" t="s">
        <v>155</v>
      </c>
      <c r="BX278" s="34">
        <v>0.81599999999999995</v>
      </c>
    </row>
    <row r="279" spans="1:76" x14ac:dyDescent="0.25">
      <c r="A279" s="35">
        <v>43167</v>
      </c>
      <c r="B279" s="36">
        <v>1.9998842592592592E-2</v>
      </c>
      <c r="C279" s="34">
        <v>11.351000000000001</v>
      </c>
      <c r="D279" s="34">
        <v>3.8976000000000002</v>
      </c>
      <c r="E279" s="34">
        <v>38976.278100000003</v>
      </c>
      <c r="F279" s="34">
        <v>1883.3</v>
      </c>
      <c r="G279" s="34">
        <v>1.6</v>
      </c>
      <c r="H279" s="34">
        <v>4937.8999999999996</v>
      </c>
      <c r="I279" s="34"/>
      <c r="J279" s="34">
        <v>1.05</v>
      </c>
      <c r="K279" s="34">
        <v>0.85660000000000003</v>
      </c>
      <c r="L279" s="34">
        <v>9.7236999999999991</v>
      </c>
      <c r="M279" s="34">
        <v>3.3388</v>
      </c>
      <c r="N279" s="34">
        <v>1613.3082999999999</v>
      </c>
      <c r="O279" s="34">
        <v>1.3706</v>
      </c>
      <c r="P279" s="34">
        <v>1614.7</v>
      </c>
      <c r="Q279" s="34">
        <v>1316.3839</v>
      </c>
      <c r="R279" s="34">
        <v>1.1184000000000001</v>
      </c>
      <c r="S279" s="34">
        <v>1317.5</v>
      </c>
      <c r="T279" s="34">
        <v>4937.8726999999999</v>
      </c>
      <c r="U279" s="34"/>
      <c r="V279" s="34"/>
      <c r="W279" s="34">
        <v>0</v>
      </c>
      <c r="X279" s="34">
        <v>0.89590000000000003</v>
      </c>
      <c r="Y279" s="34">
        <v>12</v>
      </c>
      <c r="Z279" s="34">
        <v>849</v>
      </c>
      <c r="AA279" s="34">
        <v>848</v>
      </c>
      <c r="AB279" s="34">
        <v>863</v>
      </c>
      <c r="AC279" s="34">
        <v>92</v>
      </c>
      <c r="AD279" s="34">
        <v>27.01</v>
      </c>
      <c r="AE279" s="34">
        <v>0.62</v>
      </c>
      <c r="AF279" s="34">
        <v>979</v>
      </c>
      <c r="AG279" s="34">
        <v>1</v>
      </c>
      <c r="AH279" s="34">
        <v>59</v>
      </c>
      <c r="AI279" s="34">
        <v>37</v>
      </c>
      <c r="AJ279" s="34">
        <v>190</v>
      </c>
      <c r="AK279" s="34">
        <v>168.9</v>
      </c>
      <c r="AL279" s="34">
        <v>3.5</v>
      </c>
      <c r="AM279" s="34">
        <v>175.8</v>
      </c>
      <c r="AN279" s="34" t="s">
        <v>155</v>
      </c>
      <c r="AO279" s="34">
        <v>2</v>
      </c>
      <c r="AP279" s="37">
        <v>0.77081018518518529</v>
      </c>
      <c r="AQ279" s="34">
        <v>47.158904</v>
      </c>
      <c r="AR279" s="34">
        <v>-88.487949999999998</v>
      </c>
      <c r="AS279" s="34">
        <v>313.5</v>
      </c>
      <c r="AT279" s="34">
        <v>43.2</v>
      </c>
      <c r="AU279" s="34">
        <v>12</v>
      </c>
      <c r="AV279" s="34">
        <v>10</v>
      </c>
      <c r="AW279" s="34" t="s">
        <v>220</v>
      </c>
      <c r="AX279" s="34">
        <v>3.0124</v>
      </c>
      <c r="AY279" s="34">
        <v>1.1437999999999999</v>
      </c>
      <c r="AZ279" s="34">
        <v>4</v>
      </c>
      <c r="BA279" s="34">
        <v>13.404</v>
      </c>
      <c r="BB279" s="34">
        <v>12.44</v>
      </c>
      <c r="BC279" s="34">
        <v>0.93</v>
      </c>
      <c r="BD279" s="34">
        <v>16.736000000000001</v>
      </c>
      <c r="BE279" s="34">
        <v>2084.221</v>
      </c>
      <c r="BF279" s="34">
        <v>455.49599999999998</v>
      </c>
      <c r="BG279" s="34">
        <v>36.213000000000001</v>
      </c>
      <c r="BH279" s="34">
        <v>3.1E-2</v>
      </c>
      <c r="BI279" s="34">
        <v>36.244</v>
      </c>
      <c r="BJ279" s="34">
        <v>29.547999999999998</v>
      </c>
      <c r="BK279" s="34">
        <v>2.5000000000000001E-2</v>
      </c>
      <c r="BL279" s="34">
        <v>29.573</v>
      </c>
      <c r="BM279" s="34">
        <v>36.523699999999998</v>
      </c>
      <c r="BN279" s="34"/>
      <c r="BO279" s="34"/>
      <c r="BP279" s="34"/>
      <c r="BQ279" s="34">
        <v>139.62700000000001</v>
      </c>
      <c r="BR279" s="34">
        <v>0.462424</v>
      </c>
      <c r="BS279" s="34">
        <v>-5</v>
      </c>
      <c r="BT279" s="34">
        <v>8.9999999999999993E-3</v>
      </c>
      <c r="BU279" s="34">
        <v>11.300487</v>
      </c>
      <c r="BV279" s="34">
        <v>0</v>
      </c>
      <c r="BW279" s="34" t="s">
        <v>155</v>
      </c>
      <c r="BX279" s="34">
        <v>0.81599999999999995</v>
      </c>
    </row>
    <row r="280" spans="1:76" x14ac:dyDescent="0.25">
      <c r="A280" s="35">
        <v>43167</v>
      </c>
      <c r="B280" s="36">
        <v>2.0010416666666666E-2</v>
      </c>
      <c r="C280" s="34">
        <v>9.7330000000000005</v>
      </c>
      <c r="D280" s="34">
        <v>6.6285999999999996</v>
      </c>
      <c r="E280" s="34">
        <v>66286.397249999995</v>
      </c>
      <c r="F280" s="34">
        <v>1796</v>
      </c>
      <c r="G280" s="34">
        <v>1.8</v>
      </c>
      <c r="H280" s="34">
        <v>4810.3999999999996</v>
      </c>
      <c r="I280" s="34"/>
      <c r="J280" s="34">
        <v>1</v>
      </c>
      <c r="K280" s="34">
        <v>0.84330000000000005</v>
      </c>
      <c r="L280" s="34">
        <v>8.2074999999999996</v>
      </c>
      <c r="M280" s="34">
        <v>5.5898000000000003</v>
      </c>
      <c r="N280" s="34">
        <v>1514.4843000000001</v>
      </c>
      <c r="O280" s="34">
        <v>1.5553999999999999</v>
      </c>
      <c r="P280" s="34">
        <v>1516</v>
      </c>
      <c r="Q280" s="34">
        <v>1235.7482</v>
      </c>
      <c r="R280" s="34">
        <v>1.2690999999999999</v>
      </c>
      <c r="S280" s="34">
        <v>1237</v>
      </c>
      <c r="T280" s="34">
        <v>4810.4151000000002</v>
      </c>
      <c r="U280" s="34"/>
      <c r="V280" s="34"/>
      <c r="W280" s="34">
        <v>0</v>
      </c>
      <c r="X280" s="34">
        <v>0.84330000000000005</v>
      </c>
      <c r="Y280" s="34">
        <v>11.9</v>
      </c>
      <c r="Z280" s="34">
        <v>852</v>
      </c>
      <c r="AA280" s="34">
        <v>852</v>
      </c>
      <c r="AB280" s="34">
        <v>866</v>
      </c>
      <c r="AC280" s="34">
        <v>92</v>
      </c>
      <c r="AD280" s="34">
        <v>27.01</v>
      </c>
      <c r="AE280" s="34">
        <v>0.62</v>
      </c>
      <c r="AF280" s="34">
        <v>979</v>
      </c>
      <c r="AG280" s="34">
        <v>1</v>
      </c>
      <c r="AH280" s="34">
        <v>59</v>
      </c>
      <c r="AI280" s="34">
        <v>37</v>
      </c>
      <c r="AJ280" s="34">
        <v>190</v>
      </c>
      <c r="AK280" s="34">
        <v>169</v>
      </c>
      <c r="AL280" s="34">
        <v>3.5</v>
      </c>
      <c r="AM280" s="34">
        <v>175.4</v>
      </c>
      <c r="AN280" s="34" t="s">
        <v>155</v>
      </c>
      <c r="AO280" s="34">
        <v>2</v>
      </c>
      <c r="AP280" s="37">
        <v>0.77082175925925922</v>
      </c>
      <c r="AQ280" s="34">
        <v>47.158909999999999</v>
      </c>
      <c r="AR280" s="34">
        <v>-88.487683000000004</v>
      </c>
      <c r="AS280" s="34">
        <v>313.39999999999998</v>
      </c>
      <c r="AT280" s="34">
        <v>43.6</v>
      </c>
      <c r="AU280" s="34">
        <v>12</v>
      </c>
      <c r="AV280" s="34">
        <v>10</v>
      </c>
      <c r="AW280" s="34" t="s">
        <v>220</v>
      </c>
      <c r="AX280" s="34">
        <v>1.8934</v>
      </c>
      <c r="AY280" s="34">
        <v>1.2719</v>
      </c>
      <c r="AZ280" s="34">
        <v>2.8496000000000001</v>
      </c>
      <c r="BA280" s="34">
        <v>13.404</v>
      </c>
      <c r="BB280" s="34">
        <v>11.31</v>
      </c>
      <c r="BC280" s="34">
        <v>0.84</v>
      </c>
      <c r="BD280" s="34">
        <v>18.585000000000001</v>
      </c>
      <c r="BE280" s="34">
        <v>1669.982</v>
      </c>
      <c r="BF280" s="34">
        <v>723.88699999999994</v>
      </c>
      <c r="BG280" s="34">
        <v>32.270000000000003</v>
      </c>
      <c r="BH280" s="34">
        <v>3.3000000000000002E-2</v>
      </c>
      <c r="BI280" s="34">
        <v>32.302999999999997</v>
      </c>
      <c r="BJ280" s="34">
        <v>26.331</v>
      </c>
      <c r="BK280" s="34">
        <v>2.7E-2</v>
      </c>
      <c r="BL280" s="34">
        <v>26.358000000000001</v>
      </c>
      <c r="BM280" s="34">
        <v>33.775700000000001</v>
      </c>
      <c r="BN280" s="34"/>
      <c r="BO280" s="34"/>
      <c r="BP280" s="34"/>
      <c r="BQ280" s="34">
        <v>124.758</v>
      </c>
      <c r="BR280" s="34">
        <v>0.35245500000000002</v>
      </c>
      <c r="BS280" s="34">
        <v>-5</v>
      </c>
      <c r="BT280" s="34">
        <v>8.9999999999999993E-3</v>
      </c>
      <c r="BU280" s="34">
        <v>8.6131189999999993</v>
      </c>
      <c r="BV280" s="34">
        <v>0</v>
      </c>
      <c r="BW280" s="34" t="s">
        <v>155</v>
      </c>
      <c r="BX280" s="34">
        <v>0.81599999999999995</v>
      </c>
    </row>
    <row r="281" spans="1:76" x14ac:dyDescent="0.25">
      <c r="A281" s="35">
        <v>43167</v>
      </c>
      <c r="B281" s="36">
        <v>2.002199074074074E-2</v>
      </c>
      <c r="C281" s="34">
        <v>8.9450000000000003</v>
      </c>
      <c r="D281" s="34">
        <v>7.4229000000000003</v>
      </c>
      <c r="E281" s="34">
        <v>74229.282139999996</v>
      </c>
      <c r="F281" s="34">
        <v>1446.6</v>
      </c>
      <c r="G281" s="34">
        <v>3.3</v>
      </c>
      <c r="H281" s="34">
        <v>6392.2</v>
      </c>
      <c r="I281" s="34"/>
      <c r="J281" s="34">
        <v>0.9</v>
      </c>
      <c r="K281" s="34">
        <v>0.84</v>
      </c>
      <c r="L281" s="34">
        <v>7.5132000000000003</v>
      </c>
      <c r="M281" s="34">
        <v>6.2348999999999997</v>
      </c>
      <c r="N281" s="34">
        <v>1215.0867000000001</v>
      </c>
      <c r="O281" s="34">
        <v>2.7744</v>
      </c>
      <c r="P281" s="34">
        <v>1217.9000000000001</v>
      </c>
      <c r="Q281" s="34">
        <v>991.4538</v>
      </c>
      <c r="R281" s="34">
        <v>2.2637999999999998</v>
      </c>
      <c r="S281" s="34">
        <v>993.7</v>
      </c>
      <c r="T281" s="34">
        <v>6392.1835000000001</v>
      </c>
      <c r="U281" s="34"/>
      <c r="V281" s="34"/>
      <c r="W281" s="34">
        <v>0</v>
      </c>
      <c r="X281" s="34">
        <v>0.75600000000000001</v>
      </c>
      <c r="Y281" s="34">
        <v>12</v>
      </c>
      <c r="Z281" s="34">
        <v>853</v>
      </c>
      <c r="AA281" s="34">
        <v>853</v>
      </c>
      <c r="AB281" s="34">
        <v>868</v>
      </c>
      <c r="AC281" s="34">
        <v>92</v>
      </c>
      <c r="AD281" s="34">
        <v>27.01</v>
      </c>
      <c r="AE281" s="34">
        <v>0.62</v>
      </c>
      <c r="AF281" s="34">
        <v>979</v>
      </c>
      <c r="AG281" s="34">
        <v>1</v>
      </c>
      <c r="AH281" s="34">
        <v>59</v>
      </c>
      <c r="AI281" s="34">
        <v>37</v>
      </c>
      <c r="AJ281" s="34">
        <v>190</v>
      </c>
      <c r="AK281" s="34">
        <v>169</v>
      </c>
      <c r="AL281" s="34">
        <v>3.5</v>
      </c>
      <c r="AM281" s="34">
        <v>175</v>
      </c>
      <c r="AN281" s="34" t="s">
        <v>155</v>
      </c>
      <c r="AO281" s="34">
        <v>2</v>
      </c>
      <c r="AP281" s="37">
        <v>0.77083333333333337</v>
      </c>
      <c r="AQ281" s="34">
        <v>47.158918</v>
      </c>
      <c r="AR281" s="34">
        <v>-88.487403</v>
      </c>
      <c r="AS281" s="34">
        <v>313</v>
      </c>
      <c r="AT281" s="34">
        <v>45</v>
      </c>
      <c r="AU281" s="34">
        <v>12</v>
      </c>
      <c r="AV281" s="34">
        <v>10</v>
      </c>
      <c r="AW281" s="34" t="s">
        <v>220</v>
      </c>
      <c r="AX281" s="34">
        <v>1.5</v>
      </c>
      <c r="AY281" s="34">
        <v>1.3</v>
      </c>
      <c r="AZ281" s="34">
        <v>2.4</v>
      </c>
      <c r="BA281" s="34">
        <v>13.404</v>
      </c>
      <c r="BB281" s="34">
        <v>11.06</v>
      </c>
      <c r="BC281" s="34">
        <v>0.83</v>
      </c>
      <c r="BD281" s="34">
        <v>19.053999999999998</v>
      </c>
      <c r="BE281" s="34">
        <v>1517.076</v>
      </c>
      <c r="BF281" s="34">
        <v>801.29700000000003</v>
      </c>
      <c r="BG281" s="34">
        <v>25.693999999999999</v>
      </c>
      <c r="BH281" s="34">
        <v>5.8999999999999997E-2</v>
      </c>
      <c r="BI281" s="34">
        <v>25.751999999999999</v>
      </c>
      <c r="BJ281" s="34">
        <v>20.965</v>
      </c>
      <c r="BK281" s="34">
        <v>4.8000000000000001E-2</v>
      </c>
      <c r="BL281" s="34">
        <v>21.013000000000002</v>
      </c>
      <c r="BM281" s="34">
        <v>44.540500000000002</v>
      </c>
      <c r="BN281" s="34"/>
      <c r="BO281" s="34"/>
      <c r="BP281" s="34"/>
      <c r="BQ281" s="34">
        <v>110.99</v>
      </c>
      <c r="BR281" s="34">
        <v>0.31656699999999999</v>
      </c>
      <c r="BS281" s="34">
        <v>-5</v>
      </c>
      <c r="BT281" s="34">
        <v>8.9999999999999993E-3</v>
      </c>
      <c r="BU281" s="34">
        <v>7.7361060000000004</v>
      </c>
      <c r="BV281" s="34">
        <v>0</v>
      </c>
      <c r="BW281" s="34" t="s">
        <v>155</v>
      </c>
      <c r="BX281" s="34">
        <v>0.81599999999999995</v>
      </c>
    </row>
    <row r="282" spans="1:76" x14ac:dyDescent="0.25">
      <c r="A282" s="35">
        <v>43167</v>
      </c>
      <c r="B282" s="36">
        <v>2.0033564814814813E-2</v>
      </c>
      <c r="C282" s="34">
        <v>10.31</v>
      </c>
      <c r="D282" s="34">
        <v>6.0462999999999996</v>
      </c>
      <c r="E282" s="34">
        <v>60462.998350000002</v>
      </c>
      <c r="F282" s="34">
        <v>1079.4000000000001</v>
      </c>
      <c r="G282" s="34">
        <v>4.2</v>
      </c>
      <c r="H282" s="34">
        <v>6902.8</v>
      </c>
      <c r="I282" s="34"/>
      <c r="J282" s="34">
        <v>0.9</v>
      </c>
      <c r="K282" s="34">
        <v>0.84230000000000005</v>
      </c>
      <c r="L282" s="34">
        <v>8.6847999999999992</v>
      </c>
      <c r="M282" s="34">
        <v>5.093</v>
      </c>
      <c r="N282" s="34">
        <v>909.21910000000003</v>
      </c>
      <c r="O282" s="34">
        <v>3.5377999999999998</v>
      </c>
      <c r="P282" s="34">
        <v>912.8</v>
      </c>
      <c r="Q282" s="34">
        <v>741.88009999999997</v>
      </c>
      <c r="R282" s="34">
        <v>2.8866999999999998</v>
      </c>
      <c r="S282" s="34">
        <v>744.8</v>
      </c>
      <c r="T282" s="34">
        <v>6902.7723999999998</v>
      </c>
      <c r="U282" s="34"/>
      <c r="V282" s="34"/>
      <c r="W282" s="34">
        <v>0</v>
      </c>
      <c r="X282" s="34">
        <v>0.7581</v>
      </c>
      <c r="Y282" s="34">
        <v>12</v>
      </c>
      <c r="Z282" s="34">
        <v>853</v>
      </c>
      <c r="AA282" s="34">
        <v>854</v>
      </c>
      <c r="AB282" s="34">
        <v>867</v>
      </c>
      <c r="AC282" s="34">
        <v>92</v>
      </c>
      <c r="AD282" s="34">
        <v>27.01</v>
      </c>
      <c r="AE282" s="34">
        <v>0.62</v>
      </c>
      <c r="AF282" s="34">
        <v>979</v>
      </c>
      <c r="AG282" s="34">
        <v>1</v>
      </c>
      <c r="AH282" s="34">
        <v>59</v>
      </c>
      <c r="AI282" s="34">
        <v>37</v>
      </c>
      <c r="AJ282" s="34">
        <v>190</v>
      </c>
      <c r="AK282" s="34">
        <v>169</v>
      </c>
      <c r="AL282" s="34">
        <v>3.5</v>
      </c>
      <c r="AM282" s="34">
        <v>175</v>
      </c>
      <c r="AN282" s="34" t="s">
        <v>155</v>
      </c>
      <c r="AO282" s="34">
        <v>2</v>
      </c>
      <c r="AP282" s="37">
        <v>0.77084490740740741</v>
      </c>
      <c r="AQ282" s="34">
        <v>47.158923999999999</v>
      </c>
      <c r="AR282" s="34">
        <v>-88.487129999999993</v>
      </c>
      <c r="AS282" s="34">
        <v>312.60000000000002</v>
      </c>
      <c r="AT282" s="34">
        <v>45.6</v>
      </c>
      <c r="AU282" s="34">
        <v>12</v>
      </c>
      <c r="AV282" s="34">
        <v>10</v>
      </c>
      <c r="AW282" s="34" t="s">
        <v>220</v>
      </c>
      <c r="AX282" s="34">
        <v>1.5</v>
      </c>
      <c r="AY282" s="34">
        <v>1.3</v>
      </c>
      <c r="AZ282" s="34">
        <v>2.4</v>
      </c>
      <c r="BA282" s="34">
        <v>13.404</v>
      </c>
      <c r="BB282" s="34">
        <v>11.24</v>
      </c>
      <c r="BC282" s="34">
        <v>0.84</v>
      </c>
      <c r="BD282" s="34">
        <v>18.716999999999999</v>
      </c>
      <c r="BE282" s="34">
        <v>1743.864</v>
      </c>
      <c r="BF282" s="34">
        <v>650.88900000000001</v>
      </c>
      <c r="BG282" s="34">
        <v>19.119</v>
      </c>
      <c r="BH282" s="34">
        <v>7.3999999999999996E-2</v>
      </c>
      <c r="BI282" s="34">
        <v>19.193000000000001</v>
      </c>
      <c r="BJ282" s="34">
        <v>15.6</v>
      </c>
      <c r="BK282" s="34">
        <v>6.0999999999999999E-2</v>
      </c>
      <c r="BL282" s="34">
        <v>15.661</v>
      </c>
      <c r="BM282" s="34">
        <v>47.829799999999999</v>
      </c>
      <c r="BN282" s="34"/>
      <c r="BO282" s="34"/>
      <c r="BP282" s="34"/>
      <c r="BQ282" s="34">
        <v>110.68300000000001</v>
      </c>
      <c r="BR282" s="34">
        <v>0.25599499999999997</v>
      </c>
      <c r="BS282" s="34">
        <v>-5</v>
      </c>
      <c r="BT282" s="34">
        <v>8.123E-3</v>
      </c>
      <c r="BU282" s="34">
        <v>6.255878</v>
      </c>
      <c r="BV282" s="34">
        <v>0</v>
      </c>
      <c r="BW282" s="34" t="s">
        <v>155</v>
      </c>
      <c r="BX282" s="34">
        <v>0.81599999999999995</v>
      </c>
    </row>
    <row r="283" spans="1:76" x14ac:dyDescent="0.25">
      <c r="A283" s="35">
        <v>43167</v>
      </c>
      <c r="B283" s="36">
        <v>2.0045138888888887E-2</v>
      </c>
      <c r="C283" s="34">
        <v>11.763</v>
      </c>
      <c r="D283" s="34">
        <v>3.6269</v>
      </c>
      <c r="E283" s="34">
        <v>36268.888890000002</v>
      </c>
      <c r="F283" s="34">
        <v>807.7</v>
      </c>
      <c r="G283" s="34">
        <v>4.2</v>
      </c>
      <c r="H283" s="34">
        <v>6067.9</v>
      </c>
      <c r="I283" s="34"/>
      <c r="J283" s="34">
        <v>0.9</v>
      </c>
      <c r="K283" s="34">
        <v>0.8548</v>
      </c>
      <c r="L283" s="34">
        <v>10.055</v>
      </c>
      <c r="M283" s="34">
        <v>3.1002999999999998</v>
      </c>
      <c r="N283" s="34">
        <v>690.40629999999999</v>
      </c>
      <c r="O283" s="34">
        <v>3.5901999999999998</v>
      </c>
      <c r="P283" s="34">
        <v>694</v>
      </c>
      <c r="Q283" s="34">
        <v>563.33910000000003</v>
      </c>
      <c r="R283" s="34">
        <v>2.9295</v>
      </c>
      <c r="S283" s="34">
        <v>566.29999999999995</v>
      </c>
      <c r="T283" s="34">
        <v>6067.8687</v>
      </c>
      <c r="U283" s="34"/>
      <c r="V283" s="34"/>
      <c r="W283" s="34">
        <v>0</v>
      </c>
      <c r="X283" s="34">
        <v>0.76929999999999998</v>
      </c>
      <c r="Y283" s="34">
        <v>11.9</v>
      </c>
      <c r="Z283" s="34">
        <v>855</v>
      </c>
      <c r="AA283" s="34">
        <v>854</v>
      </c>
      <c r="AB283" s="34">
        <v>868</v>
      </c>
      <c r="AC283" s="34">
        <v>92</v>
      </c>
      <c r="AD283" s="34">
        <v>27.01</v>
      </c>
      <c r="AE283" s="34">
        <v>0.62</v>
      </c>
      <c r="AF283" s="34">
        <v>979</v>
      </c>
      <c r="AG283" s="34">
        <v>1</v>
      </c>
      <c r="AH283" s="34">
        <v>59</v>
      </c>
      <c r="AI283" s="34">
        <v>37</v>
      </c>
      <c r="AJ283" s="34">
        <v>190</v>
      </c>
      <c r="AK283" s="34">
        <v>169</v>
      </c>
      <c r="AL283" s="34">
        <v>3.5</v>
      </c>
      <c r="AM283" s="34">
        <v>175</v>
      </c>
      <c r="AN283" s="34" t="s">
        <v>155</v>
      </c>
      <c r="AO283" s="34">
        <v>2</v>
      </c>
      <c r="AP283" s="37">
        <v>0.77085648148148145</v>
      </c>
      <c r="AQ283" s="34">
        <v>47.158923000000001</v>
      </c>
      <c r="AR283" s="34">
        <v>-88.486868999999999</v>
      </c>
      <c r="AS283" s="34">
        <v>312.60000000000002</v>
      </c>
      <c r="AT283" s="34">
        <v>43.1</v>
      </c>
      <c r="AU283" s="34">
        <v>12</v>
      </c>
      <c r="AV283" s="34">
        <v>8</v>
      </c>
      <c r="AW283" s="34" t="s">
        <v>221</v>
      </c>
      <c r="AX283" s="34">
        <v>1.5719000000000001</v>
      </c>
      <c r="AY283" s="34">
        <v>1.5157</v>
      </c>
      <c r="AZ283" s="34">
        <v>2.6156999999999999</v>
      </c>
      <c r="BA283" s="34">
        <v>13.404</v>
      </c>
      <c r="BB283" s="34">
        <v>12.28</v>
      </c>
      <c r="BC283" s="34">
        <v>0.92</v>
      </c>
      <c r="BD283" s="34">
        <v>16.984000000000002</v>
      </c>
      <c r="BE283" s="34">
        <v>2122.922</v>
      </c>
      <c r="BF283" s="34">
        <v>416.61700000000002</v>
      </c>
      <c r="BG283" s="34">
        <v>15.265000000000001</v>
      </c>
      <c r="BH283" s="34">
        <v>7.9000000000000001E-2</v>
      </c>
      <c r="BI283" s="34">
        <v>15.343999999999999</v>
      </c>
      <c r="BJ283" s="34">
        <v>12.455</v>
      </c>
      <c r="BK283" s="34">
        <v>6.5000000000000002E-2</v>
      </c>
      <c r="BL283" s="34">
        <v>12.52</v>
      </c>
      <c r="BM283" s="34">
        <v>44.208799999999997</v>
      </c>
      <c r="BN283" s="34"/>
      <c r="BO283" s="34"/>
      <c r="BP283" s="34"/>
      <c r="BQ283" s="34">
        <v>118.104</v>
      </c>
      <c r="BR283" s="34">
        <v>0.26992500000000003</v>
      </c>
      <c r="BS283" s="34">
        <v>-5</v>
      </c>
      <c r="BT283" s="34">
        <v>8.0000000000000002E-3</v>
      </c>
      <c r="BU283" s="34">
        <v>6.5962930000000002</v>
      </c>
      <c r="BV283" s="34">
        <v>0</v>
      </c>
      <c r="BW283" s="34" t="s">
        <v>155</v>
      </c>
      <c r="BX283" s="34">
        <v>0.81599999999999995</v>
      </c>
    </row>
    <row r="284" spans="1:76" x14ac:dyDescent="0.25">
      <c r="A284" s="35">
        <v>43167</v>
      </c>
      <c r="B284" s="36">
        <v>2.0056712962962964E-2</v>
      </c>
      <c r="C284" s="34">
        <v>12.59</v>
      </c>
      <c r="D284" s="34">
        <v>1.7774000000000001</v>
      </c>
      <c r="E284" s="34">
        <v>17774.369600000002</v>
      </c>
      <c r="F284" s="34">
        <v>741.1</v>
      </c>
      <c r="G284" s="34">
        <v>3.6</v>
      </c>
      <c r="H284" s="34">
        <v>5277.9</v>
      </c>
      <c r="I284" s="34"/>
      <c r="J284" s="34">
        <v>0.9</v>
      </c>
      <c r="K284" s="34">
        <v>0.86619999999999997</v>
      </c>
      <c r="L284" s="34">
        <v>10.9056</v>
      </c>
      <c r="M284" s="34">
        <v>1.5396000000000001</v>
      </c>
      <c r="N284" s="34">
        <v>641.95489999999995</v>
      </c>
      <c r="O284" s="34">
        <v>3.1269</v>
      </c>
      <c r="P284" s="34">
        <v>645.1</v>
      </c>
      <c r="Q284" s="34">
        <v>523.80510000000004</v>
      </c>
      <c r="R284" s="34">
        <v>2.5514000000000001</v>
      </c>
      <c r="S284" s="34">
        <v>526.4</v>
      </c>
      <c r="T284" s="34">
        <v>5277.9090999999999</v>
      </c>
      <c r="U284" s="34"/>
      <c r="V284" s="34"/>
      <c r="W284" s="34">
        <v>0</v>
      </c>
      <c r="X284" s="34">
        <v>0.77959999999999996</v>
      </c>
      <c r="Y284" s="34">
        <v>12</v>
      </c>
      <c r="Z284" s="34">
        <v>854</v>
      </c>
      <c r="AA284" s="34">
        <v>853</v>
      </c>
      <c r="AB284" s="34">
        <v>868</v>
      </c>
      <c r="AC284" s="34">
        <v>92</v>
      </c>
      <c r="AD284" s="34">
        <v>27.01</v>
      </c>
      <c r="AE284" s="34">
        <v>0.62</v>
      </c>
      <c r="AF284" s="34">
        <v>979</v>
      </c>
      <c r="AG284" s="34">
        <v>1</v>
      </c>
      <c r="AH284" s="34">
        <v>59</v>
      </c>
      <c r="AI284" s="34">
        <v>37</v>
      </c>
      <c r="AJ284" s="34">
        <v>190</v>
      </c>
      <c r="AK284" s="34">
        <v>169</v>
      </c>
      <c r="AL284" s="34">
        <v>3.6</v>
      </c>
      <c r="AM284" s="34">
        <v>175</v>
      </c>
      <c r="AN284" s="34" t="s">
        <v>155</v>
      </c>
      <c r="AO284" s="34">
        <v>2</v>
      </c>
      <c r="AP284" s="37">
        <v>0.77086805555555549</v>
      </c>
      <c r="AQ284" s="34">
        <v>47.158918</v>
      </c>
      <c r="AR284" s="34">
        <v>-88.486616999999995</v>
      </c>
      <c r="AS284" s="34">
        <v>312.39999999999998</v>
      </c>
      <c r="AT284" s="34">
        <v>42.1</v>
      </c>
      <c r="AU284" s="34">
        <v>12</v>
      </c>
      <c r="AV284" s="34">
        <v>8</v>
      </c>
      <c r="AW284" s="34" t="s">
        <v>221</v>
      </c>
      <c r="AX284" s="34">
        <v>1.6718999999999999</v>
      </c>
      <c r="AY284" s="34">
        <v>1.6718999999999999</v>
      </c>
      <c r="AZ284" s="34">
        <v>2.7719</v>
      </c>
      <c r="BA284" s="34">
        <v>13.404</v>
      </c>
      <c r="BB284" s="34">
        <v>13.39</v>
      </c>
      <c r="BC284" s="34">
        <v>1</v>
      </c>
      <c r="BD284" s="34">
        <v>15.449</v>
      </c>
      <c r="BE284" s="34">
        <v>2443.0500000000002</v>
      </c>
      <c r="BF284" s="34">
        <v>219.51599999999999</v>
      </c>
      <c r="BG284" s="34">
        <v>15.06</v>
      </c>
      <c r="BH284" s="34">
        <v>7.2999999999999995E-2</v>
      </c>
      <c r="BI284" s="34">
        <v>15.132999999999999</v>
      </c>
      <c r="BJ284" s="34">
        <v>12.288</v>
      </c>
      <c r="BK284" s="34">
        <v>0.06</v>
      </c>
      <c r="BL284" s="34">
        <v>12.348000000000001</v>
      </c>
      <c r="BM284" s="34">
        <v>40.800800000000002</v>
      </c>
      <c r="BN284" s="34"/>
      <c r="BO284" s="34"/>
      <c r="BP284" s="34"/>
      <c r="BQ284" s="34">
        <v>126.98</v>
      </c>
      <c r="BR284" s="34">
        <v>0.29317100000000001</v>
      </c>
      <c r="BS284" s="34">
        <v>-5</v>
      </c>
      <c r="BT284" s="34">
        <v>8.0000000000000002E-3</v>
      </c>
      <c r="BU284" s="34">
        <v>7.1643660000000002</v>
      </c>
      <c r="BV284" s="34">
        <v>0</v>
      </c>
      <c r="BW284" s="34" t="s">
        <v>155</v>
      </c>
      <c r="BX284" s="34">
        <v>0.81599999999999995</v>
      </c>
    </row>
    <row r="285" spans="1:76" x14ac:dyDescent="0.25">
      <c r="A285" s="35">
        <v>43167</v>
      </c>
      <c r="B285" s="36">
        <v>2.0068287037037037E-2</v>
      </c>
      <c r="C285" s="34">
        <v>12.916</v>
      </c>
      <c r="D285" s="34">
        <v>1.0944</v>
      </c>
      <c r="E285" s="34">
        <v>10943.62694</v>
      </c>
      <c r="F285" s="34">
        <v>824.5</v>
      </c>
      <c r="G285" s="34">
        <v>2.1</v>
      </c>
      <c r="H285" s="34">
        <v>4561.8</v>
      </c>
      <c r="I285" s="34"/>
      <c r="J285" s="34">
        <v>0.9</v>
      </c>
      <c r="K285" s="34">
        <v>0.87050000000000005</v>
      </c>
      <c r="L285" s="34">
        <v>11.2432</v>
      </c>
      <c r="M285" s="34">
        <v>0.9526</v>
      </c>
      <c r="N285" s="34">
        <v>717.726</v>
      </c>
      <c r="O285" s="34">
        <v>1.7891999999999999</v>
      </c>
      <c r="P285" s="34">
        <v>719.5</v>
      </c>
      <c r="Q285" s="34">
        <v>585.63070000000005</v>
      </c>
      <c r="R285" s="34">
        <v>1.4599</v>
      </c>
      <c r="S285" s="34">
        <v>587.1</v>
      </c>
      <c r="T285" s="34">
        <v>4561.8179</v>
      </c>
      <c r="U285" s="34"/>
      <c r="V285" s="34"/>
      <c r="W285" s="34">
        <v>0</v>
      </c>
      <c r="X285" s="34">
        <v>0.78339999999999999</v>
      </c>
      <c r="Y285" s="34">
        <v>11.9</v>
      </c>
      <c r="Z285" s="34">
        <v>855</v>
      </c>
      <c r="AA285" s="34">
        <v>853</v>
      </c>
      <c r="AB285" s="34">
        <v>867</v>
      </c>
      <c r="AC285" s="34">
        <v>92</v>
      </c>
      <c r="AD285" s="34">
        <v>27.01</v>
      </c>
      <c r="AE285" s="34">
        <v>0.62</v>
      </c>
      <c r="AF285" s="34">
        <v>979</v>
      </c>
      <c r="AG285" s="34">
        <v>1</v>
      </c>
      <c r="AH285" s="34">
        <v>59</v>
      </c>
      <c r="AI285" s="34">
        <v>37</v>
      </c>
      <c r="AJ285" s="34">
        <v>190</v>
      </c>
      <c r="AK285" s="34">
        <v>169</v>
      </c>
      <c r="AL285" s="34">
        <v>3.5</v>
      </c>
      <c r="AM285" s="34">
        <v>175.4</v>
      </c>
      <c r="AN285" s="34" t="s">
        <v>155</v>
      </c>
      <c r="AO285" s="34">
        <v>2</v>
      </c>
      <c r="AP285" s="37">
        <v>0.77087962962962964</v>
      </c>
      <c r="AQ285" s="34">
        <v>47.158895999999999</v>
      </c>
      <c r="AR285" s="34">
        <v>-88.486416000000006</v>
      </c>
      <c r="AS285" s="34">
        <v>312.2</v>
      </c>
      <c r="AT285" s="34">
        <v>38.1</v>
      </c>
      <c r="AU285" s="34">
        <v>12</v>
      </c>
      <c r="AV285" s="34">
        <v>7</v>
      </c>
      <c r="AW285" s="34" t="s">
        <v>208</v>
      </c>
      <c r="AX285" s="34">
        <v>1.9876</v>
      </c>
      <c r="AY285" s="34">
        <v>1.1967000000000001</v>
      </c>
      <c r="AZ285" s="34">
        <v>3.0156999999999998</v>
      </c>
      <c r="BA285" s="34">
        <v>13.404</v>
      </c>
      <c r="BB285" s="34">
        <v>13.86</v>
      </c>
      <c r="BC285" s="34">
        <v>1.03</v>
      </c>
      <c r="BD285" s="34">
        <v>14.878</v>
      </c>
      <c r="BE285" s="34">
        <v>2582.799</v>
      </c>
      <c r="BF285" s="34">
        <v>139.285</v>
      </c>
      <c r="BG285" s="34">
        <v>17.265999999999998</v>
      </c>
      <c r="BH285" s="34">
        <v>4.2999999999999997E-2</v>
      </c>
      <c r="BI285" s="34">
        <v>17.309000000000001</v>
      </c>
      <c r="BJ285" s="34">
        <v>14.087999999999999</v>
      </c>
      <c r="BK285" s="34">
        <v>3.5000000000000003E-2</v>
      </c>
      <c r="BL285" s="34">
        <v>14.122999999999999</v>
      </c>
      <c r="BM285" s="34">
        <v>36.162700000000001</v>
      </c>
      <c r="BN285" s="34"/>
      <c r="BO285" s="34"/>
      <c r="BP285" s="34"/>
      <c r="BQ285" s="34">
        <v>130.86000000000001</v>
      </c>
      <c r="BR285" s="34">
        <v>0.28109099999999998</v>
      </c>
      <c r="BS285" s="34">
        <v>-5</v>
      </c>
      <c r="BT285" s="34">
        <v>8.0000000000000002E-3</v>
      </c>
      <c r="BU285" s="34">
        <v>6.8691620000000002</v>
      </c>
      <c r="BV285" s="34">
        <v>0</v>
      </c>
      <c r="BW285" s="34" t="s">
        <v>155</v>
      </c>
      <c r="BX285" s="34">
        <v>0.81599999999999995</v>
      </c>
    </row>
    <row r="286" spans="1:76" x14ac:dyDescent="0.25">
      <c r="A286" s="35">
        <v>43167</v>
      </c>
      <c r="B286" s="36">
        <v>2.0079861111111111E-2</v>
      </c>
      <c r="C286" s="34">
        <v>12.99</v>
      </c>
      <c r="D286" s="34">
        <v>0.81979999999999997</v>
      </c>
      <c r="E286" s="34">
        <v>8198.2738590000008</v>
      </c>
      <c r="F286" s="34">
        <v>959</v>
      </c>
      <c r="G286" s="34">
        <v>1.4</v>
      </c>
      <c r="H286" s="34">
        <v>4016.2</v>
      </c>
      <c r="I286" s="34"/>
      <c r="J286" s="34">
        <v>0.9</v>
      </c>
      <c r="K286" s="34">
        <v>0.87290000000000001</v>
      </c>
      <c r="L286" s="34">
        <v>11.339499999999999</v>
      </c>
      <c r="M286" s="34">
        <v>0.7157</v>
      </c>
      <c r="N286" s="34">
        <v>837.18330000000003</v>
      </c>
      <c r="O286" s="34">
        <v>1.2221</v>
      </c>
      <c r="P286" s="34">
        <v>838.4</v>
      </c>
      <c r="Q286" s="34">
        <v>683.10230000000001</v>
      </c>
      <c r="R286" s="34">
        <v>0.99719999999999998</v>
      </c>
      <c r="S286" s="34">
        <v>684.1</v>
      </c>
      <c r="T286" s="34">
        <v>4016.1691000000001</v>
      </c>
      <c r="U286" s="34"/>
      <c r="V286" s="34"/>
      <c r="W286" s="34">
        <v>0</v>
      </c>
      <c r="X286" s="34">
        <v>0.78559999999999997</v>
      </c>
      <c r="Y286" s="34">
        <v>12</v>
      </c>
      <c r="Z286" s="34">
        <v>854</v>
      </c>
      <c r="AA286" s="34">
        <v>853</v>
      </c>
      <c r="AB286" s="34">
        <v>867</v>
      </c>
      <c r="AC286" s="34">
        <v>92</v>
      </c>
      <c r="AD286" s="34">
        <v>27.01</v>
      </c>
      <c r="AE286" s="34">
        <v>0.62</v>
      </c>
      <c r="AF286" s="34">
        <v>979</v>
      </c>
      <c r="AG286" s="34">
        <v>1</v>
      </c>
      <c r="AH286" s="34">
        <v>59</v>
      </c>
      <c r="AI286" s="34">
        <v>37</v>
      </c>
      <c r="AJ286" s="34">
        <v>190</v>
      </c>
      <c r="AK286" s="34">
        <v>169</v>
      </c>
      <c r="AL286" s="34">
        <v>3.6</v>
      </c>
      <c r="AM286" s="34">
        <v>175.8</v>
      </c>
      <c r="AN286" s="34" t="s">
        <v>155</v>
      </c>
      <c r="AO286" s="34">
        <v>2</v>
      </c>
      <c r="AP286" s="37">
        <v>0.77089120370370379</v>
      </c>
      <c r="AQ286" s="34">
        <v>47.158875000000002</v>
      </c>
      <c r="AR286" s="34">
        <v>-88.48621</v>
      </c>
      <c r="AS286" s="34">
        <v>312</v>
      </c>
      <c r="AT286" s="34">
        <v>35.700000000000003</v>
      </c>
      <c r="AU286" s="34">
        <v>12</v>
      </c>
      <c r="AV286" s="34">
        <v>7</v>
      </c>
      <c r="AW286" s="34" t="s">
        <v>208</v>
      </c>
      <c r="AX286" s="34">
        <v>2.1718999999999999</v>
      </c>
      <c r="AY286" s="34">
        <v>1.1437999999999999</v>
      </c>
      <c r="AZ286" s="34">
        <v>3.1718999999999999</v>
      </c>
      <c r="BA286" s="34">
        <v>13.404</v>
      </c>
      <c r="BB286" s="34">
        <v>14.14</v>
      </c>
      <c r="BC286" s="34">
        <v>1.06</v>
      </c>
      <c r="BD286" s="34">
        <v>14.555</v>
      </c>
      <c r="BE286" s="34">
        <v>2645.8890000000001</v>
      </c>
      <c r="BF286" s="34">
        <v>106.283</v>
      </c>
      <c r="BG286" s="34">
        <v>20.457000000000001</v>
      </c>
      <c r="BH286" s="34">
        <v>0.03</v>
      </c>
      <c r="BI286" s="34">
        <v>20.486000000000001</v>
      </c>
      <c r="BJ286" s="34">
        <v>16.692</v>
      </c>
      <c r="BK286" s="34">
        <v>2.4E-2</v>
      </c>
      <c r="BL286" s="34">
        <v>16.716000000000001</v>
      </c>
      <c r="BM286" s="34">
        <v>32.337800000000001</v>
      </c>
      <c r="BN286" s="34"/>
      <c r="BO286" s="34"/>
      <c r="BP286" s="34"/>
      <c r="BQ286" s="34">
        <v>133.292</v>
      </c>
      <c r="BR286" s="34">
        <v>0.280754</v>
      </c>
      <c r="BS286" s="34">
        <v>-5</v>
      </c>
      <c r="BT286" s="34">
        <v>8.0000000000000002E-3</v>
      </c>
      <c r="BU286" s="34">
        <v>6.8609260000000001</v>
      </c>
      <c r="BV286" s="34">
        <v>0</v>
      </c>
      <c r="BW286" s="34" t="s">
        <v>155</v>
      </c>
      <c r="BX286" s="34">
        <v>0.81599999999999995</v>
      </c>
    </row>
    <row r="287" spans="1:76" x14ac:dyDescent="0.25">
      <c r="A287" s="35">
        <v>43167</v>
      </c>
      <c r="B287" s="36">
        <v>2.0091435185185184E-2</v>
      </c>
      <c r="C287" s="34">
        <v>12.99</v>
      </c>
      <c r="D287" s="34">
        <v>0.6835</v>
      </c>
      <c r="E287" s="34">
        <v>6835.3409089999996</v>
      </c>
      <c r="F287" s="34">
        <v>1028.0999999999999</v>
      </c>
      <c r="G287" s="34">
        <v>1.4</v>
      </c>
      <c r="H287" s="34">
        <v>3645.4</v>
      </c>
      <c r="I287" s="34"/>
      <c r="J287" s="34">
        <v>0.9</v>
      </c>
      <c r="K287" s="34">
        <v>0.87450000000000006</v>
      </c>
      <c r="L287" s="34">
        <v>11.360200000000001</v>
      </c>
      <c r="M287" s="34">
        <v>0.5978</v>
      </c>
      <c r="N287" s="34">
        <v>899.09180000000003</v>
      </c>
      <c r="O287" s="34">
        <v>1.2242999999999999</v>
      </c>
      <c r="P287" s="34">
        <v>900.3</v>
      </c>
      <c r="Q287" s="34">
        <v>733.61670000000004</v>
      </c>
      <c r="R287" s="34">
        <v>0.999</v>
      </c>
      <c r="S287" s="34">
        <v>734.6</v>
      </c>
      <c r="T287" s="34">
        <v>3645.3798000000002</v>
      </c>
      <c r="U287" s="34"/>
      <c r="V287" s="34"/>
      <c r="W287" s="34">
        <v>0</v>
      </c>
      <c r="X287" s="34">
        <v>0.78710000000000002</v>
      </c>
      <c r="Y287" s="34">
        <v>12</v>
      </c>
      <c r="Z287" s="34">
        <v>854</v>
      </c>
      <c r="AA287" s="34">
        <v>853</v>
      </c>
      <c r="AB287" s="34">
        <v>867</v>
      </c>
      <c r="AC287" s="34">
        <v>92</v>
      </c>
      <c r="AD287" s="34">
        <v>27.01</v>
      </c>
      <c r="AE287" s="34">
        <v>0.62</v>
      </c>
      <c r="AF287" s="34">
        <v>979</v>
      </c>
      <c r="AG287" s="34">
        <v>1</v>
      </c>
      <c r="AH287" s="34">
        <v>59</v>
      </c>
      <c r="AI287" s="34">
        <v>37</v>
      </c>
      <c r="AJ287" s="34">
        <v>190.9</v>
      </c>
      <c r="AK287" s="34">
        <v>169</v>
      </c>
      <c r="AL287" s="34">
        <v>3.6</v>
      </c>
      <c r="AM287" s="34">
        <v>175.9</v>
      </c>
      <c r="AN287" s="34" t="s">
        <v>155</v>
      </c>
      <c r="AO287" s="34">
        <v>2</v>
      </c>
      <c r="AP287" s="37">
        <v>0.77090277777777771</v>
      </c>
      <c r="AQ287" s="34">
        <v>47.158831999999997</v>
      </c>
      <c r="AR287" s="34">
        <v>-88.486012000000002</v>
      </c>
      <c r="AS287" s="34">
        <v>311.8</v>
      </c>
      <c r="AT287" s="34">
        <v>34.5</v>
      </c>
      <c r="AU287" s="34">
        <v>12</v>
      </c>
      <c r="AV287" s="34">
        <v>7</v>
      </c>
      <c r="AW287" s="34" t="s">
        <v>208</v>
      </c>
      <c r="AX287" s="34">
        <v>2.2000000000000002</v>
      </c>
      <c r="AY287" s="34">
        <v>1.2</v>
      </c>
      <c r="AZ287" s="34">
        <v>3.2</v>
      </c>
      <c r="BA287" s="34">
        <v>13.404</v>
      </c>
      <c r="BB287" s="34">
        <v>14.33</v>
      </c>
      <c r="BC287" s="34">
        <v>1.07</v>
      </c>
      <c r="BD287" s="34">
        <v>14.347</v>
      </c>
      <c r="BE287" s="34">
        <v>2679.6990000000001</v>
      </c>
      <c r="BF287" s="34">
        <v>89.745999999999995</v>
      </c>
      <c r="BG287" s="34">
        <v>22.21</v>
      </c>
      <c r="BH287" s="34">
        <v>0.03</v>
      </c>
      <c r="BI287" s="34">
        <v>22.24</v>
      </c>
      <c r="BJ287" s="34">
        <v>18.122</v>
      </c>
      <c r="BK287" s="34">
        <v>2.5000000000000001E-2</v>
      </c>
      <c r="BL287" s="34">
        <v>18.146999999999998</v>
      </c>
      <c r="BM287" s="34">
        <v>29.673200000000001</v>
      </c>
      <c r="BN287" s="34"/>
      <c r="BO287" s="34"/>
      <c r="BP287" s="34"/>
      <c r="BQ287" s="34">
        <v>134.995</v>
      </c>
      <c r="BR287" s="34">
        <v>0.25118200000000002</v>
      </c>
      <c r="BS287" s="34">
        <v>-5</v>
      </c>
      <c r="BT287" s="34">
        <v>8.8769999999999995E-3</v>
      </c>
      <c r="BU287" s="34">
        <v>6.1382599999999998</v>
      </c>
      <c r="BV287" s="34">
        <v>0</v>
      </c>
      <c r="BW287" s="34" t="s">
        <v>155</v>
      </c>
      <c r="BX287" s="34">
        <v>0.81599999999999995</v>
      </c>
    </row>
    <row r="288" spans="1:76" x14ac:dyDescent="0.25">
      <c r="A288" s="35">
        <v>43167</v>
      </c>
      <c r="B288" s="36">
        <v>2.0103009259259261E-2</v>
      </c>
      <c r="C288" s="34">
        <v>12.957000000000001</v>
      </c>
      <c r="D288" s="34">
        <v>1.4259999999999999</v>
      </c>
      <c r="E288" s="34">
        <v>14260.35744</v>
      </c>
      <c r="F288" s="34">
        <v>1029.9000000000001</v>
      </c>
      <c r="G288" s="34">
        <v>1.6</v>
      </c>
      <c r="H288" s="34">
        <v>3134.7</v>
      </c>
      <c r="I288" s="34"/>
      <c r="J288" s="34">
        <v>0.9</v>
      </c>
      <c r="K288" s="34">
        <v>0.86850000000000005</v>
      </c>
      <c r="L288" s="34">
        <v>11.2536</v>
      </c>
      <c r="M288" s="34">
        <v>1.2385999999999999</v>
      </c>
      <c r="N288" s="34">
        <v>894.52809999999999</v>
      </c>
      <c r="O288" s="34">
        <v>1.3529</v>
      </c>
      <c r="P288" s="34">
        <v>895.9</v>
      </c>
      <c r="Q288" s="34">
        <v>729.89300000000003</v>
      </c>
      <c r="R288" s="34">
        <v>1.1039000000000001</v>
      </c>
      <c r="S288" s="34">
        <v>731</v>
      </c>
      <c r="T288" s="34">
        <v>3134.7118</v>
      </c>
      <c r="U288" s="34"/>
      <c r="V288" s="34"/>
      <c r="W288" s="34">
        <v>0</v>
      </c>
      <c r="X288" s="34">
        <v>0.78520000000000001</v>
      </c>
      <c r="Y288" s="34">
        <v>11.9</v>
      </c>
      <c r="Z288" s="34">
        <v>854</v>
      </c>
      <c r="AA288" s="34">
        <v>854</v>
      </c>
      <c r="AB288" s="34">
        <v>867</v>
      </c>
      <c r="AC288" s="34">
        <v>92</v>
      </c>
      <c r="AD288" s="34">
        <v>27.01</v>
      </c>
      <c r="AE288" s="34">
        <v>0.62</v>
      </c>
      <c r="AF288" s="34">
        <v>979</v>
      </c>
      <c r="AG288" s="34">
        <v>1</v>
      </c>
      <c r="AH288" s="34">
        <v>58.122999999999998</v>
      </c>
      <c r="AI288" s="34">
        <v>37</v>
      </c>
      <c r="AJ288" s="34">
        <v>191</v>
      </c>
      <c r="AK288" s="34">
        <v>169</v>
      </c>
      <c r="AL288" s="34">
        <v>3.5</v>
      </c>
      <c r="AM288" s="34">
        <v>175.5</v>
      </c>
      <c r="AN288" s="34" t="s">
        <v>155</v>
      </c>
      <c r="AO288" s="34">
        <v>1</v>
      </c>
      <c r="AP288" s="37">
        <v>0.77091435185185186</v>
      </c>
      <c r="AQ288" s="34">
        <v>47.158777999999998</v>
      </c>
      <c r="AR288" s="34">
        <v>-88.485823999999994</v>
      </c>
      <c r="AS288" s="34">
        <v>311.7</v>
      </c>
      <c r="AT288" s="34">
        <v>34.200000000000003</v>
      </c>
      <c r="AU288" s="34">
        <v>12</v>
      </c>
      <c r="AV288" s="34">
        <v>7</v>
      </c>
      <c r="AW288" s="34" t="s">
        <v>208</v>
      </c>
      <c r="AX288" s="34">
        <v>1.3375379999999999</v>
      </c>
      <c r="AY288" s="34">
        <v>1.2</v>
      </c>
      <c r="AZ288" s="34">
        <v>2.1219220000000001</v>
      </c>
      <c r="BA288" s="34">
        <v>13.404</v>
      </c>
      <c r="BB288" s="34">
        <v>13.64</v>
      </c>
      <c r="BC288" s="34">
        <v>1.02</v>
      </c>
      <c r="BD288" s="34">
        <v>15.137</v>
      </c>
      <c r="BE288" s="34">
        <v>2554.0700000000002</v>
      </c>
      <c r="BF288" s="34">
        <v>178.91</v>
      </c>
      <c r="BG288" s="34">
        <v>21.26</v>
      </c>
      <c r="BH288" s="34">
        <v>3.2000000000000001E-2</v>
      </c>
      <c r="BI288" s="34">
        <v>21.292999999999999</v>
      </c>
      <c r="BJ288" s="34">
        <v>17.347000000000001</v>
      </c>
      <c r="BK288" s="34">
        <v>2.5999999999999999E-2</v>
      </c>
      <c r="BL288" s="34">
        <v>17.373999999999999</v>
      </c>
      <c r="BM288" s="34">
        <v>24.5505</v>
      </c>
      <c r="BN288" s="34"/>
      <c r="BO288" s="34"/>
      <c r="BP288" s="34"/>
      <c r="BQ288" s="34">
        <v>129.57300000000001</v>
      </c>
      <c r="BR288" s="34">
        <v>0.24612300000000001</v>
      </c>
      <c r="BS288" s="34">
        <v>-5</v>
      </c>
      <c r="BT288" s="34">
        <v>8.123E-3</v>
      </c>
      <c r="BU288" s="34">
        <v>6.0146309999999996</v>
      </c>
      <c r="BV288" s="34">
        <v>0</v>
      </c>
      <c r="BW288" s="34" t="s">
        <v>155</v>
      </c>
      <c r="BX288" s="34">
        <v>0.81599999999999995</v>
      </c>
    </row>
    <row r="289" spans="1:76" x14ac:dyDescent="0.25">
      <c r="A289" s="35">
        <v>43167</v>
      </c>
      <c r="B289" s="36">
        <v>2.0114583333333335E-2</v>
      </c>
      <c r="C289" s="34">
        <v>10.760999999999999</v>
      </c>
      <c r="D289" s="34">
        <v>3.2050000000000001</v>
      </c>
      <c r="E289" s="34">
        <v>32050.101869999999</v>
      </c>
      <c r="F289" s="34">
        <v>938.3</v>
      </c>
      <c r="G289" s="34">
        <v>2.2000000000000002</v>
      </c>
      <c r="H289" s="34">
        <v>3159.1</v>
      </c>
      <c r="I289" s="34"/>
      <c r="J289" s="34">
        <v>1</v>
      </c>
      <c r="K289" s="34">
        <v>0.86960000000000004</v>
      </c>
      <c r="L289" s="34">
        <v>9.3580000000000005</v>
      </c>
      <c r="M289" s="34">
        <v>2.7871000000000001</v>
      </c>
      <c r="N289" s="34">
        <v>815.99459999999999</v>
      </c>
      <c r="O289" s="34">
        <v>1.8902000000000001</v>
      </c>
      <c r="P289" s="34">
        <v>817.9</v>
      </c>
      <c r="Q289" s="34">
        <v>665.81330000000003</v>
      </c>
      <c r="R289" s="34">
        <v>1.5423</v>
      </c>
      <c r="S289" s="34">
        <v>667.4</v>
      </c>
      <c r="T289" s="34">
        <v>3159.1246000000001</v>
      </c>
      <c r="U289" s="34"/>
      <c r="V289" s="34"/>
      <c r="W289" s="34">
        <v>0</v>
      </c>
      <c r="X289" s="34">
        <v>0.86960000000000004</v>
      </c>
      <c r="Y289" s="34">
        <v>12</v>
      </c>
      <c r="Z289" s="34">
        <v>854</v>
      </c>
      <c r="AA289" s="34">
        <v>853</v>
      </c>
      <c r="AB289" s="34">
        <v>867</v>
      </c>
      <c r="AC289" s="34">
        <v>92</v>
      </c>
      <c r="AD289" s="34">
        <v>27.01</v>
      </c>
      <c r="AE289" s="34">
        <v>0.62</v>
      </c>
      <c r="AF289" s="34">
        <v>979</v>
      </c>
      <c r="AG289" s="34">
        <v>1</v>
      </c>
      <c r="AH289" s="34">
        <v>58.877000000000002</v>
      </c>
      <c r="AI289" s="34">
        <v>37</v>
      </c>
      <c r="AJ289" s="34">
        <v>191</v>
      </c>
      <c r="AK289" s="34">
        <v>169</v>
      </c>
      <c r="AL289" s="34">
        <v>3.6</v>
      </c>
      <c r="AM289" s="34">
        <v>175.2</v>
      </c>
      <c r="AN289" s="34" t="s">
        <v>155</v>
      </c>
      <c r="AO289" s="34">
        <v>1</v>
      </c>
      <c r="AP289" s="37">
        <v>0.7709259259259259</v>
      </c>
      <c r="AQ289" s="34">
        <v>47.158715999999998</v>
      </c>
      <c r="AR289" s="34">
        <v>-88.485645000000005</v>
      </c>
      <c r="AS289" s="34">
        <v>311.7</v>
      </c>
      <c r="AT289" s="34">
        <v>33.6</v>
      </c>
      <c r="AU289" s="34">
        <v>12</v>
      </c>
      <c r="AV289" s="34">
        <v>9</v>
      </c>
      <c r="AW289" s="34" t="s">
        <v>209</v>
      </c>
      <c r="AX289" s="34">
        <v>1.1437999999999999</v>
      </c>
      <c r="AY289" s="34">
        <v>1.4157</v>
      </c>
      <c r="AZ289" s="34">
        <v>1.9157</v>
      </c>
      <c r="BA289" s="34">
        <v>13.404</v>
      </c>
      <c r="BB289" s="34">
        <v>13.76</v>
      </c>
      <c r="BC289" s="34">
        <v>1.03</v>
      </c>
      <c r="BD289" s="34">
        <v>14.994</v>
      </c>
      <c r="BE289" s="34">
        <v>2182.7179999999998</v>
      </c>
      <c r="BF289" s="34">
        <v>413.75900000000001</v>
      </c>
      <c r="BG289" s="34">
        <v>19.931999999999999</v>
      </c>
      <c r="BH289" s="34">
        <v>4.5999999999999999E-2</v>
      </c>
      <c r="BI289" s="34">
        <v>19.978000000000002</v>
      </c>
      <c r="BJ289" s="34">
        <v>16.263000000000002</v>
      </c>
      <c r="BK289" s="34">
        <v>3.7999999999999999E-2</v>
      </c>
      <c r="BL289" s="34">
        <v>16.300999999999998</v>
      </c>
      <c r="BM289" s="34">
        <v>25.427600000000002</v>
      </c>
      <c r="BN289" s="34"/>
      <c r="BO289" s="34"/>
      <c r="BP289" s="34"/>
      <c r="BQ289" s="34">
        <v>147.482</v>
      </c>
      <c r="BR289" s="34">
        <v>0.14865300000000001</v>
      </c>
      <c r="BS289" s="34">
        <v>-5</v>
      </c>
      <c r="BT289" s="34">
        <v>8.0000000000000002E-3</v>
      </c>
      <c r="BU289" s="34">
        <v>3.632708</v>
      </c>
      <c r="BV289" s="34">
        <v>0</v>
      </c>
      <c r="BW289" s="34" t="s">
        <v>155</v>
      </c>
      <c r="BX289" s="34">
        <v>0.81599999999999995</v>
      </c>
    </row>
    <row r="290" spans="1:76" x14ac:dyDescent="0.25">
      <c r="A290" s="35">
        <v>43167</v>
      </c>
      <c r="B290" s="36">
        <v>2.0126157407407409E-2</v>
      </c>
      <c r="C290" s="34">
        <v>11.016999999999999</v>
      </c>
      <c r="D290" s="34">
        <v>4.4039999999999999</v>
      </c>
      <c r="E290" s="34">
        <v>44039.840199999999</v>
      </c>
      <c r="F290" s="34">
        <v>781.4</v>
      </c>
      <c r="G290" s="34">
        <v>3.2</v>
      </c>
      <c r="H290" s="34">
        <v>5515.2</v>
      </c>
      <c r="I290" s="34"/>
      <c r="J290" s="34">
        <v>1.1000000000000001</v>
      </c>
      <c r="K290" s="34">
        <v>0.85389999999999999</v>
      </c>
      <c r="L290" s="34">
        <v>9.4075000000000006</v>
      </c>
      <c r="M290" s="34">
        <v>3.7606999999999999</v>
      </c>
      <c r="N290" s="34">
        <v>667.21600000000001</v>
      </c>
      <c r="O290" s="34">
        <v>2.7572999999999999</v>
      </c>
      <c r="P290" s="34">
        <v>670</v>
      </c>
      <c r="Q290" s="34">
        <v>544.41700000000003</v>
      </c>
      <c r="R290" s="34">
        <v>2.2498</v>
      </c>
      <c r="S290" s="34">
        <v>546.70000000000005</v>
      </c>
      <c r="T290" s="34">
        <v>5515.1814999999997</v>
      </c>
      <c r="U290" s="34"/>
      <c r="V290" s="34"/>
      <c r="W290" s="34">
        <v>0</v>
      </c>
      <c r="X290" s="34">
        <v>0.93930000000000002</v>
      </c>
      <c r="Y290" s="34">
        <v>12</v>
      </c>
      <c r="Z290" s="34">
        <v>855</v>
      </c>
      <c r="AA290" s="34">
        <v>855</v>
      </c>
      <c r="AB290" s="34">
        <v>869</v>
      </c>
      <c r="AC290" s="34">
        <v>92</v>
      </c>
      <c r="AD290" s="34">
        <v>27.01</v>
      </c>
      <c r="AE290" s="34">
        <v>0.62</v>
      </c>
      <c r="AF290" s="34">
        <v>979</v>
      </c>
      <c r="AG290" s="34">
        <v>1</v>
      </c>
      <c r="AH290" s="34">
        <v>58.122999999999998</v>
      </c>
      <c r="AI290" s="34">
        <v>37</v>
      </c>
      <c r="AJ290" s="34">
        <v>191</v>
      </c>
      <c r="AK290" s="34">
        <v>169</v>
      </c>
      <c r="AL290" s="34">
        <v>3.5</v>
      </c>
      <c r="AM290" s="34">
        <v>175</v>
      </c>
      <c r="AN290" s="34" t="s">
        <v>155</v>
      </c>
      <c r="AO290" s="34">
        <v>1</v>
      </c>
      <c r="AP290" s="37">
        <v>0.77093750000000005</v>
      </c>
      <c r="AQ290" s="34">
        <v>47.158661000000002</v>
      </c>
      <c r="AR290" s="34">
        <v>-88.485463999999993</v>
      </c>
      <c r="AS290" s="34">
        <v>311.5</v>
      </c>
      <c r="AT290" s="34">
        <v>32.4</v>
      </c>
      <c r="AU290" s="34">
        <v>12</v>
      </c>
      <c r="AV290" s="34">
        <v>10</v>
      </c>
      <c r="AW290" s="34" t="s">
        <v>199</v>
      </c>
      <c r="AX290" s="34">
        <v>1.2</v>
      </c>
      <c r="AY290" s="34">
        <v>1.5</v>
      </c>
      <c r="AZ290" s="34">
        <v>2</v>
      </c>
      <c r="BA290" s="34">
        <v>13.404</v>
      </c>
      <c r="BB290" s="34">
        <v>12.2</v>
      </c>
      <c r="BC290" s="34">
        <v>0.91</v>
      </c>
      <c r="BD290" s="34">
        <v>17.106000000000002</v>
      </c>
      <c r="BE290" s="34">
        <v>1992.354</v>
      </c>
      <c r="BF290" s="34">
        <v>506.91500000000002</v>
      </c>
      <c r="BG290" s="34">
        <v>14.798</v>
      </c>
      <c r="BH290" s="34">
        <v>6.0999999999999999E-2</v>
      </c>
      <c r="BI290" s="34">
        <v>14.859</v>
      </c>
      <c r="BJ290" s="34">
        <v>12.074</v>
      </c>
      <c r="BK290" s="34">
        <v>0.05</v>
      </c>
      <c r="BL290" s="34">
        <v>12.124000000000001</v>
      </c>
      <c r="BM290" s="34">
        <v>40.306399999999996</v>
      </c>
      <c r="BN290" s="34"/>
      <c r="BO290" s="34"/>
      <c r="BP290" s="34"/>
      <c r="BQ290" s="34">
        <v>144.64500000000001</v>
      </c>
      <c r="BR290" s="34">
        <v>0.15692500000000001</v>
      </c>
      <c r="BS290" s="34">
        <v>-5</v>
      </c>
      <c r="BT290" s="34">
        <v>8.0000000000000002E-3</v>
      </c>
      <c r="BU290" s="34">
        <v>3.8348550000000001</v>
      </c>
      <c r="BV290" s="34">
        <v>0</v>
      </c>
      <c r="BW290" s="34" t="s">
        <v>155</v>
      </c>
      <c r="BX290" s="34">
        <v>0.81599999999999995</v>
      </c>
    </row>
    <row r="291" spans="1:76" x14ac:dyDescent="0.25">
      <c r="A291" s="35">
        <v>43167</v>
      </c>
      <c r="B291" s="36">
        <v>2.0137731481481482E-2</v>
      </c>
      <c r="C291" s="34">
        <v>11.887</v>
      </c>
      <c r="D291" s="34">
        <v>2.9036</v>
      </c>
      <c r="E291" s="34">
        <v>29035.634989999999</v>
      </c>
      <c r="F291" s="34">
        <v>570.9</v>
      </c>
      <c r="G291" s="34">
        <v>3.4</v>
      </c>
      <c r="H291" s="34">
        <v>5531.9</v>
      </c>
      <c r="I291" s="34"/>
      <c r="J291" s="34">
        <v>1.1599999999999999</v>
      </c>
      <c r="K291" s="34">
        <v>0.86109999999999998</v>
      </c>
      <c r="L291" s="34">
        <v>10.236000000000001</v>
      </c>
      <c r="M291" s="34">
        <v>2.5002</v>
      </c>
      <c r="N291" s="34">
        <v>491.5924</v>
      </c>
      <c r="O291" s="34">
        <v>2.9150999999999998</v>
      </c>
      <c r="P291" s="34">
        <v>494.5</v>
      </c>
      <c r="Q291" s="34">
        <v>401.1164</v>
      </c>
      <c r="R291" s="34">
        <v>2.3786</v>
      </c>
      <c r="S291" s="34">
        <v>403.5</v>
      </c>
      <c r="T291" s="34">
        <v>5531.8901999999998</v>
      </c>
      <c r="U291" s="34"/>
      <c r="V291" s="34"/>
      <c r="W291" s="34">
        <v>0</v>
      </c>
      <c r="X291" s="34">
        <v>1.0015000000000001</v>
      </c>
      <c r="Y291" s="34">
        <v>12</v>
      </c>
      <c r="Z291" s="34">
        <v>855</v>
      </c>
      <c r="AA291" s="34">
        <v>855</v>
      </c>
      <c r="AB291" s="34">
        <v>868</v>
      </c>
      <c r="AC291" s="34">
        <v>92</v>
      </c>
      <c r="AD291" s="34">
        <v>27.01</v>
      </c>
      <c r="AE291" s="34">
        <v>0.62</v>
      </c>
      <c r="AF291" s="34">
        <v>979</v>
      </c>
      <c r="AG291" s="34">
        <v>1</v>
      </c>
      <c r="AH291" s="34">
        <v>58</v>
      </c>
      <c r="AI291" s="34">
        <v>37</v>
      </c>
      <c r="AJ291" s="34">
        <v>191</v>
      </c>
      <c r="AK291" s="34">
        <v>169</v>
      </c>
      <c r="AL291" s="34">
        <v>3.5</v>
      </c>
      <c r="AM291" s="34">
        <v>175</v>
      </c>
      <c r="AN291" s="34" t="s">
        <v>155</v>
      </c>
      <c r="AO291" s="34">
        <v>1</v>
      </c>
      <c r="AP291" s="37">
        <v>0.77094907407407398</v>
      </c>
      <c r="AQ291" s="34">
        <v>47.158617999999997</v>
      </c>
      <c r="AR291" s="34">
        <v>-88.485288999999995</v>
      </c>
      <c r="AS291" s="34">
        <v>311.3</v>
      </c>
      <c r="AT291" s="34">
        <v>32</v>
      </c>
      <c r="AU291" s="34">
        <v>12</v>
      </c>
      <c r="AV291" s="34">
        <v>11</v>
      </c>
      <c r="AW291" s="34" t="s">
        <v>215</v>
      </c>
      <c r="AX291" s="34">
        <v>1.2719</v>
      </c>
      <c r="AY291" s="34">
        <v>1.1405000000000001</v>
      </c>
      <c r="AZ291" s="34">
        <v>2</v>
      </c>
      <c r="BA291" s="34">
        <v>13.404</v>
      </c>
      <c r="BB291" s="34">
        <v>12.87</v>
      </c>
      <c r="BC291" s="34">
        <v>0.96</v>
      </c>
      <c r="BD291" s="34">
        <v>16.131</v>
      </c>
      <c r="BE291" s="34">
        <v>2238.2530000000002</v>
      </c>
      <c r="BF291" s="34">
        <v>347.96600000000001</v>
      </c>
      <c r="BG291" s="34">
        <v>11.257</v>
      </c>
      <c r="BH291" s="34">
        <v>6.7000000000000004E-2</v>
      </c>
      <c r="BI291" s="34">
        <v>11.324</v>
      </c>
      <c r="BJ291" s="34">
        <v>9.1850000000000005</v>
      </c>
      <c r="BK291" s="34">
        <v>5.3999999999999999E-2</v>
      </c>
      <c r="BL291" s="34">
        <v>9.24</v>
      </c>
      <c r="BM291" s="34">
        <v>41.741999999999997</v>
      </c>
      <c r="BN291" s="34"/>
      <c r="BO291" s="34"/>
      <c r="BP291" s="34"/>
      <c r="BQ291" s="34">
        <v>159.23400000000001</v>
      </c>
      <c r="BR291" s="34">
        <v>0.13281299999999999</v>
      </c>
      <c r="BS291" s="34">
        <v>-5</v>
      </c>
      <c r="BT291" s="34">
        <v>8.0000000000000002E-3</v>
      </c>
      <c r="BU291" s="34">
        <v>3.2456179999999999</v>
      </c>
      <c r="BV291" s="34">
        <v>0</v>
      </c>
      <c r="BW291" s="34" t="s">
        <v>155</v>
      </c>
      <c r="BX291" s="34">
        <v>0.81599999999999995</v>
      </c>
    </row>
    <row r="292" spans="1:76" x14ac:dyDescent="0.25">
      <c r="A292" s="35">
        <v>43167</v>
      </c>
      <c r="B292" s="36">
        <v>2.0149305555555556E-2</v>
      </c>
      <c r="C292" s="34">
        <v>12.574999999999999</v>
      </c>
      <c r="D292" s="34">
        <v>1.6759999999999999</v>
      </c>
      <c r="E292" s="34">
        <v>16759.61506</v>
      </c>
      <c r="F292" s="34">
        <v>489.1</v>
      </c>
      <c r="G292" s="34">
        <v>3.3</v>
      </c>
      <c r="H292" s="34">
        <v>4288</v>
      </c>
      <c r="I292" s="34"/>
      <c r="J292" s="34">
        <v>1.21</v>
      </c>
      <c r="K292" s="34">
        <v>0.86819999999999997</v>
      </c>
      <c r="L292" s="34">
        <v>10.918200000000001</v>
      </c>
      <c r="M292" s="34">
        <v>1.4551000000000001</v>
      </c>
      <c r="N292" s="34">
        <v>424.63049999999998</v>
      </c>
      <c r="O292" s="34">
        <v>2.8534000000000002</v>
      </c>
      <c r="P292" s="34">
        <v>427.5</v>
      </c>
      <c r="Q292" s="34">
        <v>346.47859999999997</v>
      </c>
      <c r="R292" s="34">
        <v>2.3281999999999998</v>
      </c>
      <c r="S292" s="34">
        <v>348.8</v>
      </c>
      <c r="T292" s="34">
        <v>4288.0428000000002</v>
      </c>
      <c r="U292" s="34"/>
      <c r="V292" s="34"/>
      <c r="W292" s="34">
        <v>0</v>
      </c>
      <c r="X292" s="34">
        <v>1.0524</v>
      </c>
      <c r="Y292" s="34">
        <v>12</v>
      </c>
      <c r="Z292" s="34">
        <v>854</v>
      </c>
      <c r="AA292" s="34">
        <v>853</v>
      </c>
      <c r="AB292" s="34">
        <v>867</v>
      </c>
      <c r="AC292" s="34">
        <v>92</v>
      </c>
      <c r="AD292" s="34">
        <v>27.01</v>
      </c>
      <c r="AE292" s="34">
        <v>0.62</v>
      </c>
      <c r="AF292" s="34">
        <v>979</v>
      </c>
      <c r="AG292" s="34">
        <v>1</v>
      </c>
      <c r="AH292" s="34">
        <v>58</v>
      </c>
      <c r="AI292" s="34">
        <v>37</v>
      </c>
      <c r="AJ292" s="34">
        <v>191</v>
      </c>
      <c r="AK292" s="34">
        <v>169</v>
      </c>
      <c r="AL292" s="34">
        <v>3.7</v>
      </c>
      <c r="AM292" s="34">
        <v>175</v>
      </c>
      <c r="AN292" s="34" t="s">
        <v>155</v>
      </c>
      <c r="AO292" s="34">
        <v>1</v>
      </c>
      <c r="AP292" s="37">
        <v>0.77096064814814813</v>
      </c>
      <c r="AQ292" s="34">
        <v>47.158571000000002</v>
      </c>
      <c r="AR292" s="34">
        <v>-88.485026000000005</v>
      </c>
      <c r="AS292" s="34">
        <v>311</v>
      </c>
      <c r="AT292" s="34">
        <v>28.4</v>
      </c>
      <c r="AU292" s="34">
        <v>12</v>
      </c>
      <c r="AV292" s="34">
        <v>11</v>
      </c>
      <c r="AW292" s="34" t="s">
        <v>215</v>
      </c>
      <c r="AX292" s="34">
        <v>1.3</v>
      </c>
      <c r="AY292" s="34">
        <v>1</v>
      </c>
      <c r="AZ292" s="34">
        <v>2</v>
      </c>
      <c r="BA292" s="34">
        <v>13.404</v>
      </c>
      <c r="BB292" s="34">
        <v>13.6</v>
      </c>
      <c r="BC292" s="34">
        <v>1.01</v>
      </c>
      <c r="BD292" s="34">
        <v>15.178000000000001</v>
      </c>
      <c r="BE292" s="34">
        <v>2478.625</v>
      </c>
      <c r="BF292" s="34">
        <v>210.24600000000001</v>
      </c>
      <c r="BG292" s="34">
        <v>10.095000000000001</v>
      </c>
      <c r="BH292" s="34">
        <v>6.8000000000000005E-2</v>
      </c>
      <c r="BI292" s="34">
        <v>10.163</v>
      </c>
      <c r="BJ292" s="34">
        <v>8.2370000000000001</v>
      </c>
      <c r="BK292" s="34">
        <v>5.5E-2</v>
      </c>
      <c r="BL292" s="34">
        <v>8.2919999999999998</v>
      </c>
      <c r="BM292" s="34">
        <v>33.592300000000002</v>
      </c>
      <c r="BN292" s="34"/>
      <c r="BO292" s="34"/>
      <c r="BP292" s="34"/>
      <c r="BQ292" s="34">
        <v>173.72200000000001</v>
      </c>
      <c r="BR292" s="34">
        <v>0.17898900000000001</v>
      </c>
      <c r="BS292" s="34">
        <v>-5</v>
      </c>
      <c r="BT292" s="34">
        <v>8.0000000000000002E-3</v>
      </c>
      <c r="BU292" s="34">
        <v>4.3740439999999996</v>
      </c>
      <c r="BV292" s="34">
        <v>0</v>
      </c>
      <c r="BW292" s="34" t="s">
        <v>155</v>
      </c>
      <c r="BX292" s="34">
        <v>0.81599999999999995</v>
      </c>
    </row>
    <row r="293" spans="1:76" x14ac:dyDescent="0.25">
      <c r="A293" s="35">
        <v>43167</v>
      </c>
      <c r="B293" s="36">
        <v>2.0160879629629629E-2</v>
      </c>
      <c r="C293" s="34">
        <v>12.87</v>
      </c>
      <c r="D293" s="34">
        <v>0.90229999999999999</v>
      </c>
      <c r="E293" s="34">
        <v>9023.0499999999993</v>
      </c>
      <c r="F293" s="34">
        <v>411.1</v>
      </c>
      <c r="G293" s="34">
        <v>3.2</v>
      </c>
      <c r="H293" s="34">
        <v>3039.2</v>
      </c>
      <c r="I293" s="34"/>
      <c r="J293" s="34">
        <v>1.3</v>
      </c>
      <c r="K293" s="34">
        <v>0.87409999999999999</v>
      </c>
      <c r="L293" s="34">
        <v>11.249700000000001</v>
      </c>
      <c r="M293" s="34">
        <v>0.78869999999999996</v>
      </c>
      <c r="N293" s="34">
        <v>359.38060000000002</v>
      </c>
      <c r="O293" s="34">
        <v>2.7743000000000002</v>
      </c>
      <c r="P293" s="34">
        <v>362.2</v>
      </c>
      <c r="Q293" s="34">
        <v>293.23770000000002</v>
      </c>
      <c r="R293" s="34">
        <v>2.2637</v>
      </c>
      <c r="S293" s="34">
        <v>295.5</v>
      </c>
      <c r="T293" s="34">
        <v>3039.2262000000001</v>
      </c>
      <c r="U293" s="34"/>
      <c r="V293" s="34"/>
      <c r="W293" s="34">
        <v>0</v>
      </c>
      <c r="X293" s="34">
        <v>1.1363000000000001</v>
      </c>
      <c r="Y293" s="34">
        <v>12</v>
      </c>
      <c r="Z293" s="34">
        <v>854</v>
      </c>
      <c r="AA293" s="34">
        <v>854</v>
      </c>
      <c r="AB293" s="34">
        <v>867</v>
      </c>
      <c r="AC293" s="34">
        <v>92</v>
      </c>
      <c r="AD293" s="34">
        <v>27.01</v>
      </c>
      <c r="AE293" s="34">
        <v>0.62</v>
      </c>
      <c r="AF293" s="34">
        <v>979</v>
      </c>
      <c r="AG293" s="34">
        <v>1</v>
      </c>
      <c r="AH293" s="34">
        <v>58</v>
      </c>
      <c r="AI293" s="34">
        <v>37</v>
      </c>
      <c r="AJ293" s="34">
        <v>191</v>
      </c>
      <c r="AK293" s="34">
        <v>169</v>
      </c>
      <c r="AL293" s="34">
        <v>3.6</v>
      </c>
      <c r="AM293" s="34">
        <v>174.7</v>
      </c>
      <c r="AN293" s="34" t="s">
        <v>155</v>
      </c>
      <c r="AO293" s="34">
        <v>1</v>
      </c>
      <c r="AP293" s="37">
        <v>0.77098379629629632</v>
      </c>
      <c r="AQ293" s="34">
        <v>47.158557000000002</v>
      </c>
      <c r="AR293" s="34">
        <v>-88.484942000000004</v>
      </c>
      <c r="AS293" s="34">
        <v>310.89999999999998</v>
      </c>
      <c r="AT293" s="34">
        <v>27</v>
      </c>
      <c r="AU293" s="34">
        <v>12</v>
      </c>
      <c r="AV293" s="34">
        <v>11</v>
      </c>
      <c r="AW293" s="34" t="s">
        <v>215</v>
      </c>
      <c r="AX293" s="34">
        <v>1.3718999999999999</v>
      </c>
      <c r="AY293" s="34">
        <v>1.1437999999999999</v>
      </c>
      <c r="AZ293" s="34">
        <v>2.1438000000000001</v>
      </c>
      <c r="BA293" s="34">
        <v>13.404</v>
      </c>
      <c r="BB293" s="34">
        <v>14.28</v>
      </c>
      <c r="BC293" s="34">
        <v>1.07</v>
      </c>
      <c r="BD293" s="34">
        <v>14.404</v>
      </c>
      <c r="BE293" s="34">
        <v>2649.3519999999999</v>
      </c>
      <c r="BF293" s="34">
        <v>118.21899999999999</v>
      </c>
      <c r="BG293" s="34">
        <v>8.8629999999999995</v>
      </c>
      <c r="BH293" s="34">
        <v>6.8000000000000005E-2</v>
      </c>
      <c r="BI293" s="34">
        <v>8.9320000000000004</v>
      </c>
      <c r="BJ293" s="34">
        <v>7.2320000000000002</v>
      </c>
      <c r="BK293" s="34">
        <v>5.6000000000000001E-2</v>
      </c>
      <c r="BL293" s="34">
        <v>7.2880000000000003</v>
      </c>
      <c r="BM293" s="34">
        <v>24.699200000000001</v>
      </c>
      <c r="BN293" s="34"/>
      <c r="BO293" s="34"/>
      <c r="BP293" s="34"/>
      <c r="BQ293" s="34">
        <v>194.58</v>
      </c>
      <c r="BR293" s="34">
        <v>0.167601</v>
      </c>
      <c r="BS293" s="34">
        <v>-5</v>
      </c>
      <c r="BT293" s="34">
        <v>8.0000000000000002E-3</v>
      </c>
      <c r="BU293" s="34">
        <v>4.0957600000000003</v>
      </c>
      <c r="BV293" s="34">
        <v>0</v>
      </c>
      <c r="BW293" s="34" t="s">
        <v>155</v>
      </c>
      <c r="BX293" s="34">
        <v>0.81599999999999995</v>
      </c>
    </row>
    <row r="294" spans="1:76" x14ac:dyDescent="0.25">
      <c r="A294" s="35">
        <v>43167</v>
      </c>
      <c r="B294" s="36">
        <v>2.0172453703703703E-2</v>
      </c>
      <c r="C294" s="34">
        <v>12.831</v>
      </c>
      <c r="D294" s="34">
        <v>0.51080000000000003</v>
      </c>
      <c r="E294" s="34">
        <v>5108.3110370000004</v>
      </c>
      <c r="F294" s="34">
        <v>371.5</v>
      </c>
      <c r="G294" s="34">
        <v>3.1</v>
      </c>
      <c r="H294" s="34">
        <v>2102</v>
      </c>
      <c r="I294" s="34"/>
      <c r="J294" s="34">
        <v>1.3</v>
      </c>
      <c r="K294" s="34">
        <v>0.87880000000000003</v>
      </c>
      <c r="L294" s="34">
        <v>11.2767</v>
      </c>
      <c r="M294" s="34">
        <v>0.44890000000000002</v>
      </c>
      <c r="N294" s="34">
        <v>326.44880000000001</v>
      </c>
      <c r="O294" s="34">
        <v>2.6989999999999998</v>
      </c>
      <c r="P294" s="34">
        <v>329.1</v>
      </c>
      <c r="Q294" s="34">
        <v>266.36689999999999</v>
      </c>
      <c r="R294" s="34">
        <v>2.2023000000000001</v>
      </c>
      <c r="S294" s="34">
        <v>268.60000000000002</v>
      </c>
      <c r="T294" s="34">
        <v>2102.0297999999998</v>
      </c>
      <c r="U294" s="34"/>
      <c r="V294" s="34"/>
      <c r="W294" s="34">
        <v>0</v>
      </c>
      <c r="X294" s="34">
        <v>1.1425000000000001</v>
      </c>
      <c r="Y294" s="34">
        <v>12</v>
      </c>
      <c r="Z294" s="34">
        <v>853</v>
      </c>
      <c r="AA294" s="34">
        <v>853</v>
      </c>
      <c r="AB294" s="34">
        <v>867</v>
      </c>
      <c r="AC294" s="34">
        <v>92</v>
      </c>
      <c r="AD294" s="34">
        <v>27.01</v>
      </c>
      <c r="AE294" s="34">
        <v>0.62</v>
      </c>
      <c r="AF294" s="34">
        <v>979</v>
      </c>
      <c r="AG294" s="34">
        <v>1</v>
      </c>
      <c r="AH294" s="34">
        <v>58</v>
      </c>
      <c r="AI294" s="34">
        <v>37</v>
      </c>
      <c r="AJ294" s="34">
        <v>191</v>
      </c>
      <c r="AK294" s="34">
        <v>169</v>
      </c>
      <c r="AL294" s="34">
        <v>3.6</v>
      </c>
      <c r="AM294" s="34">
        <v>174.3</v>
      </c>
      <c r="AN294" s="34" t="s">
        <v>155</v>
      </c>
      <c r="AO294" s="34">
        <v>1</v>
      </c>
      <c r="AP294" s="37">
        <v>0.77098379629629632</v>
      </c>
      <c r="AQ294" s="34">
        <v>47.158563999999998</v>
      </c>
      <c r="AR294" s="34">
        <v>-88.484837999999996</v>
      </c>
      <c r="AS294" s="34">
        <v>311</v>
      </c>
      <c r="AT294" s="34">
        <v>25</v>
      </c>
      <c r="AU294" s="34">
        <v>12</v>
      </c>
      <c r="AV294" s="34">
        <v>11</v>
      </c>
      <c r="AW294" s="34" t="s">
        <v>215</v>
      </c>
      <c r="AX294" s="34">
        <v>1.9752000000000001</v>
      </c>
      <c r="AY294" s="34">
        <v>1.0562</v>
      </c>
      <c r="AZ294" s="34">
        <v>2.7751999999999999</v>
      </c>
      <c r="BA294" s="34">
        <v>13.404</v>
      </c>
      <c r="BB294" s="34">
        <v>14.87</v>
      </c>
      <c r="BC294" s="34">
        <v>1.1100000000000001</v>
      </c>
      <c r="BD294" s="34">
        <v>13.786</v>
      </c>
      <c r="BE294" s="34">
        <v>2746.47</v>
      </c>
      <c r="BF294" s="34">
        <v>69.590999999999994</v>
      </c>
      <c r="BG294" s="34">
        <v>8.3260000000000005</v>
      </c>
      <c r="BH294" s="34">
        <v>6.9000000000000006E-2</v>
      </c>
      <c r="BI294" s="34">
        <v>8.3949999999999996</v>
      </c>
      <c r="BJ294" s="34">
        <v>6.7939999999999996</v>
      </c>
      <c r="BK294" s="34">
        <v>5.6000000000000001E-2</v>
      </c>
      <c r="BL294" s="34">
        <v>6.85</v>
      </c>
      <c r="BM294" s="34">
        <v>17.666599999999999</v>
      </c>
      <c r="BN294" s="34"/>
      <c r="BO294" s="34"/>
      <c r="BP294" s="34"/>
      <c r="BQ294" s="34">
        <v>202.322</v>
      </c>
      <c r="BR294" s="34">
        <v>0.180784</v>
      </c>
      <c r="BS294" s="34">
        <v>-5</v>
      </c>
      <c r="BT294" s="34">
        <v>8.0000000000000002E-3</v>
      </c>
      <c r="BU294" s="34">
        <v>4.4179029999999999</v>
      </c>
      <c r="BV294" s="34">
        <v>0</v>
      </c>
      <c r="BW294" s="34" t="s">
        <v>155</v>
      </c>
      <c r="BX294" s="34">
        <v>0.81599999999999995</v>
      </c>
    </row>
    <row r="295" spans="1:76" x14ac:dyDescent="0.25">
      <c r="A295" s="35">
        <v>43167</v>
      </c>
      <c r="B295" s="36">
        <v>2.0184027777777776E-2</v>
      </c>
      <c r="C295" s="34">
        <v>12.930999999999999</v>
      </c>
      <c r="D295" s="34">
        <v>0.36170000000000002</v>
      </c>
      <c r="E295" s="34">
        <v>3617.1749599999998</v>
      </c>
      <c r="F295" s="34">
        <v>342.3</v>
      </c>
      <c r="G295" s="34">
        <v>2.9</v>
      </c>
      <c r="H295" s="34">
        <v>1502.8</v>
      </c>
      <c r="I295" s="34"/>
      <c r="J295" s="34">
        <v>1.3</v>
      </c>
      <c r="K295" s="34">
        <v>0.88</v>
      </c>
      <c r="L295" s="34">
        <v>11.3796</v>
      </c>
      <c r="M295" s="34">
        <v>0.31830000000000003</v>
      </c>
      <c r="N295" s="34">
        <v>301.20819999999998</v>
      </c>
      <c r="O295" s="34">
        <v>2.552</v>
      </c>
      <c r="P295" s="34">
        <v>303.8</v>
      </c>
      <c r="Q295" s="34">
        <v>245.77170000000001</v>
      </c>
      <c r="R295" s="34">
        <v>2.0823</v>
      </c>
      <c r="S295" s="34">
        <v>247.9</v>
      </c>
      <c r="T295" s="34">
        <v>1502.8359</v>
      </c>
      <c r="U295" s="34"/>
      <c r="V295" s="34"/>
      <c r="W295" s="34">
        <v>0</v>
      </c>
      <c r="X295" s="34">
        <v>1.1439999999999999</v>
      </c>
      <c r="Y295" s="34">
        <v>12</v>
      </c>
      <c r="Z295" s="34">
        <v>852</v>
      </c>
      <c r="AA295" s="34">
        <v>852</v>
      </c>
      <c r="AB295" s="34">
        <v>866</v>
      </c>
      <c r="AC295" s="34">
        <v>92</v>
      </c>
      <c r="AD295" s="34">
        <v>27.01</v>
      </c>
      <c r="AE295" s="34">
        <v>0.62</v>
      </c>
      <c r="AF295" s="34">
        <v>979</v>
      </c>
      <c r="AG295" s="34">
        <v>1</v>
      </c>
      <c r="AH295" s="34">
        <v>58</v>
      </c>
      <c r="AI295" s="34">
        <v>37</v>
      </c>
      <c r="AJ295" s="34">
        <v>191</v>
      </c>
      <c r="AK295" s="34">
        <v>169</v>
      </c>
      <c r="AL295" s="34">
        <v>3.7</v>
      </c>
      <c r="AM295" s="34">
        <v>174</v>
      </c>
      <c r="AN295" s="34" t="s">
        <v>155</v>
      </c>
      <c r="AO295" s="34">
        <v>1</v>
      </c>
      <c r="AP295" s="37">
        <v>0.77099537037037036</v>
      </c>
      <c r="AQ295" s="34">
        <v>47.158569</v>
      </c>
      <c r="AR295" s="34">
        <v>-88.484697999999995</v>
      </c>
      <c r="AS295" s="34">
        <v>311</v>
      </c>
      <c r="AT295" s="34">
        <v>24.2</v>
      </c>
      <c r="AU295" s="34">
        <v>12</v>
      </c>
      <c r="AV295" s="34">
        <v>11</v>
      </c>
      <c r="AW295" s="34" t="s">
        <v>215</v>
      </c>
      <c r="AX295" s="34">
        <v>2.2000000000000002</v>
      </c>
      <c r="AY295" s="34">
        <v>1</v>
      </c>
      <c r="AZ295" s="34">
        <v>3</v>
      </c>
      <c r="BA295" s="34">
        <v>13.404</v>
      </c>
      <c r="BB295" s="34">
        <v>15.01</v>
      </c>
      <c r="BC295" s="34">
        <v>1.1200000000000001</v>
      </c>
      <c r="BD295" s="34">
        <v>13.637</v>
      </c>
      <c r="BE295" s="34">
        <v>2792.1089999999999</v>
      </c>
      <c r="BF295" s="34">
        <v>49.709000000000003</v>
      </c>
      <c r="BG295" s="34">
        <v>7.7389999999999999</v>
      </c>
      <c r="BH295" s="34">
        <v>6.6000000000000003E-2</v>
      </c>
      <c r="BI295" s="34">
        <v>7.8049999999999997</v>
      </c>
      <c r="BJ295" s="34">
        <v>6.3150000000000004</v>
      </c>
      <c r="BK295" s="34">
        <v>5.3999999999999999E-2</v>
      </c>
      <c r="BL295" s="34">
        <v>6.3689999999999998</v>
      </c>
      <c r="BM295" s="34">
        <v>12.724399999999999</v>
      </c>
      <c r="BN295" s="34"/>
      <c r="BO295" s="34"/>
      <c r="BP295" s="34"/>
      <c r="BQ295" s="34">
        <v>204.09200000000001</v>
      </c>
      <c r="BR295" s="34">
        <v>0.15756700000000001</v>
      </c>
      <c r="BS295" s="34">
        <v>-5</v>
      </c>
      <c r="BT295" s="34">
        <v>8.0000000000000002E-3</v>
      </c>
      <c r="BU295" s="34">
        <v>3.8505440000000002</v>
      </c>
      <c r="BV295" s="34">
        <v>0</v>
      </c>
      <c r="BW295" s="34" t="s">
        <v>155</v>
      </c>
      <c r="BX295" s="34">
        <v>0.81599999999999995</v>
      </c>
    </row>
    <row r="296" spans="1:76" x14ac:dyDescent="0.25">
      <c r="A296" s="35">
        <v>43167</v>
      </c>
      <c r="B296" s="36">
        <v>2.019560185185185E-2</v>
      </c>
      <c r="C296" s="34">
        <v>12.957000000000001</v>
      </c>
      <c r="D296" s="34">
        <v>0.32929999999999998</v>
      </c>
      <c r="E296" s="34">
        <v>3292.506245</v>
      </c>
      <c r="F296" s="34">
        <v>317.2</v>
      </c>
      <c r="G296" s="34">
        <v>2.8</v>
      </c>
      <c r="H296" s="34">
        <v>1196</v>
      </c>
      <c r="I296" s="34"/>
      <c r="J296" s="34">
        <v>1.4</v>
      </c>
      <c r="K296" s="34">
        <v>0.88029999999999997</v>
      </c>
      <c r="L296" s="34">
        <v>11.4062</v>
      </c>
      <c r="M296" s="34">
        <v>0.2898</v>
      </c>
      <c r="N296" s="34">
        <v>279.24400000000003</v>
      </c>
      <c r="O296" s="34">
        <v>2.4649000000000001</v>
      </c>
      <c r="P296" s="34">
        <v>281.7</v>
      </c>
      <c r="Q296" s="34">
        <v>227.8287</v>
      </c>
      <c r="R296" s="34">
        <v>2.0110000000000001</v>
      </c>
      <c r="S296" s="34">
        <v>229.8</v>
      </c>
      <c r="T296" s="34">
        <v>1196.048</v>
      </c>
      <c r="U296" s="34"/>
      <c r="V296" s="34"/>
      <c r="W296" s="34">
        <v>0</v>
      </c>
      <c r="X296" s="34">
        <v>1.2354000000000001</v>
      </c>
      <c r="Y296" s="34">
        <v>12</v>
      </c>
      <c r="Z296" s="34">
        <v>853</v>
      </c>
      <c r="AA296" s="34">
        <v>853</v>
      </c>
      <c r="AB296" s="34">
        <v>866</v>
      </c>
      <c r="AC296" s="34">
        <v>92</v>
      </c>
      <c r="AD296" s="34">
        <v>26.98</v>
      </c>
      <c r="AE296" s="34">
        <v>0.62</v>
      </c>
      <c r="AF296" s="34">
        <v>980</v>
      </c>
      <c r="AG296" s="34">
        <v>1</v>
      </c>
      <c r="AH296" s="34">
        <v>58</v>
      </c>
      <c r="AI296" s="34">
        <v>37</v>
      </c>
      <c r="AJ296" s="34">
        <v>191</v>
      </c>
      <c r="AK296" s="34">
        <v>169</v>
      </c>
      <c r="AL296" s="34">
        <v>3.5</v>
      </c>
      <c r="AM296" s="34">
        <v>174.4</v>
      </c>
      <c r="AN296" s="34" t="s">
        <v>155</v>
      </c>
      <c r="AO296" s="34">
        <v>1</v>
      </c>
      <c r="AP296" s="37">
        <v>0.7710069444444444</v>
      </c>
      <c r="AQ296" s="34">
        <v>47.158575999999996</v>
      </c>
      <c r="AR296" s="34">
        <v>-88.484568999999993</v>
      </c>
      <c r="AS296" s="34">
        <v>310.8</v>
      </c>
      <c r="AT296" s="34">
        <v>22.1</v>
      </c>
      <c r="AU296" s="34">
        <v>12</v>
      </c>
      <c r="AV296" s="34">
        <v>11</v>
      </c>
      <c r="AW296" s="34" t="s">
        <v>215</v>
      </c>
      <c r="AX296" s="34">
        <v>1.8405</v>
      </c>
      <c r="AY296" s="34">
        <v>1.1437999999999999</v>
      </c>
      <c r="AZ296" s="34">
        <v>3</v>
      </c>
      <c r="BA296" s="34">
        <v>13.404</v>
      </c>
      <c r="BB296" s="34">
        <v>15.06</v>
      </c>
      <c r="BC296" s="34">
        <v>1.1200000000000001</v>
      </c>
      <c r="BD296" s="34">
        <v>13.596</v>
      </c>
      <c r="BE296" s="34">
        <v>2806.3710000000001</v>
      </c>
      <c r="BF296" s="34">
        <v>45.387999999999998</v>
      </c>
      <c r="BG296" s="34">
        <v>7.1950000000000003</v>
      </c>
      <c r="BH296" s="34">
        <v>6.4000000000000001E-2</v>
      </c>
      <c r="BI296" s="34">
        <v>7.258</v>
      </c>
      <c r="BJ296" s="34">
        <v>5.87</v>
      </c>
      <c r="BK296" s="34">
        <v>5.1999999999999998E-2</v>
      </c>
      <c r="BL296" s="34">
        <v>5.9219999999999997</v>
      </c>
      <c r="BM296" s="34">
        <v>10.1548</v>
      </c>
      <c r="BN296" s="34"/>
      <c r="BO296" s="34"/>
      <c r="BP296" s="34"/>
      <c r="BQ296" s="34">
        <v>221.00800000000001</v>
      </c>
      <c r="BR296" s="34">
        <v>0.14873800000000001</v>
      </c>
      <c r="BS296" s="34">
        <v>-5</v>
      </c>
      <c r="BT296" s="34">
        <v>7.123E-3</v>
      </c>
      <c r="BU296" s="34">
        <v>3.6347849999999999</v>
      </c>
      <c r="BV296" s="34">
        <v>0</v>
      </c>
      <c r="BW296" s="34" t="s">
        <v>155</v>
      </c>
      <c r="BX296" s="34">
        <v>0.81599999999999995</v>
      </c>
    </row>
    <row r="297" spans="1:76" x14ac:dyDescent="0.25">
      <c r="A297" s="35">
        <v>43167</v>
      </c>
      <c r="B297" s="36">
        <v>2.0207175925925924E-2</v>
      </c>
      <c r="C297" s="34">
        <v>12.894</v>
      </c>
      <c r="D297" s="34">
        <v>0.26679999999999998</v>
      </c>
      <c r="E297" s="34">
        <v>2668.026644</v>
      </c>
      <c r="F297" s="34">
        <v>297.60000000000002</v>
      </c>
      <c r="G297" s="34">
        <v>2.8</v>
      </c>
      <c r="H297" s="34">
        <v>1046.7</v>
      </c>
      <c r="I297" s="34"/>
      <c r="J297" s="34">
        <v>1.5</v>
      </c>
      <c r="K297" s="34">
        <v>0.88160000000000005</v>
      </c>
      <c r="L297" s="34">
        <v>11.3674</v>
      </c>
      <c r="M297" s="34">
        <v>0.23519999999999999</v>
      </c>
      <c r="N297" s="34">
        <v>262.39519999999999</v>
      </c>
      <c r="O297" s="34">
        <v>2.4430000000000001</v>
      </c>
      <c r="P297" s="34">
        <v>264.8</v>
      </c>
      <c r="Q297" s="34">
        <v>214.07939999999999</v>
      </c>
      <c r="R297" s="34">
        <v>1.9931000000000001</v>
      </c>
      <c r="S297" s="34">
        <v>216.1</v>
      </c>
      <c r="T297" s="34">
        <v>1046.7099000000001</v>
      </c>
      <c r="U297" s="34"/>
      <c r="V297" s="34"/>
      <c r="W297" s="34">
        <v>0</v>
      </c>
      <c r="X297" s="34">
        <v>1.3224</v>
      </c>
      <c r="Y297" s="34">
        <v>12.1</v>
      </c>
      <c r="Z297" s="34">
        <v>852</v>
      </c>
      <c r="AA297" s="34">
        <v>852</v>
      </c>
      <c r="AB297" s="34">
        <v>866</v>
      </c>
      <c r="AC297" s="34">
        <v>92</v>
      </c>
      <c r="AD297" s="34">
        <v>26.98</v>
      </c>
      <c r="AE297" s="34">
        <v>0.62</v>
      </c>
      <c r="AF297" s="34">
        <v>980</v>
      </c>
      <c r="AG297" s="34">
        <v>1</v>
      </c>
      <c r="AH297" s="34">
        <v>58</v>
      </c>
      <c r="AI297" s="34">
        <v>37</v>
      </c>
      <c r="AJ297" s="34">
        <v>191</v>
      </c>
      <c r="AK297" s="34">
        <v>169</v>
      </c>
      <c r="AL297" s="34">
        <v>3.7</v>
      </c>
      <c r="AM297" s="34">
        <v>174.8</v>
      </c>
      <c r="AN297" s="34" t="s">
        <v>155</v>
      </c>
      <c r="AO297" s="34">
        <v>1</v>
      </c>
      <c r="AP297" s="37">
        <v>0.77101851851851855</v>
      </c>
      <c r="AQ297" s="34">
        <v>47.158602999999999</v>
      </c>
      <c r="AR297" s="34">
        <v>-88.484454999999997</v>
      </c>
      <c r="AS297" s="34">
        <v>310.60000000000002</v>
      </c>
      <c r="AT297" s="34">
        <v>21.3</v>
      </c>
      <c r="AU297" s="34">
        <v>12</v>
      </c>
      <c r="AV297" s="34">
        <v>11</v>
      </c>
      <c r="AW297" s="34" t="s">
        <v>215</v>
      </c>
      <c r="AX297" s="34">
        <v>1.7719</v>
      </c>
      <c r="AY297" s="34">
        <v>1.2719</v>
      </c>
      <c r="AZ297" s="34">
        <v>3.0718999999999999</v>
      </c>
      <c r="BA297" s="34">
        <v>13.404</v>
      </c>
      <c r="BB297" s="34">
        <v>15.22</v>
      </c>
      <c r="BC297" s="34">
        <v>1.1399999999999999</v>
      </c>
      <c r="BD297" s="34">
        <v>13.433</v>
      </c>
      <c r="BE297" s="34">
        <v>2822.8049999999998</v>
      </c>
      <c r="BF297" s="34">
        <v>37.174999999999997</v>
      </c>
      <c r="BG297" s="34">
        <v>6.8239999999999998</v>
      </c>
      <c r="BH297" s="34">
        <v>6.4000000000000001E-2</v>
      </c>
      <c r="BI297" s="34">
        <v>6.8869999999999996</v>
      </c>
      <c r="BJ297" s="34">
        <v>5.5670000000000002</v>
      </c>
      <c r="BK297" s="34">
        <v>5.1999999999999998E-2</v>
      </c>
      <c r="BL297" s="34">
        <v>5.6189999999999998</v>
      </c>
      <c r="BM297" s="34">
        <v>8.9695</v>
      </c>
      <c r="BN297" s="34"/>
      <c r="BO297" s="34"/>
      <c r="BP297" s="34"/>
      <c r="BQ297" s="34">
        <v>238.76499999999999</v>
      </c>
      <c r="BR297" s="34">
        <v>0.189219</v>
      </c>
      <c r="BS297" s="34">
        <v>-5</v>
      </c>
      <c r="BT297" s="34">
        <v>6.123E-3</v>
      </c>
      <c r="BU297" s="34">
        <v>4.6240399999999999</v>
      </c>
      <c r="BV297" s="34">
        <v>0</v>
      </c>
      <c r="BW297" s="34" t="s">
        <v>155</v>
      </c>
      <c r="BX297" s="34">
        <v>0.81599999999999995</v>
      </c>
    </row>
    <row r="298" spans="1:76" x14ac:dyDescent="0.25">
      <c r="A298" s="35">
        <v>43167</v>
      </c>
      <c r="B298" s="36">
        <v>2.0218749999999997E-2</v>
      </c>
      <c r="C298" s="34">
        <v>12.663</v>
      </c>
      <c r="D298" s="34">
        <v>0.20399999999999999</v>
      </c>
      <c r="E298" s="34">
        <v>2039.62931</v>
      </c>
      <c r="F298" s="34">
        <v>288.5</v>
      </c>
      <c r="G298" s="34">
        <v>2.6</v>
      </c>
      <c r="H298" s="34">
        <v>909</v>
      </c>
      <c r="I298" s="34"/>
      <c r="J298" s="34">
        <v>1.6</v>
      </c>
      <c r="K298" s="34">
        <v>0.8841</v>
      </c>
      <c r="L298" s="34">
        <v>11.196</v>
      </c>
      <c r="M298" s="34">
        <v>0.18029999999999999</v>
      </c>
      <c r="N298" s="34">
        <v>255.05179999999999</v>
      </c>
      <c r="O298" s="34">
        <v>2.2988</v>
      </c>
      <c r="P298" s="34">
        <v>257.39999999999998</v>
      </c>
      <c r="Q298" s="34">
        <v>208.10759999999999</v>
      </c>
      <c r="R298" s="34">
        <v>1.8756999999999999</v>
      </c>
      <c r="S298" s="34">
        <v>210</v>
      </c>
      <c r="T298" s="34">
        <v>908.9973</v>
      </c>
      <c r="U298" s="34"/>
      <c r="V298" s="34"/>
      <c r="W298" s="34">
        <v>0</v>
      </c>
      <c r="X298" s="34">
        <v>1.4146000000000001</v>
      </c>
      <c r="Y298" s="34">
        <v>12.1</v>
      </c>
      <c r="Z298" s="34">
        <v>852</v>
      </c>
      <c r="AA298" s="34">
        <v>852</v>
      </c>
      <c r="AB298" s="34">
        <v>866</v>
      </c>
      <c r="AC298" s="34">
        <v>92</v>
      </c>
      <c r="AD298" s="34">
        <v>27</v>
      </c>
      <c r="AE298" s="34">
        <v>0.62</v>
      </c>
      <c r="AF298" s="34">
        <v>979</v>
      </c>
      <c r="AG298" s="34">
        <v>1</v>
      </c>
      <c r="AH298" s="34">
        <v>58</v>
      </c>
      <c r="AI298" s="34">
        <v>37</v>
      </c>
      <c r="AJ298" s="34">
        <v>191</v>
      </c>
      <c r="AK298" s="34">
        <v>169</v>
      </c>
      <c r="AL298" s="34">
        <v>3.7</v>
      </c>
      <c r="AM298" s="34">
        <v>174.9</v>
      </c>
      <c r="AN298" s="34" t="s">
        <v>155</v>
      </c>
      <c r="AO298" s="34">
        <v>1</v>
      </c>
      <c r="AP298" s="37">
        <v>0.7710300925925927</v>
      </c>
      <c r="AQ298" s="34">
        <v>47.158653000000001</v>
      </c>
      <c r="AR298" s="34">
        <v>-88.484357000000003</v>
      </c>
      <c r="AS298" s="34">
        <v>310.60000000000002</v>
      </c>
      <c r="AT298" s="34">
        <v>20.9</v>
      </c>
      <c r="AU298" s="34">
        <v>12</v>
      </c>
      <c r="AV298" s="34">
        <v>11</v>
      </c>
      <c r="AW298" s="34" t="s">
        <v>215</v>
      </c>
      <c r="AX298" s="34">
        <v>2.0876000000000001</v>
      </c>
      <c r="AY298" s="34">
        <v>1.0843</v>
      </c>
      <c r="AZ298" s="34">
        <v>3.2437999999999998</v>
      </c>
      <c r="BA298" s="34">
        <v>13.404</v>
      </c>
      <c r="BB298" s="34">
        <v>15.58</v>
      </c>
      <c r="BC298" s="34">
        <v>1.1599999999999999</v>
      </c>
      <c r="BD298" s="34">
        <v>13.105</v>
      </c>
      <c r="BE298" s="34">
        <v>2838.6469999999999</v>
      </c>
      <c r="BF298" s="34">
        <v>29.1</v>
      </c>
      <c r="BG298" s="34">
        <v>6.7720000000000002</v>
      </c>
      <c r="BH298" s="34">
        <v>6.0999999999999999E-2</v>
      </c>
      <c r="BI298" s="34">
        <v>6.8330000000000002</v>
      </c>
      <c r="BJ298" s="34">
        <v>5.5250000000000004</v>
      </c>
      <c r="BK298" s="34">
        <v>0.05</v>
      </c>
      <c r="BL298" s="34">
        <v>5.5750000000000002</v>
      </c>
      <c r="BM298" s="34">
        <v>7.9530000000000003</v>
      </c>
      <c r="BN298" s="34"/>
      <c r="BO298" s="34"/>
      <c r="BP298" s="34"/>
      <c r="BQ298" s="34">
        <v>260.786</v>
      </c>
      <c r="BR298" s="34">
        <v>0.18184500000000001</v>
      </c>
      <c r="BS298" s="34">
        <v>-5</v>
      </c>
      <c r="BT298" s="34">
        <v>6.8770000000000003E-3</v>
      </c>
      <c r="BU298" s="34">
        <v>4.4438370000000003</v>
      </c>
      <c r="BV298" s="34">
        <v>0</v>
      </c>
      <c r="BW298" s="34" t="s">
        <v>155</v>
      </c>
      <c r="BX298" s="34">
        <v>0.81599999999999995</v>
      </c>
    </row>
    <row r="299" spans="1:76" x14ac:dyDescent="0.25">
      <c r="A299" s="35">
        <v>43167</v>
      </c>
      <c r="B299" s="36">
        <v>2.0230324074074074E-2</v>
      </c>
      <c r="C299" s="34">
        <v>12.401</v>
      </c>
      <c r="D299" s="34">
        <v>0.23549999999999999</v>
      </c>
      <c r="E299" s="34">
        <v>2355.0684930000002</v>
      </c>
      <c r="F299" s="34">
        <v>280.3</v>
      </c>
      <c r="G299" s="34">
        <v>2.6</v>
      </c>
      <c r="H299" s="34">
        <v>848</v>
      </c>
      <c r="I299" s="34"/>
      <c r="J299" s="34">
        <v>1.6</v>
      </c>
      <c r="K299" s="34">
        <v>0.8861</v>
      </c>
      <c r="L299" s="34">
        <v>10.988200000000001</v>
      </c>
      <c r="M299" s="34">
        <v>0.2087</v>
      </c>
      <c r="N299" s="34">
        <v>248.3434</v>
      </c>
      <c r="O299" s="34">
        <v>2.278</v>
      </c>
      <c r="P299" s="34">
        <v>250.6</v>
      </c>
      <c r="Q299" s="34">
        <v>202.63659999999999</v>
      </c>
      <c r="R299" s="34">
        <v>1.8587</v>
      </c>
      <c r="S299" s="34">
        <v>204.5</v>
      </c>
      <c r="T299" s="34">
        <v>847.95</v>
      </c>
      <c r="U299" s="34"/>
      <c r="V299" s="34"/>
      <c r="W299" s="34">
        <v>0</v>
      </c>
      <c r="X299" s="34">
        <v>1.4177</v>
      </c>
      <c r="Y299" s="34">
        <v>12.1</v>
      </c>
      <c r="Z299" s="34">
        <v>851</v>
      </c>
      <c r="AA299" s="34">
        <v>851</v>
      </c>
      <c r="AB299" s="34">
        <v>865</v>
      </c>
      <c r="AC299" s="34">
        <v>92</v>
      </c>
      <c r="AD299" s="34">
        <v>27.01</v>
      </c>
      <c r="AE299" s="34">
        <v>0.62</v>
      </c>
      <c r="AF299" s="34">
        <v>979</v>
      </c>
      <c r="AG299" s="34">
        <v>1</v>
      </c>
      <c r="AH299" s="34">
        <v>58</v>
      </c>
      <c r="AI299" s="34">
        <v>37</v>
      </c>
      <c r="AJ299" s="34">
        <v>191</v>
      </c>
      <c r="AK299" s="34">
        <v>169.9</v>
      </c>
      <c r="AL299" s="34">
        <v>3.8</v>
      </c>
      <c r="AM299" s="34">
        <v>174.5</v>
      </c>
      <c r="AN299" s="34" t="s">
        <v>155</v>
      </c>
      <c r="AO299" s="34">
        <v>1</v>
      </c>
      <c r="AP299" s="37">
        <v>0.77104166666666663</v>
      </c>
      <c r="AQ299" s="34">
        <v>47.158718</v>
      </c>
      <c r="AR299" s="34">
        <v>-88.484273999999999</v>
      </c>
      <c r="AS299" s="34">
        <v>310.60000000000002</v>
      </c>
      <c r="AT299" s="34">
        <v>20.9</v>
      </c>
      <c r="AU299" s="34">
        <v>12</v>
      </c>
      <c r="AV299" s="34">
        <v>10</v>
      </c>
      <c r="AW299" s="34" t="s">
        <v>222</v>
      </c>
      <c r="AX299" s="34">
        <v>2.2000000000000002</v>
      </c>
      <c r="AY299" s="34">
        <v>1</v>
      </c>
      <c r="AZ299" s="34">
        <v>3.3</v>
      </c>
      <c r="BA299" s="34">
        <v>13.404</v>
      </c>
      <c r="BB299" s="34">
        <v>15.85</v>
      </c>
      <c r="BC299" s="34">
        <v>1.18</v>
      </c>
      <c r="BD299" s="34">
        <v>12.86</v>
      </c>
      <c r="BE299" s="34">
        <v>2831.9459999999999</v>
      </c>
      <c r="BF299" s="34">
        <v>34.228999999999999</v>
      </c>
      <c r="BG299" s="34">
        <v>6.7030000000000003</v>
      </c>
      <c r="BH299" s="34">
        <v>6.0999999999999999E-2</v>
      </c>
      <c r="BI299" s="34">
        <v>6.7640000000000002</v>
      </c>
      <c r="BJ299" s="34">
        <v>5.4690000000000003</v>
      </c>
      <c r="BK299" s="34">
        <v>0.05</v>
      </c>
      <c r="BL299" s="34">
        <v>5.5190000000000001</v>
      </c>
      <c r="BM299" s="34">
        <v>7.5412999999999997</v>
      </c>
      <c r="BN299" s="34"/>
      <c r="BO299" s="34"/>
      <c r="BP299" s="34"/>
      <c r="BQ299" s="34">
        <v>265.666</v>
      </c>
      <c r="BR299" s="34">
        <v>0.238759</v>
      </c>
      <c r="BS299" s="34">
        <v>-5</v>
      </c>
      <c r="BT299" s="34">
        <v>7.0000000000000001E-3</v>
      </c>
      <c r="BU299" s="34">
        <v>5.8346730000000004</v>
      </c>
      <c r="BV299" s="34">
        <v>0</v>
      </c>
      <c r="BW299" s="34" t="s">
        <v>155</v>
      </c>
      <c r="BX299" s="34">
        <v>0.81599999999999995</v>
      </c>
    </row>
    <row r="300" spans="1:76" x14ac:dyDescent="0.25">
      <c r="A300" s="35">
        <v>43167</v>
      </c>
      <c r="B300" s="36">
        <v>2.0241898148148148E-2</v>
      </c>
      <c r="C300" s="34">
        <v>12.595000000000001</v>
      </c>
      <c r="D300" s="34">
        <v>0.37419999999999998</v>
      </c>
      <c r="E300" s="34">
        <v>3742.3430960000001</v>
      </c>
      <c r="F300" s="34">
        <v>297.8</v>
      </c>
      <c r="G300" s="34">
        <v>2.2999999999999998</v>
      </c>
      <c r="H300" s="34">
        <v>1101.0999999999999</v>
      </c>
      <c r="I300" s="34"/>
      <c r="J300" s="34">
        <v>1.7</v>
      </c>
      <c r="K300" s="34">
        <v>0.88300000000000001</v>
      </c>
      <c r="L300" s="34">
        <v>11.121600000000001</v>
      </c>
      <c r="M300" s="34">
        <v>0.33040000000000003</v>
      </c>
      <c r="N300" s="34">
        <v>262.94349999999997</v>
      </c>
      <c r="O300" s="34">
        <v>2.0173000000000001</v>
      </c>
      <c r="P300" s="34">
        <v>265</v>
      </c>
      <c r="Q300" s="34">
        <v>214.5496</v>
      </c>
      <c r="R300" s="34">
        <v>1.6459999999999999</v>
      </c>
      <c r="S300" s="34">
        <v>216.2</v>
      </c>
      <c r="T300" s="34">
        <v>1101.1337000000001</v>
      </c>
      <c r="U300" s="34"/>
      <c r="V300" s="34"/>
      <c r="W300" s="34">
        <v>0</v>
      </c>
      <c r="X300" s="34">
        <v>1.5011000000000001</v>
      </c>
      <c r="Y300" s="34">
        <v>12.1</v>
      </c>
      <c r="Z300" s="34">
        <v>850</v>
      </c>
      <c r="AA300" s="34">
        <v>850</v>
      </c>
      <c r="AB300" s="34">
        <v>864</v>
      </c>
      <c r="AC300" s="34">
        <v>92</v>
      </c>
      <c r="AD300" s="34">
        <v>27.01</v>
      </c>
      <c r="AE300" s="34">
        <v>0.62</v>
      </c>
      <c r="AF300" s="34">
        <v>979</v>
      </c>
      <c r="AG300" s="34">
        <v>1</v>
      </c>
      <c r="AH300" s="34">
        <v>58</v>
      </c>
      <c r="AI300" s="34">
        <v>37</v>
      </c>
      <c r="AJ300" s="34">
        <v>191</v>
      </c>
      <c r="AK300" s="34">
        <v>169.1</v>
      </c>
      <c r="AL300" s="34">
        <v>3.8</v>
      </c>
      <c r="AM300" s="34">
        <v>174.1</v>
      </c>
      <c r="AN300" s="34" t="s">
        <v>155</v>
      </c>
      <c r="AO300" s="34">
        <v>1</v>
      </c>
      <c r="AP300" s="37">
        <v>0.77105324074074078</v>
      </c>
      <c r="AQ300" s="34">
        <v>47.158788000000001</v>
      </c>
      <c r="AR300" s="34">
        <v>-88.484201999999996</v>
      </c>
      <c r="AS300" s="34">
        <v>310.3</v>
      </c>
      <c r="AT300" s="34">
        <v>20.9</v>
      </c>
      <c r="AU300" s="34">
        <v>12</v>
      </c>
      <c r="AV300" s="34">
        <v>11</v>
      </c>
      <c r="AW300" s="34" t="s">
        <v>215</v>
      </c>
      <c r="AX300" s="34">
        <v>1.4091</v>
      </c>
      <c r="AY300" s="34">
        <v>1</v>
      </c>
      <c r="AZ300" s="34">
        <v>2.2214999999999998</v>
      </c>
      <c r="BA300" s="34">
        <v>13.404</v>
      </c>
      <c r="BB300" s="34">
        <v>15.41</v>
      </c>
      <c r="BC300" s="34">
        <v>1.1499999999999999</v>
      </c>
      <c r="BD300" s="34">
        <v>13.25</v>
      </c>
      <c r="BE300" s="34">
        <v>2796.5439999999999</v>
      </c>
      <c r="BF300" s="34">
        <v>52.884999999999998</v>
      </c>
      <c r="BG300" s="34">
        <v>6.9240000000000004</v>
      </c>
      <c r="BH300" s="34">
        <v>5.2999999999999999E-2</v>
      </c>
      <c r="BI300" s="34">
        <v>6.9770000000000003</v>
      </c>
      <c r="BJ300" s="34">
        <v>5.65</v>
      </c>
      <c r="BK300" s="34">
        <v>4.2999999999999997E-2</v>
      </c>
      <c r="BL300" s="34">
        <v>5.6929999999999996</v>
      </c>
      <c r="BM300" s="34">
        <v>9.5547000000000004</v>
      </c>
      <c r="BN300" s="34"/>
      <c r="BO300" s="34"/>
      <c r="BP300" s="34"/>
      <c r="BQ300" s="34">
        <v>274.45</v>
      </c>
      <c r="BR300" s="34">
        <v>0.32768399999999998</v>
      </c>
      <c r="BS300" s="34">
        <v>-5</v>
      </c>
      <c r="BT300" s="34">
        <v>7.0000000000000001E-3</v>
      </c>
      <c r="BU300" s="34">
        <v>8.0077780000000001</v>
      </c>
      <c r="BV300" s="34">
        <v>0</v>
      </c>
      <c r="BW300" s="34" t="s">
        <v>155</v>
      </c>
      <c r="BX300" s="34">
        <v>0.81599999999999995</v>
      </c>
    </row>
    <row r="301" spans="1:76" x14ac:dyDescent="0.25">
      <c r="A301" s="35">
        <v>43167</v>
      </c>
      <c r="B301" s="36">
        <v>2.0253472222222221E-2</v>
      </c>
      <c r="C301" s="34">
        <v>12.968999999999999</v>
      </c>
      <c r="D301" s="34">
        <v>0.61539999999999995</v>
      </c>
      <c r="E301" s="34">
        <v>6153.5989929999996</v>
      </c>
      <c r="F301" s="34">
        <v>409.6</v>
      </c>
      <c r="G301" s="34">
        <v>1</v>
      </c>
      <c r="H301" s="34">
        <v>1952</v>
      </c>
      <c r="I301" s="34"/>
      <c r="J301" s="34">
        <v>1.85</v>
      </c>
      <c r="K301" s="34">
        <v>0.877</v>
      </c>
      <c r="L301" s="34">
        <v>11.3742</v>
      </c>
      <c r="M301" s="34">
        <v>0.53969999999999996</v>
      </c>
      <c r="N301" s="34">
        <v>359.26100000000002</v>
      </c>
      <c r="O301" s="34">
        <v>0.89949999999999997</v>
      </c>
      <c r="P301" s="34">
        <v>360.2</v>
      </c>
      <c r="Q301" s="34">
        <v>293.14019999999999</v>
      </c>
      <c r="R301" s="34">
        <v>0.7339</v>
      </c>
      <c r="S301" s="34">
        <v>293.89999999999998</v>
      </c>
      <c r="T301" s="34">
        <v>1952.0499</v>
      </c>
      <c r="U301" s="34"/>
      <c r="V301" s="34"/>
      <c r="W301" s="34">
        <v>0</v>
      </c>
      <c r="X301" s="34">
        <v>1.6253</v>
      </c>
      <c r="Y301" s="34">
        <v>12.1</v>
      </c>
      <c r="Z301" s="34">
        <v>850</v>
      </c>
      <c r="AA301" s="34">
        <v>850</v>
      </c>
      <c r="AB301" s="34">
        <v>864</v>
      </c>
      <c r="AC301" s="34">
        <v>92</v>
      </c>
      <c r="AD301" s="34">
        <v>27.01</v>
      </c>
      <c r="AE301" s="34">
        <v>0.62</v>
      </c>
      <c r="AF301" s="34">
        <v>979</v>
      </c>
      <c r="AG301" s="34">
        <v>1</v>
      </c>
      <c r="AH301" s="34">
        <v>58</v>
      </c>
      <c r="AI301" s="34">
        <v>37</v>
      </c>
      <c r="AJ301" s="34">
        <v>191</v>
      </c>
      <c r="AK301" s="34">
        <v>169</v>
      </c>
      <c r="AL301" s="34">
        <v>3.8</v>
      </c>
      <c r="AM301" s="34">
        <v>174</v>
      </c>
      <c r="AN301" s="34" t="s">
        <v>155</v>
      </c>
      <c r="AO301" s="34">
        <v>1</v>
      </c>
      <c r="AP301" s="37">
        <v>0.77106481481481481</v>
      </c>
      <c r="AQ301" s="34">
        <v>47.158864999999999</v>
      </c>
      <c r="AR301" s="34">
        <v>-88.484150999999997</v>
      </c>
      <c r="AS301" s="34">
        <v>310.10000000000002</v>
      </c>
      <c r="AT301" s="34">
        <v>21.3</v>
      </c>
      <c r="AU301" s="34">
        <v>12</v>
      </c>
      <c r="AV301" s="34">
        <v>11</v>
      </c>
      <c r="AW301" s="34" t="s">
        <v>215</v>
      </c>
      <c r="AX301" s="34">
        <v>1.1000000000000001</v>
      </c>
      <c r="AY301" s="34">
        <v>1.0719000000000001</v>
      </c>
      <c r="AZ301" s="34">
        <v>1.8</v>
      </c>
      <c r="BA301" s="34">
        <v>13.404</v>
      </c>
      <c r="BB301" s="34">
        <v>14.63</v>
      </c>
      <c r="BC301" s="34">
        <v>1.0900000000000001</v>
      </c>
      <c r="BD301" s="34">
        <v>14.023</v>
      </c>
      <c r="BE301" s="34">
        <v>2730.4490000000001</v>
      </c>
      <c r="BF301" s="34">
        <v>82.456000000000003</v>
      </c>
      <c r="BG301" s="34">
        <v>9.0310000000000006</v>
      </c>
      <c r="BH301" s="34">
        <v>2.3E-2</v>
      </c>
      <c r="BI301" s="34">
        <v>9.0540000000000003</v>
      </c>
      <c r="BJ301" s="34">
        <v>7.3689999999999998</v>
      </c>
      <c r="BK301" s="34">
        <v>1.7999999999999999E-2</v>
      </c>
      <c r="BL301" s="34">
        <v>7.3879999999999999</v>
      </c>
      <c r="BM301" s="34">
        <v>16.170500000000001</v>
      </c>
      <c r="BN301" s="34"/>
      <c r="BO301" s="34"/>
      <c r="BP301" s="34"/>
      <c r="BQ301" s="34">
        <v>283.68900000000002</v>
      </c>
      <c r="BR301" s="34">
        <v>0.404775</v>
      </c>
      <c r="BS301" s="34">
        <v>-5</v>
      </c>
      <c r="BT301" s="34">
        <v>7.8770000000000003E-3</v>
      </c>
      <c r="BU301" s="34">
        <v>9.8916889999999995</v>
      </c>
      <c r="BV301" s="34">
        <v>0</v>
      </c>
      <c r="BW301" s="34" t="s">
        <v>155</v>
      </c>
      <c r="BX301" s="34">
        <v>0.81599999999999995</v>
      </c>
    </row>
    <row r="302" spans="1:76" x14ac:dyDescent="0.25">
      <c r="A302" s="35">
        <v>43167</v>
      </c>
      <c r="B302" s="36">
        <v>2.0265046296296298E-2</v>
      </c>
      <c r="C302" s="34">
        <v>13.04</v>
      </c>
      <c r="D302" s="34">
        <v>0.9355</v>
      </c>
      <c r="E302" s="34">
        <v>9354.9361700000009</v>
      </c>
      <c r="F302" s="34">
        <v>743.1</v>
      </c>
      <c r="G302" s="34">
        <v>-0.8</v>
      </c>
      <c r="H302" s="34">
        <v>3026.7</v>
      </c>
      <c r="I302" s="34"/>
      <c r="J302" s="34">
        <v>2</v>
      </c>
      <c r="K302" s="34">
        <v>0.87260000000000004</v>
      </c>
      <c r="L302" s="34">
        <v>11.3782</v>
      </c>
      <c r="M302" s="34">
        <v>0.81630000000000003</v>
      </c>
      <c r="N302" s="34">
        <v>648.42729999999995</v>
      </c>
      <c r="O302" s="34">
        <v>0</v>
      </c>
      <c r="P302" s="34">
        <v>648.4</v>
      </c>
      <c r="Q302" s="34">
        <v>529.03689999999995</v>
      </c>
      <c r="R302" s="34">
        <v>0</v>
      </c>
      <c r="S302" s="34">
        <v>529</v>
      </c>
      <c r="T302" s="34">
        <v>3026.6720999999998</v>
      </c>
      <c r="U302" s="34"/>
      <c r="V302" s="34"/>
      <c r="W302" s="34">
        <v>0</v>
      </c>
      <c r="X302" s="34">
        <v>1.7451000000000001</v>
      </c>
      <c r="Y302" s="34">
        <v>12.1</v>
      </c>
      <c r="Z302" s="34">
        <v>850</v>
      </c>
      <c r="AA302" s="34">
        <v>849</v>
      </c>
      <c r="AB302" s="34">
        <v>863</v>
      </c>
      <c r="AC302" s="34">
        <v>92</v>
      </c>
      <c r="AD302" s="34">
        <v>26.98</v>
      </c>
      <c r="AE302" s="34">
        <v>0.62</v>
      </c>
      <c r="AF302" s="34">
        <v>980</v>
      </c>
      <c r="AG302" s="34">
        <v>1</v>
      </c>
      <c r="AH302" s="34">
        <v>58</v>
      </c>
      <c r="AI302" s="34">
        <v>37</v>
      </c>
      <c r="AJ302" s="34">
        <v>191</v>
      </c>
      <c r="AK302" s="34">
        <v>169.9</v>
      </c>
      <c r="AL302" s="34">
        <v>3.9</v>
      </c>
      <c r="AM302" s="34">
        <v>174</v>
      </c>
      <c r="AN302" s="34" t="s">
        <v>155</v>
      </c>
      <c r="AO302" s="34">
        <v>1</v>
      </c>
      <c r="AP302" s="37">
        <v>0.77107638888888896</v>
      </c>
      <c r="AQ302" s="34">
        <v>47.158951000000002</v>
      </c>
      <c r="AR302" s="34">
        <v>-88.484125000000006</v>
      </c>
      <c r="AS302" s="34">
        <v>309.89999999999998</v>
      </c>
      <c r="AT302" s="34">
        <v>22</v>
      </c>
      <c r="AU302" s="34">
        <v>12</v>
      </c>
      <c r="AV302" s="34">
        <v>11</v>
      </c>
      <c r="AW302" s="34" t="s">
        <v>215</v>
      </c>
      <c r="AX302" s="34">
        <v>1.1000000000000001</v>
      </c>
      <c r="AY302" s="34">
        <v>1.1718999999999999</v>
      </c>
      <c r="AZ302" s="34">
        <v>1.8718999999999999</v>
      </c>
      <c r="BA302" s="34">
        <v>13.404</v>
      </c>
      <c r="BB302" s="34">
        <v>14.08</v>
      </c>
      <c r="BC302" s="34">
        <v>1.05</v>
      </c>
      <c r="BD302" s="34">
        <v>14.605</v>
      </c>
      <c r="BE302" s="34">
        <v>2646.3119999999999</v>
      </c>
      <c r="BF302" s="34">
        <v>120.83199999999999</v>
      </c>
      <c r="BG302" s="34">
        <v>15.792999999999999</v>
      </c>
      <c r="BH302" s="34">
        <v>0</v>
      </c>
      <c r="BI302" s="34">
        <v>15.792999999999999</v>
      </c>
      <c r="BJ302" s="34">
        <v>12.885</v>
      </c>
      <c r="BK302" s="34">
        <v>0</v>
      </c>
      <c r="BL302" s="34">
        <v>12.885</v>
      </c>
      <c r="BM302" s="34">
        <v>24.291599999999999</v>
      </c>
      <c r="BN302" s="34"/>
      <c r="BO302" s="34"/>
      <c r="BP302" s="34"/>
      <c r="BQ302" s="34">
        <v>295.11500000000001</v>
      </c>
      <c r="BR302" s="34">
        <v>0.52450200000000002</v>
      </c>
      <c r="BS302" s="34">
        <v>-5</v>
      </c>
      <c r="BT302" s="34">
        <v>7.123E-3</v>
      </c>
      <c r="BU302" s="34">
        <v>12.817518</v>
      </c>
      <c r="BV302" s="34">
        <v>0</v>
      </c>
      <c r="BW302" s="34" t="s">
        <v>155</v>
      </c>
      <c r="BX302" s="34">
        <v>0.81599999999999995</v>
      </c>
    </row>
    <row r="303" spans="1:76" x14ac:dyDescent="0.25">
      <c r="A303" s="35">
        <v>43167</v>
      </c>
      <c r="B303" s="36">
        <v>2.0276620370370372E-2</v>
      </c>
      <c r="C303" s="34">
        <v>13.035</v>
      </c>
      <c r="D303" s="34">
        <v>1.3483000000000001</v>
      </c>
      <c r="E303" s="34">
        <v>13482.59575</v>
      </c>
      <c r="F303" s="34">
        <v>1008.5</v>
      </c>
      <c r="G303" s="34">
        <v>-0.9</v>
      </c>
      <c r="H303" s="34">
        <v>3704.6</v>
      </c>
      <c r="I303" s="34"/>
      <c r="J303" s="34">
        <v>2</v>
      </c>
      <c r="K303" s="34">
        <v>0.86819999999999997</v>
      </c>
      <c r="L303" s="34">
        <v>11.3164</v>
      </c>
      <c r="M303" s="34">
        <v>1.1705000000000001</v>
      </c>
      <c r="N303" s="34">
        <v>875.56230000000005</v>
      </c>
      <c r="O303" s="34">
        <v>0</v>
      </c>
      <c r="P303" s="34">
        <v>875.6</v>
      </c>
      <c r="Q303" s="34">
        <v>714.34180000000003</v>
      </c>
      <c r="R303" s="34">
        <v>0</v>
      </c>
      <c r="S303" s="34">
        <v>714.3</v>
      </c>
      <c r="T303" s="34">
        <v>3704.625</v>
      </c>
      <c r="U303" s="34"/>
      <c r="V303" s="34"/>
      <c r="W303" s="34">
        <v>0</v>
      </c>
      <c r="X303" s="34">
        <v>1.7363999999999999</v>
      </c>
      <c r="Y303" s="34">
        <v>12.1</v>
      </c>
      <c r="Z303" s="34">
        <v>849</v>
      </c>
      <c r="AA303" s="34">
        <v>849</v>
      </c>
      <c r="AB303" s="34">
        <v>863</v>
      </c>
      <c r="AC303" s="34">
        <v>92</v>
      </c>
      <c r="AD303" s="34">
        <v>26.98</v>
      </c>
      <c r="AE303" s="34">
        <v>0.62</v>
      </c>
      <c r="AF303" s="34">
        <v>980</v>
      </c>
      <c r="AG303" s="34">
        <v>1</v>
      </c>
      <c r="AH303" s="34">
        <v>57.122999999999998</v>
      </c>
      <c r="AI303" s="34">
        <v>37</v>
      </c>
      <c r="AJ303" s="34">
        <v>191.9</v>
      </c>
      <c r="AK303" s="34">
        <v>170</v>
      </c>
      <c r="AL303" s="34">
        <v>3.8</v>
      </c>
      <c r="AM303" s="34">
        <v>174</v>
      </c>
      <c r="AN303" s="34" t="s">
        <v>155</v>
      </c>
      <c r="AO303" s="34">
        <v>1</v>
      </c>
      <c r="AP303" s="37">
        <v>0.77108796296296289</v>
      </c>
      <c r="AQ303" s="34">
        <v>47.159038000000002</v>
      </c>
      <c r="AR303" s="34">
        <v>-88.484106999999995</v>
      </c>
      <c r="AS303" s="34">
        <v>309.89999999999998</v>
      </c>
      <c r="AT303" s="34">
        <v>22.2</v>
      </c>
      <c r="AU303" s="34">
        <v>12</v>
      </c>
      <c r="AV303" s="34">
        <v>11</v>
      </c>
      <c r="AW303" s="34" t="s">
        <v>215</v>
      </c>
      <c r="AX303" s="34">
        <v>1.2436560000000001</v>
      </c>
      <c r="AY303" s="34">
        <v>1.0563439999999999</v>
      </c>
      <c r="AZ303" s="34">
        <v>1.9718279999999999</v>
      </c>
      <c r="BA303" s="34">
        <v>13.404</v>
      </c>
      <c r="BB303" s="34">
        <v>13.59</v>
      </c>
      <c r="BC303" s="34">
        <v>1.01</v>
      </c>
      <c r="BD303" s="34">
        <v>15.183</v>
      </c>
      <c r="BE303" s="34">
        <v>2557.951</v>
      </c>
      <c r="BF303" s="34">
        <v>168.40199999999999</v>
      </c>
      <c r="BG303" s="34">
        <v>20.725999999999999</v>
      </c>
      <c r="BH303" s="34">
        <v>0</v>
      </c>
      <c r="BI303" s="34">
        <v>20.725999999999999</v>
      </c>
      <c r="BJ303" s="34">
        <v>16.908999999999999</v>
      </c>
      <c r="BK303" s="34">
        <v>0</v>
      </c>
      <c r="BL303" s="34">
        <v>16.908999999999999</v>
      </c>
      <c r="BM303" s="34">
        <v>28.896799999999999</v>
      </c>
      <c r="BN303" s="34"/>
      <c r="BO303" s="34"/>
      <c r="BP303" s="34"/>
      <c r="BQ303" s="34">
        <v>285.38099999999997</v>
      </c>
      <c r="BR303" s="34">
        <v>0.60665199999999997</v>
      </c>
      <c r="BS303" s="34">
        <v>-5</v>
      </c>
      <c r="BT303" s="34">
        <v>7.8770000000000003E-3</v>
      </c>
      <c r="BU303" s="34">
        <v>14.825058</v>
      </c>
      <c r="BV303" s="34">
        <v>0</v>
      </c>
      <c r="BW303" s="34" t="s">
        <v>155</v>
      </c>
      <c r="BX303" s="34">
        <v>0.81599999999999995</v>
      </c>
    </row>
    <row r="304" spans="1:76" x14ac:dyDescent="0.25">
      <c r="A304" s="35">
        <v>43167</v>
      </c>
      <c r="B304" s="36">
        <v>2.0288194444444446E-2</v>
      </c>
      <c r="C304" s="34">
        <v>13.015000000000001</v>
      </c>
      <c r="D304" s="34">
        <v>1.6507000000000001</v>
      </c>
      <c r="E304" s="34">
        <v>16506.976170000002</v>
      </c>
      <c r="F304" s="34">
        <v>1253.9000000000001</v>
      </c>
      <c r="G304" s="34">
        <v>-0.8</v>
      </c>
      <c r="H304" s="34">
        <v>4067.1</v>
      </c>
      <c r="I304" s="34"/>
      <c r="J304" s="34">
        <v>1.99</v>
      </c>
      <c r="K304" s="34">
        <v>0.86519999999999997</v>
      </c>
      <c r="L304" s="34">
        <v>11.260999999999999</v>
      </c>
      <c r="M304" s="34">
        <v>1.4282999999999999</v>
      </c>
      <c r="N304" s="34">
        <v>1084.9453000000001</v>
      </c>
      <c r="O304" s="34">
        <v>0</v>
      </c>
      <c r="P304" s="34">
        <v>1084.9000000000001</v>
      </c>
      <c r="Q304" s="34">
        <v>885.25289999999995</v>
      </c>
      <c r="R304" s="34">
        <v>0</v>
      </c>
      <c r="S304" s="34">
        <v>885.3</v>
      </c>
      <c r="T304" s="34">
        <v>4067.1165999999998</v>
      </c>
      <c r="U304" s="34"/>
      <c r="V304" s="34"/>
      <c r="W304" s="34">
        <v>0</v>
      </c>
      <c r="X304" s="34">
        <v>1.72</v>
      </c>
      <c r="Y304" s="34">
        <v>12.1</v>
      </c>
      <c r="Z304" s="34">
        <v>849</v>
      </c>
      <c r="AA304" s="34">
        <v>848</v>
      </c>
      <c r="AB304" s="34">
        <v>863</v>
      </c>
      <c r="AC304" s="34">
        <v>92</v>
      </c>
      <c r="AD304" s="34">
        <v>27</v>
      </c>
      <c r="AE304" s="34">
        <v>0.62</v>
      </c>
      <c r="AF304" s="34">
        <v>979</v>
      </c>
      <c r="AG304" s="34">
        <v>1</v>
      </c>
      <c r="AH304" s="34">
        <v>57</v>
      </c>
      <c r="AI304" s="34">
        <v>37</v>
      </c>
      <c r="AJ304" s="34">
        <v>192</v>
      </c>
      <c r="AK304" s="34">
        <v>170</v>
      </c>
      <c r="AL304" s="34">
        <v>3.8</v>
      </c>
      <c r="AM304" s="34">
        <v>174.3</v>
      </c>
      <c r="AN304" s="34" t="s">
        <v>155</v>
      </c>
      <c r="AO304" s="34">
        <v>1</v>
      </c>
      <c r="AP304" s="37">
        <v>0.77109953703703704</v>
      </c>
      <c r="AQ304" s="34">
        <v>47.159151999999999</v>
      </c>
      <c r="AR304" s="34">
        <v>-88.484105999999997</v>
      </c>
      <c r="AS304" s="34">
        <v>309.8</v>
      </c>
      <c r="AT304" s="34">
        <v>24.1</v>
      </c>
      <c r="AU304" s="34">
        <v>12</v>
      </c>
      <c r="AV304" s="34">
        <v>11</v>
      </c>
      <c r="AW304" s="34" t="s">
        <v>215</v>
      </c>
      <c r="AX304" s="34">
        <v>1.3</v>
      </c>
      <c r="AY304" s="34">
        <v>1</v>
      </c>
      <c r="AZ304" s="34">
        <v>2</v>
      </c>
      <c r="BA304" s="34">
        <v>13.404</v>
      </c>
      <c r="BB304" s="34">
        <v>13.28</v>
      </c>
      <c r="BC304" s="34">
        <v>0.99</v>
      </c>
      <c r="BD304" s="34">
        <v>15.574999999999999</v>
      </c>
      <c r="BE304" s="34">
        <v>2498.9090000000001</v>
      </c>
      <c r="BF304" s="34">
        <v>201.72300000000001</v>
      </c>
      <c r="BG304" s="34">
        <v>25.213000000000001</v>
      </c>
      <c r="BH304" s="34">
        <v>0</v>
      </c>
      <c r="BI304" s="34">
        <v>25.213000000000001</v>
      </c>
      <c r="BJ304" s="34">
        <v>20.571999999999999</v>
      </c>
      <c r="BK304" s="34">
        <v>0</v>
      </c>
      <c r="BL304" s="34">
        <v>20.571999999999999</v>
      </c>
      <c r="BM304" s="34">
        <v>31.144600000000001</v>
      </c>
      <c r="BN304" s="34"/>
      <c r="BO304" s="34"/>
      <c r="BP304" s="34"/>
      <c r="BQ304" s="34">
        <v>277.52</v>
      </c>
      <c r="BR304" s="34">
        <v>0.61599999999999999</v>
      </c>
      <c r="BS304" s="34">
        <v>-5</v>
      </c>
      <c r="BT304" s="34">
        <v>7.123E-3</v>
      </c>
      <c r="BU304" s="34">
        <v>15.0535</v>
      </c>
      <c r="BV304" s="34">
        <v>0</v>
      </c>
      <c r="BW304" s="34" t="s">
        <v>155</v>
      </c>
      <c r="BX304" s="34">
        <v>0.81599999999999995</v>
      </c>
    </row>
    <row r="305" spans="1:76" x14ac:dyDescent="0.25">
      <c r="A305" s="35">
        <v>43167</v>
      </c>
      <c r="B305" s="36">
        <v>2.0299768518518519E-2</v>
      </c>
      <c r="C305" s="34">
        <v>12.992000000000001</v>
      </c>
      <c r="D305" s="34">
        <v>1.7555000000000001</v>
      </c>
      <c r="E305" s="34">
        <v>17555.24958</v>
      </c>
      <c r="F305" s="34">
        <v>1466.8</v>
      </c>
      <c r="G305" s="34">
        <v>-0.4</v>
      </c>
      <c r="H305" s="34">
        <v>4252.3999999999996</v>
      </c>
      <c r="I305" s="34"/>
      <c r="J305" s="34">
        <v>1.9</v>
      </c>
      <c r="K305" s="34">
        <v>0.86429999999999996</v>
      </c>
      <c r="L305" s="34">
        <v>11.228899999999999</v>
      </c>
      <c r="M305" s="34">
        <v>1.5173000000000001</v>
      </c>
      <c r="N305" s="34">
        <v>1267.7534000000001</v>
      </c>
      <c r="O305" s="34">
        <v>0</v>
      </c>
      <c r="P305" s="34">
        <v>1267.8</v>
      </c>
      <c r="Q305" s="34">
        <v>1034.3308999999999</v>
      </c>
      <c r="R305" s="34">
        <v>0</v>
      </c>
      <c r="S305" s="34">
        <v>1034.3</v>
      </c>
      <c r="T305" s="34">
        <v>4252.4327999999996</v>
      </c>
      <c r="U305" s="34"/>
      <c r="V305" s="34"/>
      <c r="W305" s="34">
        <v>0</v>
      </c>
      <c r="X305" s="34">
        <v>1.6420999999999999</v>
      </c>
      <c r="Y305" s="34">
        <v>12.1</v>
      </c>
      <c r="Z305" s="34">
        <v>848</v>
      </c>
      <c r="AA305" s="34">
        <v>848</v>
      </c>
      <c r="AB305" s="34">
        <v>861</v>
      </c>
      <c r="AC305" s="34">
        <v>92</v>
      </c>
      <c r="AD305" s="34">
        <v>26.98</v>
      </c>
      <c r="AE305" s="34">
        <v>0.62</v>
      </c>
      <c r="AF305" s="34">
        <v>980</v>
      </c>
      <c r="AG305" s="34">
        <v>1</v>
      </c>
      <c r="AH305" s="34">
        <v>57</v>
      </c>
      <c r="AI305" s="34">
        <v>37</v>
      </c>
      <c r="AJ305" s="34">
        <v>192</v>
      </c>
      <c r="AK305" s="34">
        <v>170</v>
      </c>
      <c r="AL305" s="34">
        <v>3.8</v>
      </c>
      <c r="AM305" s="34">
        <v>174.7</v>
      </c>
      <c r="AN305" s="34" t="s">
        <v>155</v>
      </c>
      <c r="AO305" s="34">
        <v>1</v>
      </c>
      <c r="AP305" s="37">
        <v>0.77111111111111119</v>
      </c>
      <c r="AQ305" s="34">
        <v>47.159258999999999</v>
      </c>
      <c r="AR305" s="34">
        <v>-88.484100999999995</v>
      </c>
      <c r="AS305" s="34">
        <v>309.8</v>
      </c>
      <c r="AT305" s="34">
        <v>24.9</v>
      </c>
      <c r="AU305" s="34">
        <v>12</v>
      </c>
      <c r="AV305" s="34">
        <v>11</v>
      </c>
      <c r="AW305" s="34" t="s">
        <v>215</v>
      </c>
      <c r="AX305" s="34">
        <v>1.3</v>
      </c>
      <c r="AY305" s="34">
        <v>1</v>
      </c>
      <c r="AZ305" s="34">
        <v>2</v>
      </c>
      <c r="BA305" s="34">
        <v>13.404</v>
      </c>
      <c r="BB305" s="34">
        <v>13.18</v>
      </c>
      <c r="BC305" s="34">
        <v>0.98</v>
      </c>
      <c r="BD305" s="34">
        <v>15.702</v>
      </c>
      <c r="BE305" s="34">
        <v>2477.4630000000002</v>
      </c>
      <c r="BF305" s="34">
        <v>213.066</v>
      </c>
      <c r="BG305" s="34">
        <v>29.292000000000002</v>
      </c>
      <c r="BH305" s="34">
        <v>0</v>
      </c>
      <c r="BI305" s="34">
        <v>29.292000000000002</v>
      </c>
      <c r="BJ305" s="34">
        <v>23.898</v>
      </c>
      <c r="BK305" s="34">
        <v>0</v>
      </c>
      <c r="BL305" s="34">
        <v>23.898</v>
      </c>
      <c r="BM305" s="34">
        <v>32.376600000000003</v>
      </c>
      <c r="BN305" s="34"/>
      <c r="BO305" s="34"/>
      <c r="BP305" s="34"/>
      <c r="BQ305" s="34">
        <v>263.44</v>
      </c>
      <c r="BR305" s="34">
        <v>0.61599999999999999</v>
      </c>
      <c r="BS305" s="34">
        <v>-5</v>
      </c>
      <c r="BT305" s="34">
        <v>6.123E-3</v>
      </c>
      <c r="BU305" s="34">
        <v>15.0535</v>
      </c>
      <c r="BV305" s="34">
        <v>0</v>
      </c>
      <c r="BW305" s="34" t="s">
        <v>155</v>
      </c>
      <c r="BX305" s="34">
        <v>0.81599999999999995</v>
      </c>
    </row>
    <row r="306" spans="1:76" x14ac:dyDescent="0.25">
      <c r="A306" s="35">
        <v>43167</v>
      </c>
      <c r="B306" s="36">
        <v>2.0311342592592593E-2</v>
      </c>
      <c r="C306" s="34">
        <v>13</v>
      </c>
      <c r="D306" s="34">
        <v>1.5505</v>
      </c>
      <c r="E306" s="34">
        <v>15505.18549</v>
      </c>
      <c r="F306" s="34">
        <v>1582</v>
      </c>
      <c r="G306" s="34">
        <v>0.1</v>
      </c>
      <c r="H306" s="34">
        <v>4250</v>
      </c>
      <c r="I306" s="34"/>
      <c r="J306" s="34">
        <v>1.8</v>
      </c>
      <c r="K306" s="34">
        <v>0.86609999999999998</v>
      </c>
      <c r="L306" s="34">
        <v>11.258900000000001</v>
      </c>
      <c r="M306" s="34">
        <v>1.3428</v>
      </c>
      <c r="N306" s="34">
        <v>1370.1283000000001</v>
      </c>
      <c r="O306" s="34">
        <v>7.4999999999999997E-2</v>
      </c>
      <c r="P306" s="34">
        <v>1370.2</v>
      </c>
      <c r="Q306" s="34">
        <v>1117.8416</v>
      </c>
      <c r="R306" s="34">
        <v>6.1199999999999997E-2</v>
      </c>
      <c r="S306" s="34">
        <v>1117.9000000000001</v>
      </c>
      <c r="T306" s="34">
        <v>4249.9898999999996</v>
      </c>
      <c r="U306" s="34"/>
      <c r="V306" s="34"/>
      <c r="W306" s="34">
        <v>0</v>
      </c>
      <c r="X306" s="34">
        <v>1.5565</v>
      </c>
      <c r="Y306" s="34">
        <v>12</v>
      </c>
      <c r="Z306" s="34">
        <v>848</v>
      </c>
      <c r="AA306" s="34">
        <v>848</v>
      </c>
      <c r="AB306" s="34">
        <v>861</v>
      </c>
      <c r="AC306" s="34">
        <v>92</v>
      </c>
      <c r="AD306" s="34">
        <v>26.98</v>
      </c>
      <c r="AE306" s="34">
        <v>0.62</v>
      </c>
      <c r="AF306" s="34">
        <v>980</v>
      </c>
      <c r="AG306" s="34">
        <v>1</v>
      </c>
      <c r="AH306" s="34">
        <v>57</v>
      </c>
      <c r="AI306" s="34">
        <v>37</v>
      </c>
      <c r="AJ306" s="34">
        <v>192</v>
      </c>
      <c r="AK306" s="34">
        <v>170</v>
      </c>
      <c r="AL306" s="34">
        <v>3.7</v>
      </c>
      <c r="AM306" s="34">
        <v>175</v>
      </c>
      <c r="AN306" s="34" t="s">
        <v>155</v>
      </c>
      <c r="AO306" s="34">
        <v>1</v>
      </c>
      <c r="AP306" s="37">
        <v>0.77112268518518512</v>
      </c>
      <c r="AQ306" s="34">
        <v>47.159357</v>
      </c>
      <c r="AR306" s="34">
        <v>-88.484089999999995</v>
      </c>
      <c r="AS306" s="34">
        <v>309.7</v>
      </c>
      <c r="AT306" s="34">
        <v>24.9</v>
      </c>
      <c r="AU306" s="34">
        <v>12</v>
      </c>
      <c r="AV306" s="34">
        <v>11</v>
      </c>
      <c r="AW306" s="34" t="s">
        <v>215</v>
      </c>
      <c r="AX306" s="34">
        <v>1.3</v>
      </c>
      <c r="AY306" s="34">
        <v>1</v>
      </c>
      <c r="AZ306" s="34">
        <v>2</v>
      </c>
      <c r="BA306" s="34">
        <v>13.404</v>
      </c>
      <c r="BB306" s="34">
        <v>13.37</v>
      </c>
      <c r="BC306" s="34">
        <v>1</v>
      </c>
      <c r="BD306" s="34">
        <v>15.465999999999999</v>
      </c>
      <c r="BE306" s="34">
        <v>2511.7640000000001</v>
      </c>
      <c r="BF306" s="34">
        <v>190.67099999999999</v>
      </c>
      <c r="BG306" s="34">
        <v>32.01</v>
      </c>
      <c r="BH306" s="34">
        <v>2E-3</v>
      </c>
      <c r="BI306" s="34">
        <v>32.011000000000003</v>
      </c>
      <c r="BJ306" s="34">
        <v>26.116</v>
      </c>
      <c r="BK306" s="34">
        <v>1E-3</v>
      </c>
      <c r="BL306" s="34">
        <v>26.117000000000001</v>
      </c>
      <c r="BM306" s="34">
        <v>32.718499999999999</v>
      </c>
      <c r="BN306" s="34"/>
      <c r="BO306" s="34"/>
      <c r="BP306" s="34"/>
      <c r="BQ306" s="34">
        <v>252.48099999999999</v>
      </c>
      <c r="BR306" s="34">
        <v>0.49234299999999998</v>
      </c>
      <c r="BS306" s="34">
        <v>-5</v>
      </c>
      <c r="BT306" s="34">
        <v>6.8770000000000003E-3</v>
      </c>
      <c r="BU306" s="34">
        <v>12.031632999999999</v>
      </c>
      <c r="BV306" s="34">
        <v>0</v>
      </c>
      <c r="BW306" s="34" t="s">
        <v>155</v>
      </c>
      <c r="BX306" s="34">
        <v>0.81599999999999995</v>
      </c>
    </row>
    <row r="307" spans="1:76" x14ac:dyDescent="0.25">
      <c r="A307" s="35">
        <v>43167</v>
      </c>
      <c r="B307" s="36">
        <v>2.0322916666666666E-2</v>
      </c>
      <c r="C307" s="34">
        <v>13.016999999999999</v>
      </c>
      <c r="D307" s="34">
        <v>1.3293999999999999</v>
      </c>
      <c r="E307" s="34">
        <v>13293.911190000001</v>
      </c>
      <c r="F307" s="34">
        <v>1643.9</v>
      </c>
      <c r="G307" s="34">
        <v>0.7</v>
      </c>
      <c r="H307" s="34">
        <v>3955.1</v>
      </c>
      <c r="I307" s="34"/>
      <c r="J307" s="34">
        <v>1.64</v>
      </c>
      <c r="K307" s="34">
        <v>0.86819999999999997</v>
      </c>
      <c r="L307" s="34">
        <v>11.302099999999999</v>
      </c>
      <c r="M307" s="34">
        <v>1.1541999999999999</v>
      </c>
      <c r="N307" s="34">
        <v>1427.2732000000001</v>
      </c>
      <c r="O307" s="34">
        <v>0.59630000000000005</v>
      </c>
      <c r="P307" s="34">
        <v>1427.9</v>
      </c>
      <c r="Q307" s="34">
        <v>1164.5726999999999</v>
      </c>
      <c r="R307" s="34">
        <v>0.48659999999999998</v>
      </c>
      <c r="S307" s="34">
        <v>1165.0999999999999</v>
      </c>
      <c r="T307" s="34">
        <v>3955.0556000000001</v>
      </c>
      <c r="U307" s="34"/>
      <c r="V307" s="34"/>
      <c r="W307" s="34">
        <v>0</v>
      </c>
      <c r="X307" s="34">
        <v>1.4267000000000001</v>
      </c>
      <c r="Y307" s="34">
        <v>12.1</v>
      </c>
      <c r="Z307" s="34">
        <v>849</v>
      </c>
      <c r="AA307" s="34">
        <v>849</v>
      </c>
      <c r="AB307" s="34">
        <v>863</v>
      </c>
      <c r="AC307" s="34">
        <v>92</v>
      </c>
      <c r="AD307" s="34">
        <v>27</v>
      </c>
      <c r="AE307" s="34">
        <v>0.62</v>
      </c>
      <c r="AF307" s="34">
        <v>979</v>
      </c>
      <c r="AG307" s="34">
        <v>1</v>
      </c>
      <c r="AH307" s="34">
        <v>57</v>
      </c>
      <c r="AI307" s="34">
        <v>37</v>
      </c>
      <c r="AJ307" s="34">
        <v>192</v>
      </c>
      <c r="AK307" s="34">
        <v>170</v>
      </c>
      <c r="AL307" s="34">
        <v>3.8</v>
      </c>
      <c r="AM307" s="34">
        <v>175</v>
      </c>
      <c r="AN307" s="34" t="s">
        <v>155</v>
      </c>
      <c r="AO307" s="34">
        <v>1</v>
      </c>
      <c r="AP307" s="37">
        <v>0.77113425925925927</v>
      </c>
      <c r="AQ307" s="34">
        <v>47.159526999999997</v>
      </c>
      <c r="AR307" s="34">
        <v>-88.484111999999996</v>
      </c>
      <c r="AS307" s="34">
        <v>310.10000000000002</v>
      </c>
      <c r="AT307" s="34">
        <v>28.4</v>
      </c>
      <c r="AU307" s="34">
        <v>12</v>
      </c>
      <c r="AV307" s="34">
        <v>11</v>
      </c>
      <c r="AW307" s="34" t="s">
        <v>215</v>
      </c>
      <c r="AX307" s="34">
        <v>1.3718999999999999</v>
      </c>
      <c r="AY307" s="34">
        <v>1.1437999999999999</v>
      </c>
      <c r="AZ307" s="34">
        <v>2.0718999999999999</v>
      </c>
      <c r="BA307" s="34">
        <v>13.404</v>
      </c>
      <c r="BB307" s="34">
        <v>13.6</v>
      </c>
      <c r="BC307" s="34">
        <v>1.01</v>
      </c>
      <c r="BD307" s="34">
        <v>15.175000000000001</v>
      </c>
      <c r="BE307" s="34">
        <v>2555.828</v>
      </c>
      <c r="BF307" s="34">
        <v>166.12799999999999</v>
      </c>
      <c r="BG307" s="34">
        <v>33.799999999999997</v>
      </c>
      <c r="BH307" s="34">
        <v>1.4E-2</v>
      </c>
      <c r="BI307" s="34">
        <v>33.814</v>
      </c>
      <c r="BJ307" s="34">
        <v>27.579000000000001</v>
      </c>
      <c r="BK307" s="34">
        <v>1.2E-2</v>
      </c>
      <c r="BL307" s="34">
        <v>27.59</v>
      </c>
      <c r="BM307" s="34">
        <v>30.863600000000002</v>
      </c>
      <c r="BN307" s="34"/>
      <c r="BO307" s="34"/>
      <c r="BP307" s="34"/>
      <c r="BQ307" s="34">
        <v>234.58</v>
      </c>
      <c r="BR307" s="34">
        <v>0.38905400000000001</v>
      </c>
      <c r="BS307" s="34">
        <v>-5</v>
      </c>
      <c r="BT307" s="34">
        <v>6.123E-3</v>
      </c>
      <c r="BU307" s="34">
        <v>9.5075079999999996</v>
      </c>
      <c r="BV307" s="34">
        <v>0</v>
      </c>
      <c r="BW307" s="34" t="s">
        <v>155</v>
      </c>
      <c r="BX307" s="34">
        <v>0.81599999999999995</v>
      </c>
    </row>
    <row r="308" spans="1:76" x14ac:dyDescent="0.25">
      <c r="A308" s="35">
        <v>43167</v>
      </c>
      <c r="B308" s="36">
        <v>2.033449074074074E-2</v>
      </c>
      <c r="C308" s="34">
        <v>11.912000000000001</v>
      </c>
      <c r="D308" s="34">
        <v>2.0914999999999999</v>
      </c>
      <c r="E308" s="34">
        <v>20915.48387</v>
      </c>
      <c r="F308" s="34">
        <v>1651.6</v>
      </c>
      <c r="G308" s="34">
        <v>1.2</v>
      </c>
      <c r="H308" s="34">
        <v>3811.9</v>
      </c>
      <c r="I308" s="34"/>
      <c r="J308" s="34">
        <v>1.5</v>
      </c>
      <c r="K308" s="34">
        <v>0.87019999999999997</v>
      </c>
      <c r="L308" s="34">
        <v>10.3659</v>
      </c>
      <c r="M308" s="34">
        <v>1.82</v>
      </c>
      <c r="N308" s="34">
        <v>1437.1991</v>
      </c>
      <c r="O308" s="34">
        <v>1.0328999999999999</v>
      </c>
      <c r="P308" s="34">
        <v>1438.2</v>
      </c>
      <c r="Q308" s="34">
        <v>1172.6869999999999</v>
      </c>
      <c r="R308" s="34">
        <v>0.84279999999999999</v>
      </c>
      <c r="S308" s="34">
        <v>1173.5</v>
      </c>
      <c r="T308" s="34">
        <v>3811.8652000000002</v>
      </c>
      <c r="U308" s="34"/>
      <c r="V308" s="34"/>
      <c r="W308" s="34">
        <v>0</v>
      </c>
      <c r="X308" s="34">
        <v>1.3052999999999999</v>
      </c>
      <c r="Y308" s="34">
        <v>12</v>
      </c>
      <c r="Z308" s="34">
        <v>851</v>
      </c>
      <c r="AA308" s="34">
        <v>851</v>
      </c>
      <c r="AB308" s="34">
        <v>865</v>
      </c>
      <c r="AC308" s="34">
        <v>92</v>
      </c>
      <c r="AD308" s="34">
        <v>27.01</v>
      </c>
      <c r="AE308" s="34">
        <v>0.62</v>
      </c>
      <c r="AF308" s="34">
        <v>979</v>
      </c>
      <c r="AG308" s="34">
        <v>1</v>
      </c>
      <c r="AH308" s="34">
        <v>57</v>
      </c>
      <c r="AI308" s="34">
        <v>37</v>
      </c>
      <c r="AJ308" s="34">
        <v>192</v>
      </c>
      <c r="AK308" s="34">
        <v>170</v>
      </c>
      <c r="AL308" s="34">
        <v>3.8</v>
      </c>
      <c r="AM308" s="34">
        <v>175</v>
      </c>
      <c r="AN308" s="34" t="s">
        <v>155</v>
      </c>
      <c r="AO308" s="34">
        <v>2</v>
      </c>
      <c r="AP308" s="37">
        <v>0.77114583333333331</v>
      </c>
      <c r="AQ308" s="34">
        <v>47.159669000000001</v>
      </c>
      <c r="AR308" s="34">
        <v>-88.484121000000002</v>
      </c>
      <c r="AS308" s="34">
        <v>310.3</v>
      </c>
      <c r="AT308" s="34">
        <v>29.7</v>
      </c>
      <c r="AU308" s="34">
        <v>12</v>
      </c>
      <c r="AV308" s="34">
        <v>11</v>
      </c>
      <c r="AW308" s="34" t="s">
        <v>215</v>
      </c>
      <c r="AX308" s="34">
        <v>1.4</v>
      </c>
      <c r="AY308" s="34">
        <v>1.2</v>
      </c>
      <c r="AZ308" s="34">
        <v>2.1</v>
      </c>
      <c r="BA308" s="34">
        <v>13.404</v>
      </c>
      <c r="BB308" s="34">
        <v>13.82</v>
      </c>
      <c r="BC308" s="34">
        <v>1.03</v>
      </c>
      <c r="BD308" s="34">
        <v>14.919</v>
      </c>
      <c r="BE308" s="34">
        <v>2397.3710000000001</v>
      </c>
      <c r="BF308" s="34">
        <v>267.90600000000001</v>
      </c>
      <c r="BG308" s="34">
        <v>34.808</v>
      </c>
      <c r="BH308" s="34">
        <v>2.5000000000000001E-2</v>
      </c>
      <c r="BI308" s="34">
        <v>34.832999999999998</v>
      </c>
      <c r="BJ308" s="34">
        <v>28.402000000000001</v>
      </c>
      <c r="BK308" s="34">
        <v>0.02</v>
      </c>
      <c r="BL308" s="34">
        <v>28.422000000000001</v>
      </c>
      <c r="BM308" s="34">
        <v>30.421900000000001</v>
      </c>
      <c r="BN308" s="34"/>
      <c r="BO308" s="34"/>
      <c r="BP308" s="34"/>
      <c r="BQ308" s="34">
        <v>219.49600000000001</v>
      </c>
      <c r="BR308" s="34">
        <v>0.25422</v>
      </c>
      <c r="BS308" s="34">
        <v>-5</v>
      </c>
      <c r="BT308" s="34">
        <v>6.0000000000000001E-3</v>
      </c>
      <c r="BU308" s="34">
        <v>6.2125019999999997</v>
      </c>
      <c r="BV308" s="34">
        <v>0</v>
      </c>
      <c r="BW308" s="34" t="s">
        <v>155</v>
      </c>
      <c r="BX308" s="34">
        <v>0.81599999999999995</v>
      </c>
    </row>
    <row r="309" spans="1:76" x14ac:dyDescent="0.25">
      <c r="A309" s="35">
        <v>43167</v>
      </c>
      <c r="B309" s="36">
        <v>2.0346064814814813E-2</v>
      </c>
      <c r="C309" s="34">
        <v>11.428000000000001</v>
      </c>
      <c r="D309" s="34">
        <v>3.8593000000000002</v>
      </c>
      <c r="E309" s="34">
        <v>38592.903230000004</v>
      </c>
      <c r="F309" s="34">
        <v>1536.9</v>
      </c>
      <c r="G309" s="34">
        <v>2</v>
      </c>
      <c r="H309" s="34">
        <v>4222.2</v>
      </c>
      <c r="I309" s="34"/>
      <c r="J309" s="34">
        <v>1.45</v>
      </c>
      <c r="K309" s="34">
        <v>0.85719999999999996</v>
      </c>
      <c r="L309" s="34">
        <v>9.7962000000000007</v>
      </c>
      <c r="M309" s="34">
        <v>3.3081999999999998</v>
      </c>
      <c r="N309" s="34">
        <v>1317.4603999999999</v>
      </c>
      <c r="O309" s="34">
        <v>1.7525999999999999</v>
      </c>
      <c r="P309" s="34">
        <v>1319.2</v>
      </c>
      <c r="Q309" s="34">
        <v>1074.9858999999999</v>
      </c>
      <c r="R309" s="34">
        <v>1.43</v>
      </c>
      <c r="S309" s="34">
        <v>1076.4000000000001</v>
      </c>
      <c r="T309" s="34">
        <v>4222.2362999999996</v>
      </c>
      <c r="U309" s="34"/>
      <c r="V309" s="34"/>
      <c r="W309" s="34">
        <v>0</v>
      </c>
      <c r="X309" s="34">
        <v>1.2406999999999999</v>
      </c>
      <c r="Y309" s="34">
        <v>12</v>
      </c>
      <c r="Z309" s="34">
        <v>853</v>
      </c>
      <c r="AA309" s="34">
        <v>854</v>
      </c>
      <c r="AB309" s="34">
        <v>867</v>
      </c>
      <c r="AC309" s="34">
        <v>92</v>
      </c>
      <c r="AD309" s="34">
        <v>27.01</v>
      </c>
      <c r="AE309" s="34">
        <v>0.62</v>
      </c>
      <c r="AF309" s="34">
        <v>979</v>
      </c>
      <c r="AG309" s="34">
        <v>1</v>
      </c>
      <c r="AH309" s="34">
        <v>57</v>
      </c>
      <c r="AI309" s="34">
        <v>37</v>
      </c>
      <c r="AJ309" s="34">
        <v>192</v>
      </c>
      <c r="AK309" s="34">
        <v>170</v>
      </c>
      <c r="AL309" s="34">
        <v>3.8</v>
      </c>
      <c r="AM309" s="34">
        <v>175</v>
      </c>
      <c r="AN309" s="34" t="s">
        <v>155</v>
      </c>
      <c r="AO309" s="34">
        <v>2</v>
      </c>
      <c r="AP309" s="37">
        <v>0.77115740740740746</v>
      </c>
      <c r="AQ309" s="34">
        <v>47.159894999999999</v>
      </c>
      <c r="AR309" s="34">
        <v>-88.484155000000001</v>
      </c>
      <c r="AS309" s="34">
        <v>310.39999999999998</v>
      </c>
      <c r="AT309" s="34">
        <v>35.1</v>
      </c>
      <c r="AU309" s="34">
        <v>12</v>
      </c>
      <c r="AV309" s="34">
        <v>10</v>
      </c>
      <c r="AW309" s="34" t="s">
        <v>223</v>
      </c>
      <c r="AX309" s="34">
        <v>1.4</v>
      </c>
      <c r="AY309" s="34">
        <v>1.0562</v>
      </c>
      <c r="AZ309" s="34">
        <v>2.1718999999999999</v>
      </c>
      <c r="BA309" s="34">
        <v>13.404</v>
      </c>
      <c r="BB309" s="34">
        <v>12.49</v>
      </c>
      <c r="BC309" s="34">
        <v>0.93</v>
      </c>
      <c r="BD309" s="34">
        <v>16.658999999999999</v>
      </c>
      <c r="BE309" s="34">
        <v>2104.3919999999998</v>
      </c>
      <c r="BF309" s="34">
        <v>452.30700000000002</v>
      </c>
      <c r="BG309" s="34">
        <v>29.638000000000002</v>
      </c>
      <c r="BH309" s="34">
        <v>3.9E-2</v>
      </c>
      <c r="BI309" s="34">
        <v>29.677</v>
      </c>
      <c r="BJ309" s="34">
        <v>24.183</v>
      </c>
      <c r="BK309" s="34">
        <v>3.2000000000000001E-2</v>
      </c>
      <c r="BL309" s="34">
        <v>24.215</v>
      </c>
      <c r="BM309" s="34">
        <v>31.299199999999999</v>
      </c>
      <c r="BN309" s="34"/>
      <c r="BO309" s="34"/>
      <c r="BP309" s="34"/>
      <c r="BQ309" s="34">
        <v>193.798</v>
      </c>
      <c r="BR309" s="34">
        <v>0.27817799999999998</v>
      </c>
      <c r="BS309" s="34">
        <v>-5</v>
      </c>
      <c r="BT309" s="34">
        <v>6.0000000000000001E-3</v>
      </c>
      <c r="BU309" s="34">
        <v>6.7979710000000004</v>
      </c>
      <c r="BV309" s="34">
        <v>0</v>
      </c>
      <c r="BW309" s="34" t="s">
        <v>155</v>
      </c>
      <c r="BX309" s="34">
        <v>0.81599999999999995</v>
      </c>
    </row>
    <row r="310" spans="1:76" x14ac:dyDescent="0.25">
      <c r="A310" s="35">
        <v>43167</v>
      </c>
      <c r="B310" s="36">
        <v>2.035763888888889E-2</v>
      </c>
      <c r="C310" s="34">
        <v>11.818</v>
      </c>
      <c r="D310" s="34">
        <v>3.2153999999999998</v>
      </c>
      <c r="E310" s="34">
        <v>32154.156630000001</v>
      </c>
      <c r="F310" s="34">
        <v>1278</v>
      </c>
      <c r="G310" s="34">
        <v>3</v>
      </c>
      <c r="H310" s="34">
        <v>4462</v>
      </c>
      <c r="I310" s="34"/>
      <c r="J310" s="34">
        <v>1.3</v>
      </c>
      <c r="K310" s="34">
        <v>0.8599</v>
      </c>
      <c r="L310" s="34">
        <v>10.162800000000001</v>
      </c>
      <c r="M310" s="34">
        <v>2.7650000000000001</v>
      </c>
      <c r="N310" s="34">
        <v>1099.0125</v>
      </c>
      <c r="O310" s="34">
        <v>2.6181999999999999</v>
      </c>
      <c r="P310" s="34">
        <v>1101.5999999999999</v>
      </c>
      <c r="Q310" s="34">
        <v>896.74270000000001</v>
      </c>
      <c r="R310" s="34">
        <v>2.1364000000000001</v>
      </c>
      <c r="S310" s="34">
        <v>898.9</v>
      </c>
      <c r="T310" s="34">
        <v>4461.9669999999996</v>
      </c>
      <c r="U310" s="34"/>
      <c r="V310" s="34"/>
      <c r="W310" s="34">
        <v>0</v>
      </c>
      <c r="X310" s="34">
        <v>1.1178999999999999</v>
      </c>
      <c r="Y310" s="34">
        <v>12.1</v>
      </c>
      <c r="Z310" s="34">
        <v>852</v>
      </c>
      <c r="AA310" s="34">
        <v>853</v>
      </c>
      <c r="AB310" s="34">
        <v>867</v>
      </c>
      <c r="AC310" s="34">
        <v>92</v>
      </c>
      <c r="AD310" s="34">
        <v>27.01</v>
      </c>
      <c r="AE310" s="34">
        <v>0.62</v>
      </c>
      <c r="AF310" s="34">
        <v>979</v>
      </c>
      <c r="AG310" s="34">
        <v>1</v>
      </c>
      <c r="AH310" s="34">
        <v>57</v>
      </c>
      <c r="AI310" s="34">
        <v>37</v>
      </c>
      <c r="AJ310" s="34">
        <v>192</v>
      </c>
      <c r="AK310" s="34">
        <v>170</v>
      </c>
      <c r="AL310" s="34">
        <v>3.9</v>
      </c>
      <c r="AM310" s="34">
        <v>175</v>
      </c>
      <c r="AN310" s="34" t="s">
        <v>155</v>
      </c>
      <c r="AO310" s="34">
        <v>2</v>
      </c>
      <c r="AP310" s="37">
        <v>0.77116898148148139</v>
      </c>
      <c r="AQ310" s="34">
        <v>47.160077999999999</v>
      </c>
      <c r="AR310" s="34">
        <v>-88.484172999999998</v>
      </c>
      <c r="AS310" s="34">
        <v>310.5</v>
      </c>
      <c r="AT310" s="34">
        <v>37.200000000000003</v>
      </c>
      <c r="AU310" s="34">
        <v>12</v>
      </c>
      <c r="AV310" s="34">
        <v>8</v>
      </c>
      <c r="AW310" s="34" t="s">
        <v>224</v>
      </c>
      <c r="AX310" s="34">
        <v>1.4</v>
      </c>
      <c r="AY310" s="34">
        <v>1</v>
      </c>
      <c r="AZ310" s="34">
        <v>2.2000000000000002</v>
      </c>
      <c r="BA310" s="34">
        <v>13.404</v>
      </c>
      <c r="BB310" s="34">
        <v>12.74</v>
      </c>
      <c r="BC310" s="34">
        <v>0.95</v>
      </c>
      <c r="BD310" s="34">
        <v>16.289000000000001</v>
      </c>
      <c r="BE310" s="34">
        <v>2208.1390000000001</v>
      </c>
      <c r="BF310" s="34">
        <v>382.375</v>
      </c>
      <c r="BG310" s="34">
        <v>25.006</v>
      </c>
      <c r="BH310" s="34">
        <v>0.06</v>
      </c>
      <c r="BI310" s="34">
        <v>25.065999999999999</v>
      </c>
      <c r="BJ310" s="34">
        <v>20.404</v>
      </c>
      <c r="BK310" s="34">
        <v>4.9000000000000002E-2</v>
      </c>
      <c r="BL310" s="34">
        <v>20.452999999999999</v>
      </c>
      <c r="BM310" s="34">
        <v>33.454999999999998</v>
      </c>
      <c r="BN310" s="34"/>
      <c r="BO310" s="34"/>
      <c r="BP310" s="34"/>
      <c r="BQ310" s="34">
        <v>176.61099999999999</v>
      </c>
      <c r="BR310" s="34">
        <v>0.292769</v>
      </c>
      <c r="BS310" s="34">
        <v>-5</v>
      </c>
      <c r="BT310" s="34">
        <v>6.0000000000000001E-3</v>
      </c>
      <c r="BU310" s="34">
        <v>7.1545370000000004</v>
      </c>
      <c r="BV310" s="34">
        <v>0</v>
      </c>
      <c r="BW310" s="34" t="s">
        <v>155</v>
      </c>
      <c r="BX310" s="34">
        <v>0.81599999999999995</v>
      </c>
    </row>
    <row r="311" spans="1:76" x14ac:dyDescent="0.25">
      <c r="A311" s="35">
        <v>43167</v>
      </c>
      <c r="B311" s="36">
        <v>2.0369212962962964E-2</v>
      </c>
      <c r="C311" s="34">
        <v>12.587999999999999</v>
      </c>
      <c r="D311" s="34">
        <v>1.962</v>
      </c>
      <c r="E311" s="34">
        <v>19620.285960000001</v>
      </c>
      <c r="F311" s="34">
        <v>957.9</v>
      </c>
      <c r="G311" s="34">
        <v>3.6</v>
      </c>
      <c r="H311" s="34">
        <v>4196.6000000000004</v>
      </c>
      <c r="I311" s="34"/>
      <c r="J311" s="34">
        <v>1.3</v>
      </c>
      <c r="K311" s="34">
        <v>0.86570000000000003</v>
      </c>
      <c r="L311" s="34">
        <v>10.897600000000001</v>
      </c>
      <c r="M311" s="34">
        <v>1.6984999999999999</v>
      </c>
      <c r="N311" s="34">
        <v>829.226</v>
      </c>
      <c r="O311" s="34">
        <v>3.1417000000000002</v>
      </c>
      <c r="P311" s="34">
        <v>832.4</v>
      </c>
      <c r="Q311" s="34">
        <v>676.6096</v>
      </c>
      <c r="R311" s="34">
        <v>2.5634000000000001</v>
      </c>
      <c r="S311" s="34">
        <v>679.2</v>
      </c>
      <c r="T311" s="34">
        <v>4196.6166999999996</v>
      </c>
      <c r="U311" s="34"/>
      <c r="V311" s="34"/>
      <c r="W311" s="34">
        <v>0</v>
      </c>
      <c r="X311" s="34">
        <v>1.1254</v>
      </c>
      <c r="Y311" s="34">
        <v>12.3</v>
      </c>
      <c r="Z311" s="34">
        <v>851</v>
      </c>
      <c r="AA311" s="34">
        <v>851</v>
      </c>
      <c r="AB311" s="34">
        <v>866</v>
      </c>
      <c r="AC311" s="34">
        <v>92</v>
      </c>
      <c r="AD311" s="34">
        <v>27.01</v>
      </c>
      <c r="AE311" s="34">
        <v>0.62</v>
      </c>
      <c r="AF311" s="34">
        <v>979</v>
      </c>
      <c r="AG311" s="34">
        <v>1</v>
      </c>
      <c r="AH311" s="34">
        <v>57</v>
      </c>
      <c r="AI311" s="34">
        <v>36.122999999999998</v>
      </c>
      <c r="AJ311" s="34">
        <v>192</v>
      </c>
      <c r="AK311" s="34">
        <v>170</v>
      </c>
      <c r="AL311" s="34">
        <v>4</v>
      </c>
      <c r="AM311" s="34">
        <v>175</v>
      </c>
      <c r="AN311" s="34" t="s">
        <v>155</v>
      </c>
      <c r="AO311" s="34">
        <v>2</v>
      </c>
      <c r="AP311" s="37">
        <v>0.77118055555555554</v>
      </c>
      <c r="AQ311" s="34">
        <v>47.160226000000002</v>
      </c>
      <c r="AR311" s="34">
        <v>-88.484177000000003</v>
      </c>
      <c r="AS311" s="34">
        <v>310.60000000000002</v>
      </c>
      <c r="AT311" s="34">
        <v>37.1</v>
      </c>
      <c r="AU311" s="34">
        <v>12</v>
      </c>
      <c r="AV311" s="34">
        <v>7</v>
      </c>
      <c r="AW311" s="34" t="s">
        <v>225</v>
      </c>
      <c r="AX311" s="34">
        <v>1.4</v>
      </c>
      <c r="AY311" s="34">
        <v>1</v>
      </c>
      <c r="AZ311" s="34">
        <v>2.2000000000000002</v>
      </c>
      <c r="BA311" s="34">
        <v>13.404</v>
      </c>
      <c r="BB311" s="34">
        <v>13.32</v>
      </c>
      <c r="BC311" s="34">
        <v>0.99</v>
      </c>
      <c r="BD311" s="34">
        <v>15.513</v>
      </c>
      <c r="BE311" s="34">
        <v>2433.1950000000002</v>
      </c>
      <c r="BF311" s="34">
        <v>241.38</v>
      </c>
      <c r="BG311" s="34">
        <v>19.388999999999999</v>
      </c>
      <c r="BH311" s="34">
        <v>7.2999999999999995E-2</v>
      </c>
      <c r="BI311" s="34">
        <v>19.463000000000001</v>
      </c>
      <c r="BJ311" s="34">
        <v>15.821</v>
      </c>
      <c r="BK311" s="34">
        <v>0.06</v>
      </c>
      <c r="BL311" s="34">
        <v>15.881</v>
      </c>
      <c r="BM311" s="34">
        <v>32.334699999999998</v>
      </c>
      <c r="BN311" s="34"/>
      <c r="BO311" s="34"/>
      <c r="BP311" s="34"/>
      <c r="BQ311" s="34">
        <v>182.709</v>
      </c>
      <c r="BR311" s="34">
        <v>0.25716600000000001</v>
      </c>
      <c r="BS311" s="34">
        <v>-5</v>
      </c>
      <c r="BT311" s="34">
        <v>5.1229999999999999E-3</v>
      </c>
      <c r="BU311" s="34">
        <v>6.2844939999999996</v>
      </c>
      <c r="BV311" s="34">
        <v>0</v>
      </c>
      <c r="BW311" s="34" t="s">
        <v>155</v>
      </c>
      <c r="BX311" s="34">
        <v>0.81599999999999995</v>
      </c>
    </row>
    <row r="312" spans="1:76" x14ac:dyDescent="0.25">
      <c r="A312" s="35">
        <v>43167</v>
      </c>
      <c r="B312" s="36">
        <v>2.0380787037037038E-2</v>
      </c>
      <c r="C312" s="34">
        <v>12.9</v>
      </c>
      <c r="D312" s="34">
        <v>1.1762999999999999</v>
      </c>
      <c r="E312" s="34">
        <v>11762.75805</v>
      </c>
      <c r="F312" s="34">
        <v>788.5</v>
      </c>
      <c r="G312" s="34">
        <v>3.7</v>
      </c>
      <c r="H312" s="34">
        <v>3687.6</v>
      </c>
      <c r="I312" s="34"/>
      <c r="J312" s="34">
        <v>1.2</v>
      </c>
      <c r="K312" s="34">
        <v>0.871</v>
      </c>
      <c r="L312" s="34">
        <v>11.2357</v>
      </c>
      <c r="M312" s="34">
        <v>1.0245</v>
      </c>
      <c r="N312" s="34">
        <v>686.78589999999997</v>
      </c>
      <c r="O312" s="34">
        <v>3.1974999999999998</v>
      </c>
      <c r="P312" s="34">
        <v>690</v>
      </c>
      <c r="Q312" s="34">
        <v>560.38509999999997</v>
      </c>
      <c r="R312" s="34">
        <v>2.609</v>
      </c>
      <c r="S312" s="34">
        <v>563</v>
      </c>
      <c r="T312" s="34">
        <v>3687.6107999999999</v>
      </c>
      <c r="U312" s="34"/>
      <c r="V312" s="34"/>
      <c r="W312" s="34">
        <v>0</v>
      </c>
      <c r="X312" s="34">
        <v>1.0450999999999999</v>
      </c>
      <c r="Y312" s="34">
        <v>12.5</v>
      </c>
      <c r="Z312" s="34">
        <v>849</v>
      </c>
      <c r="AA312" s="34">
        <v>850</v>
      </c>
      <c r="AB312" s="34">
        <v>865</v>
      </c>
      <c r="AC312" s="34">
        <v>92</v>
      </c>
      <c r="AD312" s="34">
        <v>27.01</v>
      </c>
      <c r="AE312" s="34">
        <v>0.62</v>
      </c>
      <c r="AF312" s="34">
        <v>979</v>
      </c>
      <c r="AG312" s="34">
        <v>1</v>
      </c>
      <c r="AH312" s="34">
        <v>57</v>
      </c>
      <c r="AI312" s="34">
        <v>36.877000000000002</v>
      </c>
      <c r="AJ312" s="34">
        <v>192</v>
      </c>
      <c r="AK312" s="34">
        <v>170</v>
      </c>
      <c r="AL312" s="34">
        <v>4.2</v>
      </c>
      <c r="AM312" s="34">
        <v>175</v>
      </c>
      <c r="AN312" s="34" t="s">
        <v>155</v>
      </c>
      <c r="AO312" s="34">
        <v>2</v>
      </c>
      <c r="AP312" s="37">
        <v>0.77119212962962969</v>
      </c>
      <c r="AQ312" s="34">
        <v>47.160373</v>
      </c>
      <c r="AR312" s="34">
        <v>-88.484182000000004</v>
      </c>
      <c r="AS312" s="34">
        <v>310.60000000000002</v>
      </c>
      <c r="AT312" s="34">
        <v>37.1</v>
      </c>
      <c r="AU312" s="34">
        <v>12</v>
      </c>
      <c r="AV312" s="34">
        <v>7</v>
      </c>
      <c r="AW312" s="34" t="s">
        <v>225</v>
      </c>
      <c r="AX312" s="34">
        <v>1.4</v>
      </c>
      <c r="AY312" s="34">
        <v>1</v>
      </c>
      <c r="AZ312" s="34">
        <v>2.2000000000000002</v>
      </c>
      <c r="BA312" s="34">
        <v>13.404</v>
      </c>
      <c r="BB312" s="34">
        <v>13.89</v>
      </c>
      <c r="BC312" s="34">
        <v>1.04</v>
      </c>
      <c r="BD312" s="34">
        <v>14.817</v>
      </c>
      <c r="BE312" s="34">
        <v>2585.8020000000001</v>
      </c>
      <c r="BF312" s="34">
        <v>150.065</v>
      </c>
      <c r="BG312" s="34">
        <v>16.552</v>
      </c>
      <c r="BH312" s="34">
        <v>7.6999999999999999E-2</v>
      </c>
      <c r="BI312" s="34">
        <v>16.629000000000001</v>
      </c>
      <c r="BJ312" s="34">
        <v>13.506</v>
      </c>
      <c r="BK312" s="34">
        <v>6.3E-2</v>
      </c>
      <c r="BL312" s="34">
        <v>13.569000000000001</v>
      </c>
      <c r="BM312" s="34">
        <v>29.286200000000001</v>
      </c>
      <c r="BN312" s="34"/>
      <c r="BO312" s="34"/>
      <c r="BP312" s="34"/>
      <c r="BQ312" s="34">
        <v>174.893</v>
      </c>
      <c r="BR312" s="34">
        <v>0.28444900000000001</v>
      </c>
      <c r="BS312" s="34">
        <v>-5</v>
      </c>
      <c r="BT312" s="34">
        <v>5.0000000000000001E-3</v>
      </c>
      <c r="BU312" s="34">
        <v>6.9512219999999996</v>
      </c>
      <c r="BV312" s="34">
        <v>0</v>
      </c>
      <c r="BW312" s="34" t="s">
        <v>155</v>
      </c>
      <c r="BX312" s="34">
        <v>0.81599999999999995</v>
      </c>
    </row>
    <row r="313" spans="1:76" x14ac:dyDescent="0.25">
      <c r="A313" s="35">
        <v>43167</v>
      </c>
      <c r="B313" s="36">
        <v>2.0392361111111111E-2</v>
      </c>
      <c r="C313" s="34">
        <v>12.942</v>
      </c>
      <c r="D313" s="34">
        <v>0.98170000000000002</v>
      </c>
      <c r="E313" s="34">
        <v>9816.9361360000003</v>
      </c>
      <c r="F313" s="34">
        <v>763</v>
      </c>
      <c r="G313" s="34">
        <v>3.1</v>
      </c>
      <c r="H313" s="34">
        <v>3496.7</v>
      </c>
      <c r="I313" s="34"/>
      <c r="J313" s="34">
        <v>1.2</v>
      </c>
      <c r="K313" s="34">
        <v>0.87260000000000004</v>
      </c>
      <c r="L313" s="34">
        <v>11.2934</v>
      </c>
      <c r="M313" s="34">
        <v>0.85660000000000003</v>
      </c>
      <c r="N313" s="34">
        <v>665.84730000000002</v>
      </c>
      <c r="O313" s="34">
        <v>2.6913</v>
      </c>
      <c r="P313" s="34">
        <v>668.5</v>
      </c>
      <c r="Q313" s="34">
        <v>543.30010000000004</v>
      </c>
      <c r="R313" s="34">
        <v>2.1960000000000002</v>
      </c>
      <c r="S313" s="34">
        <v>545.5</v>
      </c>
      <c r="T313" s="34">
        <v>3496.6759000000002</v>
      </c>
      <c r="U313" s="34"/>
      <c r="V313" s="34"/>
      <c r="W313" s="34">
        <v>0</v>
      </c>
      <c r="X313" s="34">
        <v>1.0470999999999999</v>
      </c>
      <c r="Y313" s="34">
        <v>12.5</v>
      </c>
      <c r="Z313" s="34">
        <v>848</v>
      </c>
      <c r="AA313" s="34">
        <v>850</v>
      </c>
      <c r="AB313" s="34">
        <v>864</v>
      </c>
      <c r="AC313" s="34">
        <v>92</v>
      </c>
      <c r="AD313" s="34">
        <v>27.01</v>
      </c>
      <c r="AE313" s="34">
        <v>0.62</v>
      </c>
      <c r="AF313" s="34">
        <v>979</v>
      </c>
      <c r="AG313" s="34">
        <v>1</v>
      </c>
      <c r="AH313" s="34">
        <v>57</v>
      </c>
      <c r="AI313" s="34">
        <v>37</v>
      </c>
      <c r="AJ313" s="34">
        <v>192</v>
      </c>
      <c r="AK313" s="34">
        <v>170.9</v>
      </c>
      <c r="AL313" s="34">
        <v>4.3</v>
      </c>
      <c r="AM313" s="34">
        <v>175</v>
      </c>
      <c r="AN313" s="34" t="s">
        <v>155</v>
      </c>
      <c r="AO313" s="34">
        <v>2</v>
      </c>
      <c r="AP313" s="37">
        <v>0.77120370370370372</v>
      </c>
      <c r="AQ313" s="34">
        <v>47.160496000000002</v>
      </c>
      <c r="AR313" s="34">
        <v>-88.484172000000001</v>
      </c>
      <c r="AS313" s="34">
        <v>310.60000000000002</v>
      </c>
      <c r="AT313" s="34">
        <v>33.799999999999997</v>
      </c>
      <c r="AU313" s="34">
        <v>12</v>
      </c>
      <c r="AV313" s="34">
        <v>7</v>
      </c>
      <c r="AW313" s="34" t="s">
        <v>225</v>
      </c>
      <c r="AX313" s="34">
        <v>1.1842999999999999</v>
      </c>
      <c r="AY313" s="34">
        <v>1.0719000000000001</v>
      </c>
      <c r="AZ313" s="34">
        <v>2.2000000000000002</v>
      </c>
      <c r="BA313" s="34">
        <v>13.404</v>
      </c>
      <c r="BB313" s="34">
        <v>14.07</v>
      </c>
      <c r="BC313" s="34">
        <v>1.05</v>
      </c>
      <c r="BD313" s="34">
        <v>14.598000000000001</v>
      </c>
      <c r="BE313" s="34">
        <v>2626.047</v>
      </c>
      <c r="BF313" s="34">
        <v>126.78100000000001</v>
      </c>
      <c r="BG313" s="34">
        <v>16.213999999999999</v>
      </c>
      <c r="BH313" s="34">
        <v>6.6000000000000003E-2</v>
      </c>
      <c r="BI313" s="34">
        <v>16.28</v>
      </c>
      <c r="BJ313" s="34">
        <v>13.23</v>
      </c>
      <c r="BK313" s="34">
        <v>5.2999999999999999E-2</v>
      </c>
      <c r="BL313" s="34">
        <v>13.282999999999999</v>
      </c>
      <c r="BM313" s="34">
        <v>28.0579</v>
      </c>
      <c r="BN313" s="34"/>
      <c r="BO313" s="34"/>
      <c r="BP313" s="34"/>
      <c r="BQ313" s="34">
        <v>177.04400000000001</v>
      </c>
      <c r="BR313" s="34">
        <v>0.339866</v>
      </c>
      <c r="BS313" s="34">
        <v>-5</v>
      </c>
      <c r="BT313" s="34">
        <v>5.0000000000000001E-3</v>
      </c>
      <c r="BU313" s="34">
        <v>8.3054749999999995</v>
      </c>
      <c r="BV313" s="34">
        <v>0</v>
      </c>
      <c r="BW313" s="34" t="s">
        <v>155</v>
      </c>
      <c r="BX313" s="34">
        <v>0.81599999999999995</v>
      </c>
    </row>
    <row r="314" spans="1:76" x14ac:dyDescent="0.25">
      <c r="A314" s="35">
        <v>43167</v>
      </c>
      <c r="B314" s="36">
        <v>2.0403935185185188E-2</v>
      </c>
      <c r="C314" s="34">
        <v>12.999000000000001</v>
      </c>
      <c r="D314" s="34">
        <v>0.82410000000000005</v>
      </c>
      <c r="E314" s="34">
        <v>8241.4786970000005</v>
      </c>
      <c r="F314" s="34">
        <v>866.6</v>
      </c>
      <c r="G314" s="34">
        <v>2.2000000000000002</v>
      </c>
      <c r="H314" s="34">
        <v>3488.9</v>
      </c>
      <c r="I314" s="34"/>
      <c r="J314" s="34">
        <v>1.2</v>
      </c>
      <c r="K314" s="34">
        <v>0.87360000000000004</v>
      </c>
      <c r="L314" s="34">
        <v>11.355600000000001</v>
      </c>
      <c r="M314" s="34">
        <v>0.71989999999999998</v>
      </c>
      <c r="N314" s="34">
        <v>757.07339999999999</v>
      </c>
      <c r="O314" s="34">
        <v>1.9453</v>
      </c>
      <c r="P314" s="34">
        <v>759</v>
      </c>
      <c r="Q314" s="34">
        <v>617.7364</v>
      </c>
      <c r="R314" s="34">
        <v>1.5872999999999999</v>
      </c>
      <c r="S314" s="34">
        <v>619.29999999999995</v>
      </c>
      <c r="T314" s="34">
        <v>3488.8924999999999</v>
      </c>
      <c r="U314" s="34"/>
      <c r="V314" s="34"/>
      <c r="W314" s="34">
        <v>0</v>
      </c>
      <c r="X314" s="34">
        <v>1.0483</v>
      </c>
      <c r="Y314" s="34">
        <v>12.4</v>
      </c>
      <c r="Z314" s="34">
        <v>848</v>
      </c>
      <c r="AA314" s="34">
        <v>848</v>
      </c>
      <c r="AB314" s="34">
        <v>862</v>
      </c>
      <c r="AC314" s="34">
        <v>92</v>
      </c>
      <c r="AD314" s="34">
        <v>27.01</v>
      </c>
      <c r="AE314" s="34">
        <v>0.62</v>
      </c>
      <c r="AF314" s="34">
        <v>979</v>
      </c>
      <c r="AG314" s="34">
        <v>1</v>
      </c>
      <c r="AH314" s="34">
        <v>57</v>
      </c>
      <c r="AI314" s="34">
        <v>37</v>
      </c>
      <c r="AJ314" s="34">
        <v>192</v>
      </c>
      <c r="AK314" s="34">
        <v>170.1</v>
      </c>
      <c r="AL314" s="34">
        <v>4.2</v>
      </c>
      <c r="AM314" s="34">
        <v>175</v>
      </c>
      <c r="AN314" s="34" t="s">
        <v>155</v>
      </c>
      <c r="AO314" s="34">
        <v>2</v>
      </c>
      <c r="AP314" s="37">
        <v>0.77121527777777776</v>
      </c>
      <c r="AQ314" s="34">
        <v>47.160587999999997</v>
      </c>
      <c r="AR314" s="34">
        <v>-88.484105999999997</v>
      </c>
      <c r="AS314" s="34">
        <v>310.7</v>
      </c>
      <c r="AT314" s="34">
        <v>29</v>
      </c>
      <c r="AU314" s="34">
        <v>12</v>
      </c>
      <c r="AV314" s="34">
        <v>7</v>
      </c>
      <c r="AW314" s="34" t="s">
        <v>225</v>
      </c>
      <c r="AX314" s="34">
        <v>1.3875999999999999</v>
      </c>
      <c r="AY314" s="34">
        <v>1.0281</v>
      </c>
      <c r="AZ314" s="34">
        <v>2.4157000000000002</v>
      </c>
      <c r="BA314" s="34">
        <v>13.404</v>
      </c>
      <c r="BB314" s="34">
        <v>14.19</v>
      </c>
      <c r="BC314" s="34">
        <v>1.06</v>
      </c>
      <c r="BD314" s="34">
        <v>14.473000000000001</v>
      </c>
      <c r="BE314" s="34">
        <v>2656.5639999999999</v>
      </c>
      <c r="BF314" s="34">
        <v>107.19799999999999</v>
      </c>
      <c r="BG314" s="34">
        <v>18.547000000000001</v>
      </c>
      <c r="BH314" s="34">
        <v>4.8000000000000001E-2</v>
      </c>
      <c r="BI314" s="34">
        <v>18.594999999999999</v>
      </c>
      <c r="BJ314" s="34">
        <v>15.134</v>
      </c>
      <c r="BK314" s="34">
        <v>3.9E-2</v>
      </c>
      <c r="BL314" s="34">
        <v>15.173</v>
      </c>
      <c r="BM314" s="34">
        <v>28.165600000000001</v>
      </c>
      <c r="BN314" s="34"/>
      <c r="BO314" s="34"/>
      <c r="BP314" s="34"/>
      <c r="BQ314" s="34">
        <v>178.31399999999999</v>
      </c>
      <c r="BR314" s="34">
        <v>0.389096</v>
      </c>
      <c r="BS314" s="34">
        <v>-5</v>
      </c>
      <c r="BT314" s="34">
        <v>5.0000000000000001E-3</v>
      </c>
      <c r="BU314" s="34">
        <v>9.5085329999999999</v>
      </c>
      <c r="BV314" s="34">
        <v>0</v>
      </c>
      <c r="BW314" s="34" t="s">
        <v>155</v>
      </c>
      <c r="BX314" s="34">
        <v>0.81599999999999995</v>
      </c>
    </row>
    <row r="315" spans="1:76" x14ac:dyDescent="0.25">
      <c r="A315" s="35">
        <v>43167</v>
      </c>
      <c r="B315" s="36">
        <v>2.0415509259259258E-2</v>
      </c>
      <c r="C315" s="34">
        <v>13.025</v>
      </c>
      <c r="D315" s="34">
        <v>0.68210000000000004</v>
      </c>
      <c r="E315" s="34">
        <v>6821.2614869999998</v>
      </c>
      <c r="F315" s="34">
        <v>1025.4000000000001</v>
      </c>
      <c r="G315" s="34">
        <v>1.3</v>
      </c>
      <c r="H315" s="34">
        <v>3453.4</v>
      </c>
      <c r="I315" s="34"/>
      <c r="J315" s="34">
        <v>1.2</v>
      </c>
      <c r="K315" s="34">
        <v>0.87470000000000003</v>
      </c>
      <c r="L315" s="34">
        <v>11.3939</v>
      </c>
      <c r="M315" s="34">
        <v>0.59670000000000001</v>
      </c>
      <c r="N315" s="34">
        <v>896.99379999999996</v>
      </c>
      <c r="O315" s="34">
        <v>1.1741999999999999</v>
      </c>
      <c r="P315" s="34">
        <v>898.2</v>
      </c>
      <c r="Q315" s="34">
        <v>731.9049</v>
      </c>
      <c r="R315" s="34">
        <v>0.95809999999999995</v>
      </c>
      <c r="S315" s="34">
        <v>732.9</v>
      </c>
      <c r="T315" s="34">
        <v>3453.4409000000001</v>
      </c>
      <c r="U315" s="34"/>
      <c r="V315" s="34"/>
      <c r="W315" s="34">
        <v>0</v>
      </c>
      <c r="X315" s="34">
        <v>1.0497000000000001</v>
      </c>
      <c r="Y315" s="34">
        <v>12.6</v>
      </c>
      <c r="Z315" s="34">
        <v>847</v>
      </c>
      <c r="AA315" s="34">
        <v>847</v>
      </c>
      <c r="AB315" s="34">
        <v>861</v>
      </c>
      <c r="AC315" s="34">
        <v>92</v>
      </c>
      <c r="AD315" s="34">
        <v>27.01</v>
      </c>
      <c r="AE315" s="34">
        <v>0.62</v>
      </c>
      <c r="AF315" s="34">
        <v>979</v>
      </c>
      <c r="AG315" s="34">
        <v>1</v>
      </c>
      <c r="AH315" s="34">
        <v>57</v>
      </c>
      <c r="AI315" s="34">
        <v>37</v>
      </c>
      <c r="AJ315" s="34">
        <v>192</v>
      </c>
      <c r="AK315" s="34">
        <v>170.9</v>
      </c>
      <c r="AL315" s="34">
        <v>4.4000000000000004</v>
      </c>
      <c r="AM315" s="34">
        <v>175</v>
      </c>
      <c r="AN315" s="34" t="s">
        <v>155</v>
      </c>
      <c r="AO315" s="34">
        <v>2</v>
      </c>
      <c r="AP315" s="37">
        <v>0.7712268518518518</v>
      </c>
      <c r="AQ315" s="34">
        <v>47.160679999999999</v>
      </c>
      <c r="AR315" s="34">
        <v>-88.484033999999994</v>
      </c>
      <c r="AS315" s="34">
        <v>311.10000000000002</v>
      </c>
      <c r="AT315" s="34">
        <v>27.5</v>
      </c>
      <c r="AU315" s="34">
        <v>12</v>
      </c>
      <c r="AV315" s="34">
        <v>8</v>
      </c>
      <c r="AW315" s="34" t="s">
        <v>224</v>
      </c>
      <c r="AX315" s="34">
        <v>1.8594999999999999</v>
      </c>
      <c r="AY315" s="34">
        <v>1.2157</v>
      </c>
      <c r="AZ315" s="34">
        <v>2.8595000000000002</v>
      </c>
      <c r="BA315" s="34">
        <v>13.404</v>
      </c>
      <c r="BB315" s="34">
        <v>14.32</v>
      </c>
      <c r="BC315" s="34">
        <v>1.07</v>
      </c>
      <c r="BD315" s="34">
        <v>14.32</v>
      </c>
      <c r="BE315" s="34">
        <v>2684.7159999999999</v>
      </c>
      <c r="BF315" s="34">
        <v>89.483999999999995</v>
      </c>
      <c r="BG315" s="34">
        <v>22.134</v>
      </c>
      <c r="BH315" s="34">
        <v>2.9000000000000001E-2</v>
      </c>
      <c r="BI315" s="34">
        <v>22.163</v>
      </c>
      <c r="BJ315" s="34">
        <v>18.059999999999999</v>
      </c>
      <c r="BK315" s="34">
        <v>2.4E-2</v>
      </c>
      <c r="BL315" s="34">
        <v>18.084</v>
      </c>
      <c r="BM315" s="34">
        <v>28.080300000000001</v>
      </c>
      <c r="BN315" s="34"/>
      <c r="BO315" s="34"/>
      <c r="BP315" s="34"/>
      <c r="BQ315" s="34">
        <v>179.839</v>
      </c>
      <c r="BR315" s="34">
        <v>0.44323499999999999</v>
      </c>
      <c r="BS315" s="34">
        <v>-5</v>
      </c>
      <c r="BT315" s="34">
        <v>5.0000000000000001E-3</v>
      </c>
      <c r="BU315" s="34">
        <v>10.831555</v>
      </c>
      <c r="BV315" s="34">
        <v>0</v>
      </c>
      <c r="BW315" s="34" t="s">
        <v>155</v>
      </c>
      <c r="BX315" s="34">
        <v>0.81599999999999995</v>
      </c>
    </row>
    <row r="316" spans="1:76" x14ac:dyDescent="0.25">
      <c r="A316" s="35">
        <v>43167</v>
      </c>
      <c r="B316" s="36">
        <v>2.0427083333333332E-2</v>
      </c>
      <c r="C316" s="34">
        <v>13.03</v>
      </c>
      <c r="D316" s="34">
        <v>0.6431</v>
      </c>
      <c r="E316" s="34">
        <v>6431.234888</v>
      </c>
      <c r="F316" s="34">
        <v>1217.3</v>
      </c>
      <c r="G316" s="34">
        <v>1.1000000000000001</v>
      </c>
      <c r="H316" s="34">
        <v>3342.9</v>
      </c>
      <c r="I316" s="34"/>
      <c r="J316" s="34">
        <v>1.2</v>
      </c>
      <c r="K316" s="34">
        <v>0.87519999999999998</v>
      </c>
      <c r="L316" s="34">
        <v>11.4034</v>
      </c>
      <c r="M316" s="34">
        <v>0.56279999999999997</v>
      </c>
      <c r="N316" s="34">
        <v>1065.3847000000001</v>
      </c>
      <c r="O316" s="34">
        <v>0.9627</v>
      </c>
      <c r="P316" s="34">
        <v>1066.3</v>
      </c>
      <c r="Q316" s="34">
        <v>869.3039</v>
      </c>
      <c r="R316" s="34">
        <v>0.78549999999999998</v>
      </c>
      <c r="S316" s="34">
        <v>870.1</v>
      </c>
      <c r="T316" s="34">
        <v>3342.8508999999999</v>
      </c>
      <c r="U316" s="34"/>
      <c r="V316" s="34"/>
      <c r="W316" s="34">
        <v>0</v>
      </c>
      <c r="X316" s="34">
        <v>1.0502</v>
      </c>
      <c r="Y316" s="34">
        <v>12.5</v>
      </c>
      <c r="Z316" s="34">
        <v>847</v>
      </c>
      <c r="AA316" s="34">
        <v>848</v>
      </c>
      <c r="AB316" s="34">
        <v>861</v>
      </c>
      <c r="AC316" s="34">
        <v>92</v>
      </c>
      <c r="AD316" s="34">
        <v>27.01</v>
      </c>
      <c r="AE316" s="34">
        <v>0.62</v>
      </c>
      <c r="AF316" s="34">
        <v>979</v>
      </c>
      <c r="AG316" s="34">
        <v>1</v>
      </c>
      <c r="AH316" s="34">
        <v>57</v>
      </c>
      <c r="AI316" s="34">
        <v>37</v>
      </c>
      <c r="AJ316" s="34">
        <v>192</v>
      </c>
      <c r="AK316" s="34">
        <v>170.1</v>
      </c>
      <c r="AL316" s="34">
        <v>4.4000000000000004</v>
      </c>
      <c r="AM316" s="34">
        <v>175</v>
      </c>
      <c r="AN316" s="34" t="s">
        <v>155</v>
      </c>
      <c r="AO316" s="34">
        <v>2</v>
      </c>
      <c r="AP316" s="37">
        <v>0.77123842592592595</v>
      </c>
      <c r="AQ316" s="34">
        <v>47.160775999999998</v>
      </c>
      <c r="AR316" s="34">
        <v>-88.483964999999998</v>
      </c>
      <c r="AS316" s="34">
        <v>311.39999999999998</v>
      </c>
      <c r="AT316" s="34">
        <v>27.5</v>
      </c>
      <c r="AU316" s="34">
        <v>12</v>
      </c>
      <c r="AV316" s="34">
        <v>8</v>
      </c>
      <c r="AW316" s="34" t="s">
        <v>224</v>
      </c>
      <c r="AX316" s="34">
        <v>2.2157</v>
      </c>
      <c r="AY316" s="34">
        <v>1.0843</v>
      </c>
      <c r="AZ316" s="34">
        <v>3.1438000000000001</v>
      </c>
      <c r="BA316" s="34">
        <v>13.404</v>
      </c>
      <c r="BB316" s="34">
        <v>14.37</v>
      </c>
      <c r="BC316" s="34">
        <v>1.07</v>
      </c>
      <c r="BD316" s="34">
        <v>14.263999999999999</v>
      </c>
      <c r="BE316" s="34">
        <v>2694.7150000000001</v>
      </c>
      <c r="BF316" s="34">
        <v>84.653000000000006</v>
      </c>
      <c r="BG316" s="34">
        <v>26.364999999999998</v>
      </c>
      <c r="BH316" s="34">
        <v>2.4E-2</v>
      </c>
      <c r="BI316" s="34">
        <v>26.388000000000002</v>
      </c>
      <c r="BJ316" s="34">
        <v>21.512</v>
      </c>
      <c r="BK316" s="34">
        <v>1.9E-2</v>
      </c>
      <c r="BL316" s="34">
        <v>21.532</v>
      </c>
      <c r="BM316" s="34">
        <v>27.259399999999999</v>
      </c>
      <c r="BN316" s="34"/>
      <c r="BO316" s="34"/>
      <c r="BP316" s="34"/>
      <c r="BQ316" s="34">
        <v>180.446</v>
      </c>
      <c r="BR316" s="34">
        <v>0.37720900000000002</v>
      </c>
      <c r="BS316" s="34">
        <v>-5</v>
      </c>
      <c r="BT316" s="34">
        <v>5.0000000000000001E-3</v>
      </c>
      <c r="BU316" s="34">
        <v>9.2180440000000008</v>
      </c>
      <c r="BV316" s="34">
        <v>0</v>
      </c>
      <c r="BW316" s="34" t="s">
        <v>155</v>
      </c>
      <c r="BX316" s="34">
        <v>0.81599999999999995</v>
      </c>
    </row>
    <row r="317" spans="1:76" x14ac:dyDescent="0.25">
      <c r="A317" s="35">
        <v>43167</v>
      </c>
      <c r="B317" s="36">
        <v>2.0438657407407405E-2</v>
      </c>
      <c r="C317" s="34">
        <v>13.03</v>
      </c>
      <c r="D317" s="34">
        <v>0.6522</v>
      </c>
      <c r="E317" s="34">
        <v>6521.7587940000003</v>
      </c>
      <c r="F317" s="34">
        <v>1335.1</v>
      </c>
      <c r="G317" s="34">
        <v>1.1000000000000001</v>
      </c>
      <c r="H317" s="34">
        <v>3309.2</v>
      </c>
      <c r="I317" s="34"/>
      <c r="J317" s="34">
        <v>1.2</v>
      </c>
      <c r="K317" s="34">
        <v>0.87509999999999999</v>
      </c>
      <c r="L317" s="34">
        <v>11.402799999999999</v>
      </c>
      <c r="M317" s="34">
        <v>0.57069999999999999</v>
      </c>
      <c r="N317" s="34">
        <v>1168.3630000000001</v>
      </c>
      <c r="O317" s="34">
        <v>0.98780000000000001</v>
      </c>
      <c r="P317" s="34">
        <v>1169.4000000000001</v>
      </c>
      <c r="Q317" s="34">
        <v>953.32939999999996</v>
      </c>
      <c r="R317" s="34">
        <v>0.80600000000000005</v>
      </c>
      <c r="S317" s="34">
        <v>954.1</v>
      </c>
      <c r="T317" s="34">
        <v>3309.2</v>
      </c>
      <c r="U317" s="34"/>
      <c r="V317" s="34"/>
      <c r="W317" s="34">
        <v>0</v>
      </c>
      <c r="X317" s="34">
        <v>1.0501</v>
      </c>
      <c r="Y317" s="34">
        <v>12.5</v>
      </c>
      <c r="Z317" s="34">
        <v>848</v>
      </c>
      <c r="AA317" s="34">
        <v>848</v>
      </c>
      <c r="AB317" s="34">
        <v>862</v>
      </c>
      <c r="AC317" s="34">
        <v>92</v>
      </c>
      <c r="AD317" s="34">
        <v>27.01</v>
      </c>
      <c r="AE317" s="34">
        <v>0.62</v>
      </c>
      <c r="AF317" s="34">
        <v>979</v>
      </c>
      <c r="AG317" s="34">
        <v>1</v>
      </c>
      <c r="AH317" s="34">
        <v>57</v>
      </c>
      <c r="AI317" s="34">
        <v>37</v>
      </c>
      <c r="AJ317" s="34">
        <v>192</v>
      </c>
      <c r="AK317" s="34">
        <v>170</v>
      </c>
      <c r="AL317" s="34">
        <v>4.4000000000000004</v>
      </c>
      <c r="AM317" s="34">
        <v>175</v>
      </c>
      <c r="AN317" s="34" t="s">
        <v>155</v>
      </c>
      <c r="AO317" s="34">
        <v>2</v>
      </c>
      <c r="AP317" s="37">
        <v>0.7712500000000001</v>
      </c>
      <c r="AQ317" s="34">
        <v>47.160890999999999</v>
      </c>
      <c r="AR317" s="34">
        <v>-88.483915999999994</v>
      </c>
      <c r="AS317" s="34">
        <v>311.89999999999998</v>
      </c>
      <c r="AT317" s="34">
        <v>29.7</v>
      </c>
      <c r="AU317" s="34">
        <v>12</v>
      </c>
      <c r="AV317" s="34">
        <v>9</v>
      </c>
      <c r="AW317" s="34" t="s">
        <v>213</v>
      </c>
      <c r="AX317" s="34">
        <v>1.9404999999999999</v>
      </c>
      <c r="AY317" s="34">
        <v>1.1437999999999999</v>
      </c>
      <c r="AZ317" s="34">
        <v>3.2</v>
      </c>
      <c r="BA317" s="34">
        <v>13.404</v>
      </c>
      <c r="BB317" s="34">
        <v>14.37</v>
      </c>
      <c r="BC317" s="34">
        <v>1.07</v>
      </c>
      <c r="BD317" s="34">
        <v>14.27</v>
      </c>
      <c r="BE317" s="34">
        <v>2693.71</v>
      </c>
      <c r="BF317" s="34">
        <v>85.811999999999998</v>
      </c>
      <c r="BG317" s="34">
        <v>28.904</v>
      </c>
      <c r="BH317" s="34">
        <v>2.4E-2</v>
      </c>
      <c r="BI317" s="34">
        <v>28.928000000000001</v>
      </c>
      <c r="BJ317" s="34">
        <v>23.584</v>
      </c>
      <c r="BK317" s="34">
        <v>0.02</v>
      </c>
      <c r="BL317" s="34">
        <v>23.603999999999999</v>
      </c>
      <c r="BM317" s="34">
        <v>26.976400000000002</v>
      </c>
      <c r="BN317" s="34"/>
      <c r="BO317" s="34"/>
      <c r="BP317" s="34"/>
      <c r="BQ317" s="34">
        <v>180.37899999999999</v>
      </c>
      <c r="BR317" s="34">
        <v>0.335428</v>
      </c>
      <c r="BS317" s="34">
        <v>-5</v>
      </c>
      <c r="BT317" s="34">
        <v>5.0000000000000001E-3</v>
      </c>
      <c r="BU317" s="34">
        <v>8.1970209999999994</v>
      </c>
      <c r="BV317" s="34">
        <v>0</v>
      </c>
      <c r="BW317" s="34" t="s">
        <v>155</v>
      </c>
      <c r="BX317" s="34">
        <v>0.81599999999999995</v>
      </c>
    </row>
    <row r="318" spans="1:76" x14ac:dyDescent="0.25">
      <c r="A318" s="35">
        <v>43167</v>
      </c>
      <c r="B318" s="36">
        <v>2.0450231481481482E-2</v>
      </c>
      <c r="C318" s="34">
        <v>13.03</v>
      </c>
      <c r="D318" s="34">
        <v>0.69159999999999999</v>
      </c>
      <c r="E318" s="34">
        <v>6916.1885579999998</v>
      </c>
      <c r="F318" s="34">
        <v>1382.9</v>
      </c>
      <c r="G318" s="34">
        <v>1.3</v>
      </c>
      <c r="H318" s="34">
        <v>3239.6</v>
      </c>
      <c r="I318" s="34"/>
      <c r="J318" s="34">
        <v>1.2</v>
      </c>
      <c r="K318" s="34">
        <v>0.87480000000000002</v>
      </c>
      <c r="L318" s="34">
        <v>11.3994</v>
      </c>
      <c r="M318" s="34">
        <v>0.60499999999999998</v>
      </c>
      <c r="N318" s="34">
        <v>1209.7775999999999</v>
      </c>
      <c r="O318" s="34">
        <v>1.1002000000000001</v>
      </c>
      <c r="P318" s="34">
        <v>1210.9000000000001</v>
      </c>
      <c r="Q318" s="34">
        <v>987.12180000000001</v>
      </c>
      <c r="R318" s="34">
        <v>0.89770000000000005</v>
      </c>
      <c r="S318" s="34">
        <v>988</v>
      </c>
      <c r="T318" s="34">
        <v>3239.6260000000002</v>
      </c>
      <c r="U318" s="34"/>
      <c r="V318" s="34"/>
      <c r="W318" s="34">
        <v>0</v>
      </c>
      <c r="X318" s="34">
        <v>1.0498000000000001</v>
      </c>
      <c r="Y318" s="34">
        <v>12.5</v>
      </c>
      <c r="Z318" s="34">
        <v>848</v>
      </c>
      <c r="AA318" s="34">
        <v>848</v>
      </c>
      <c r="AB318" s="34">
        <v>862</v>
      </c>
      <c r="AC318" s="34">
        <v>92</v>
      </c>
      <c r="AD318" s="34">
        <v>27.01</v>
      </c>
      <c r="AE318" s="34">
        <v>0.62</v>
      </c>
      <c r="AF318" s="34">
        <v>979</v>
      </c>
      <c r="AG318" s="34">
        <v>1</v>
      </c>
      <c r="AH318" s="34">
        <v>57</v>
      </c>
      <c r="AI318" s="34">
        <v>37</v>
      </c>
      <c r="AJ318" s="34">
        <v>192</v>
      </c>
      <c r="AK318" s="34">
        <v>170.9</v>
      </c>
      <c r="AL318" s="34">
        <v>4.4000000000000004</v>
      </c>
      <c r="AM318" s="34">
        <v>174.6</v>
      </c>
      <c r="AN318" s="34" t="s">
        <v>155</v>
      </c>
      <c r="AO318" s="34">
        <v>2</v>
      </c>
      <c r="AP318" s="37">
        <v>0.77126157407407403</v>
      </c>
      <c r="AQ318" s="34">
        <v>47.161015999999996</v>
      </c>
      <c r="AR318" s="34">
        <v>-88.483892999999995</v>
      </c>
      <c r="AS318" s="34">
        <v>312.2</v>
      </c>
      <c r="AT318" s="34">
        <v>30.5</v>
      </c>
      <c r="AU318" s="34">
        <v>12</v>
      </c>
      <c r="AV318" s="34">
        <v>9</v>
      </c>
      <c r="AW318" s="34" t="s">
        <v>213</v>
      </c>
      <c r="AX318" s="34">
        <v>1.8</v>
      </c>
      <c r="AY318" s="34">
        <v>1.3438000000000001</v>
      </c>
      <c r="AZ318" s="34">
        <v>3.2</v>
      </c>
      <c r="BA318" s="34">
        <v>13.404</v>
      </c>
      <c r="BB318" s="34">
        <v>14.33</v>
      </c>
      <c r="BC318" s="34">
        <v>1.07</v>
      </c>
      <c r="BD318" s="34">
        <v>14.308999999999999</v>
      </c>
      <c r="BE318" s="34">
        <v>2687.6550000000002</v>
      </c>
      <c r="BF318" s="34">
        <v>90.793999999999997</v>
      </c>
      <c r="BG318" s="34">
        <v>29.87</v>
      </c>
      <c r="BH318" s="34">
        <v>2.7E-2</v>
      </c>
      <c r="BI318" s="34">
        <v>29.896999999999998</v>
      </c>
      <c r="BJ318" s="34">
        <v>24.372</v>
      </c>
      <c r="BK318" s="34">
        <v>2.1999999999999999E-2</v>
      </c>
      <c r="BL318" s="34">
        <v>24.395</v>
      </c>
      <c r="BM318" s="34">
        <v>26.357700000000001</v>
      </c>
      <c r="BN318" s="34"/>
      <c r="BO318" s="34"/>
      <c r="BP318" s="34"/>
      <c r="BQ318" s="34">
        <v>179.96700000000001</v>
      </c>
      <c r="BR318" s="34">
        <v>0.286273</v>
      </c>
      <c r="BS318" s="34">
        <v>-5</v>
      </c>
      <c r="BT318" s="34">
        <v>5.8770000000000003E-3</v>
      </c>
      <c r="BU318" s="34">
        <v>6.9957960000000003</v>
      </c>
      <c r="BV318" s="34">
        <v>0</v>
      </c>
      <c r="BW318" s="34" t="s">
        <v>155</v>
      </c>
      <c r="BX318" s="34">
        <v>0.81599999999999995</v>
      </c>
    </row>
    <row r="319" spans="1:76" x14ac:dyDescent="0.25">
      <c r="A319" s="35">
        <v>43167</v>
      </c>
      <c r="B319" s="36">
        <v>2.0461805555555556E-2</v>
      </c>
      <c r="C319" s="34">
        <v>13.08</v>
      </c>
      <c r="D319" s="34">
        <v>0.75549999999999995</v>
      </c>
      <c r="E319" s="34">
        <v>7554.5033110000004</v>
      </c>
      <c r="F319" s="34">
        <v>1368.7</v>
      </c>
      <c r="G319" s="34">
        <v>1.7</v>
      </c>
      <c r="H319" s="34">
        <v>3209.7</v>
      </c>
      <c r="I319" s="34"/>
      <c r="J319" s="34">
        <v>1.2</v>
      </c>
      <c r="K319" s="34">
        <v>0.87380000000000002</v>
      </c>
      <c r="L319" s="34">
        <v>11.430300000000001</v>
      </c>
      <c r="M319" s="34">
        <v>0.66010000000000002</v>
      </c>
      <c r="N319" s="34">
        <v>1196.0741</v>
      </c>
      <c r="O319" s="34">
        <v>1.4487000000000001</v>
      </c>
      <c r="P319" s="34">
        <v>1197.5</v>
      </c>
      <c r="Q319" s="34">
        <v>975.94029999999998</v>
      </c>
      <c r="R319" s="34">
        <v>1.1820999999999999</v>
      </c>
      <c r="S319" s="34">
        <v>977.1</v>
      </c>
      <c r="T319" s="34">
        <v>3209.7</v>
      </c>
      <c r="U319" s="34"/>
      <c r="V319" s="34"/>
      <c r="W319" s="34">
        <v>0</v>
      </c>
      <c r="X319" s="34">
        <v>1.0486</v>
      </c>
      <c r="Y319" s="34">
        <v>12.5</v>
      </c>
      <c r="Z319" s="34">
        <v>848</v>
      </c>
      <c r="AA319" s="34">
        <v>848</v>
      </c>
      <c r="AB319" s="34">
        <v>863</v>
      </c>
      <c r="AC319" s="34">
        <v>92</v>
      </c>
      <c r="AD319" s="34">
        <v>27.01</v>
      </c>
      <c r="AE319" s="34">
        <v>0.62</v>
      </c>
      <c r="AF319" s="34">
        <v>979</v>
      </c>
      <c r="AG319" s="34">
        <v>1</v>
      </c>
      <c r="AH319" s="34">
        <v>57</v>
      </c>
      <c r="AI319" s="34">
        <v>37</v>
      </c>
      <c r="AJ319" s="34">
        <v>192</v>
      </c>
      <c r="AK319" s="34">
        <v>170.1</v>
      </c>
      <c r="AL319" s="34">
        <v>4.3</v>
      </c>
      <c r="AM319" s="34">
        <v>174.2</v>
      </c>
      <c r="AN319" s="34" t="s">
        <v>155</v>
      </c>
      <c r="AO319" s="34">
        <v>2</v>
      </c>
      <c r="AP319" s="37">
        <v>0.77127314814814818</v>
      </c>
      <c r="AQ319" s="34">
        <v>47.161141999999998</v>
      </c>
      <c r="AR319" s="34">
        <v>-88.483886999999996</v>
      </c>
      <c r="AS319" s="34">
        <v>312.5</v>
      </c>
      <c r="AT319" s="34">
        <v>30.7</v>
      </c>
      <c r="AU319" s="34">
        <v>12</v>
      </c>
      <c r="AV319" s="34">
        <v>9</v>
      </c>
      <c r="AW319" s="34" t="s">
        <v>213</v>
      </c>
      <c r="AX319" s="34">
        <v>1.4408589999999999</v>
      </c>
      <c r="AY319" s="34">
        <v>1.112687</v>
      </c>
      <c r="AZ319" s="34">
        <v>2.0507490000000002</v>
      </c>
      <c r="BA319" s="34">
        <v>13.404</v>
      </c>
      <c r="BB319" s="34">
        <v>14.22</v>
      </c>
      <c r="BC319" s="34">
        <v>1.06</v>
      </c>
      <c r="BD319" s="34">
        <v>14.436</v>
      </c>
      <c r="BE319" s="34">
        <v>2676.8560000000002</v>
      </c>
      <c r="BF319" s="34">
        <v>98.397999999999996</v>
      </c>
      <c r="BG319" s="34">
        <v>29.332999999999998</v>
      </c>
      <c r="BH319" s="34">
        <v>3.5999999999999997E-2</v>
      </c>
      <c r="BI319" s="34">
        <v>29.369</v>
      </c>
      <c r="BJ319" s="34">
        <v>23.934999999999999</v>
      </c>
      <c r="BK319" s="34">
        <v>2.9000000000000001E-2</v>
      </c>
      <c r="BL319" s="34">
        <v>23.963999999999999</v>
      </c>
      <c r="BM319" s="34">
        <v>25.939</v>
      </c>
      <c r="BN319" s="34"/>
      <c r="BO319" s="34"/>
      <c r="BP319" s="34"/>
      <c r="BQ319" s="34">
        <v>178.56</v>
      </c>
      <c r="BR319" s="34">
        <v>0.30981799999999998</v>
      </c>
      <c r="BS319" s="34">
        <v>-5</v>
      </c>
      <c r="BT319" s="34">
        <v>6.0000000000000001E-3</v>
      </c>
      <c r="BU319" s="34">
        <v>7.5711769999999996</v>
      </c>
      <c r="BV319" s="34">
        <v>0</v>
      </c>
      <c r="BW319" s="34" t="s">
        <v>155</v>
      </c>
      <c r="BX319" s="34">
        <v>0.81599999999999995</v>
      </c>
    </row>
    <row r="320" spans="1:76" x14ac:dyDescent="0.25">
      <c r="A320" s="35">
        <v>43167</v>
      </c>
      <c r="B320" s="36">
        <v>2.047337962962963E-2</v>
      </c>
      <c r="C320" s="34">
        <v>13.061999999999999</v>
      </c>
      <c r="D320" s="34">
        <v>0.83099999999999996</v>
      </c>
      <c r="E320" s="34">
        <v>8310.0690849999992</v>
      </c>
      <c r="F320" s="34">
        <v>1320.8</v>
      </c>
      <c r="G320" s="34">
        <v>2</v>
      </c>
      <c r="H320" s="34">
        <v>3218.6</v>
      </c>
      <c r="I320" s="34"/>
      <c r="J320" s="34">
        <v>1.3</v>
      </c>
      <c r="K320" s="34">
        <v>0.87329999999999997</v>
      </c>
      <c r="L320" s="34">
        <v>11.407500000000001</v>
      </c>
      <c r="M320" s="34">
        <v>0.72570000000000001</v>
      </c>
      <c r="N320" s="34">
        <v>1153.4529</v>
      </c>
      <c r="O320" s="34">
        <v>1.71</v>
      </c>
      <c r="P320" s="34">
        <v>1155.2</v>
      </c>
      <c r="Q320" s="34">
        <v>941.16340000000002</v>
      </c>
      <c r="R320" s="34">
        <v>1.3953</v>
      </c>
      <c r="S320" s="34">
        <v>942.6</v>
      </c>
      <c r="T320" s="34">
        <v>3218.6333</v>
      </c>
      <c r="U320" s="34"/>
      <c r="V320" s="34"/>
      <c r="W320" s="34">
        <v>0</v>
      </c>
      <c r="X320" s="34">
        <v>1.1353</v>
      </c>
      <c r="Y320" s="34">
        <v>12.5</v>
      </c>
      <c r="Z320" s="34">
        <v>848</v>
      </c>
      <c r="AA320" s="34">
        <v>848</v>
      </c>
      <c r="AB320" s="34">
        <v>863</v>
      </c>
      <c r="AC320" s="34">
        <v>92</v>
      </c>
      <c r="AD320" s="34">
        <v>27.01</v>
      </c>
      <c r="AE320" s="34">
        <v>0.62</v>
      </c>
      <c r="AF320" s="34">
        <v>979</v>
      </c>
      <c r="AG320" s="34">
        <v>1</v>
      </c>
      <c r="AH320" s="34">
        <v>57</v>
      </c>
      <c r="AI320" s="34">
        <v>37</v>
      </c>
      <c r="AJ320" s="34">
        <v>192</v>
      </c>
      <c r="AK320" s="34">
        <v>170.9</v>
      </c>
      <c r="AL320" s="34">
        <v>4.4000000000000004</v>
      </c>
      <c r="AM320" s="34">
        <v>174.1</v>
      </c>
      <c r="AN320" s="34" t="s">
        <v>155</v>
      </c>
      <c r="AO320" s="34">
        <v>2</v>
      </c>
      <c r="AP320" s="37">
        <v>0.77128472222222222</v>
      </c>
      <c r="AQ320" s="34">
        <v>47.161268</v>
      </c>
      <c r="AR320" s="34">
        <v>-88.483891</v>
      </c>
      <c r="AS320" s="34">
        <v>312.7</v>
      </c>
      <c r="AT320" s="34">
        <v>31.1</v>
      </c>
      <c r="AU320" s="34">
        <v>12</v>
      </c>
      <c r="AV320" s="34">
        <v>9</v>
      </c>
      <c r="AW320" s="34" t="s">
        <v>213</v>
      </c>
      <c r="AX320" s="34">
        <v>1.156256</v>
      </c>
      <c r="AY320" s="34">
        <v>1.0718719999999999</v>
      </c>
      <c r="AZ320" s="34">
        <v>1.671872</v>
      </c>
      <c r="BA320" s="34">
        <v>13.404</v>
      </c>
      <c r="BB320" s="34">
        <v>14.15</v>
      </c>
      <c r="BC320" s="34">
        <v>1.06</v>
      </c>
      <c r="BD320" s="34">
        <v>14.504</v>
      </c>
      <c r="BE320" s="34">
        <v>2662.1129999999998</v>
      </c>
      <c r="BF320" s="34">
        <v>107.794</v>
      </c>
      <c r="BG320" s="34">
        <v>28.189</v>
      </c>
      <c r="BH320" s="34">
        <v>4.2000000000000003E-2</v>
      </c>
      <c r="BI320" s="34">
        <v>28.23</v>
      </c>
      <c r="BJ320" s="34">
        <v>23</v>
      </c>
      <c r="BK320" s="34">
        <v>3.4000000000000002E-2</v>
      </c>
      <c r="BL320" s="34">
        <v>23.035</v>
      </c>
      <c r="BM320" s="34">
        <v>25.919699999999999</v>
      </c>
      <c r="BN320" s="34"/>
      <c r="BO320" s="34"/>
      <c r="BP320" s="34"/>
      <c r="BQ320" s="34">
        <v>192.64400000000001</v>
      </c>
      <c r="BR320" s="34">
        <v>0.31487700000000002</v>
      </c>
      <c r="BS320" s="34">
        <v>-5</v>
      </c>
      <c r="BT320" s="34">
        <v>5.1229999999999999E-3</v>
      </c>
      <c r="BU320" s="34">
        <v>7.694807</v>
      </c>
      <c r="BV320" s="34">
        <v>0</v>
      </c>
      <c r="BW320" s="34" t="s">
        <v>155</v>
      </c>
      <c r="BX320" s="34">
        <v>0.81599999999999995</v>
      </c>
    </row>
    <row r="321" spans="1:76" x14ac:dyDescent="0.25">
      <c r="A321" s="35">
        <v>43167</v>
      </c>
      <c r="B321" s="36">
        <v>2.0484953703703703E-2</v>
      </c>
      <c r="C321" s="34">
        <v>13.055</v>
      </c>
      <c r="D321" s="34">
        <v>0.83189999999999997</v>
      </c>
      <c r="E321" s="34">
        <v>8318.7046630000004</v>
      </c>
      <c r="F321" s="34">
        <v>1274.4000000000001</v>
      </c>
      <c r="G321" s="34">
        <v>2.1</v>
      </c>
      <c r="H321" s="34">
        <v>3269.8</v>
      </c>
      <c r="I321" s="34"/>
      <c r="J321" s="34">
        <v>1.3</v>
      </c>
      <c r="K321" s="34">
        <v>0.87329999999999997</v>
      </c>
      <c r="L321" s="34">
        <v>11.400499999999999</v>
      </c>
      <c r="M321" s="34">
        <v>0.72640000000000005</v>
      </c>
      <c r="N321" s="34">
        <v>1112.8648000000001</v>
      </c>
      <c r="O321" s="34">
        <v>1.8338000000000001</v>
      </c>
      <c r="P321" s="34">
        <v>1114.7</v>
      </c>
      <c r="Q321" s="34">
        <v>908.94860000000006</v>
      </c>
      <c r="R321" s="34">
        <v>1.4978</v>
      </c>
      <c r="S321" s="34">
        <v>910.4</v>
      </c>
      <c r="T321" s="34">
        <v>3269.8256999999999</v>
      </c>
      <c r="U321" s="34"/>
      <c r="V321" s="34"/>
      <c r="W321" s="34">
        <v>0</v>
      </c>
      <c r="X321" s="34">
        <v>1.1352</v>
      </c>
      <c r="Y321" s="34">
        <v>12.5</v>
      </c>
      <c r="Z321" s="34">
        <v>849</v>
      </c>
      <c r="AA321" s="34">
        <v>849</v>
      </c>
      <c r="AB321" s="34">
        <v>864</v>
      </c>
      <c r="AC321" s="34">
        <v>92.9</v>
      </c>
      <c r="AD321" s="34">
        <v>27.27</v>
      </c>
      <c r="AE321" s="34">
        <v>0.63</v>
      </c>
      <c r="AF321" s="34">
        <v>979</v>
      </c>
      <c r="AG321" s="34">
        <v>1</v>
      </c>
      <c r="AH321" s="34">
        <v>57</v>
      </c>
      <c r="AI321" s="34">
        <v>37</v>
      </c>
      <c r="AJ321" s="34">
        <v>192</v>
      </c>
      <c r="AK321" s="34">
        <v>170.1</v>
      </c>
      <c r="AL321" s="34">
        <v>4.3</v>
      </c>
      <c r="AM321" s="34">
        <v>174.5</v>
      </c>
      <c r="AN321" s="34" t="s">
        <v>155</v>
      </c>
      <c r="AO321" s="34">
        <v>2</v>
      </c>
      <c r="AP321" s="37">
        <v>0.77129629629629637</v>
      </c>
      <c r="AQ321" s="34">
        <v>47.161392999999997</v>
      </c>
      <c r="AR321" s="34">
        <v>-88.483900000000006</v>
      </c>
      <c r="AS321" s="34">
        <v>313.10000000000002</v>
      </c>
      <c r="AT321" s="34">
        <v>31.2</v>
      </c>
      <c r="AU321" s="34">
        <v>12</v>
      </c>
      <c r="AV321" s="34">
        <v>9</v>
      </c>
      <c r="AW321" s="34" t="s">
        <v>213</v>
      </c>
      <c r="AX321" s="34">
        <v>1.1718999999999999</v>
      </c>
      <c r="AY321" s="34">
        <v>1.2438</v>
      </c>
      <c r="AZ321" s="34">
        <v>1.8438000000000001</v>
      </c>
      <c r="BA321" s="34">
        <v>13.404</v>
      </c>
      <c r="BB321" s="34">
        <v>14.15</v>
      </c>
      <c r="BC321" s="34">
        <v>1.06</v>
      </c>
      <c r="BD321" s="34">
        <v>14.515000000000001</v>
      </c>
      <c r="BE321" s="34">
        <v>2660.7350000000001</v>
      </c>
      <c r="BF321" s="34">
        <v>107.907</v>
      </c>
      <c r="BG321" s="34">
        <v>27.199000000000002</v>
      </c>
      <c r="BH321" s="34">
        <v>4.4999999999999998E-2</v>
      </c>
      <c r="BI321" s="34">
        <v>27.244</v>
      </c>
      <c r="BJ321" s="34">
        <v>22.215</v>
      </c>
      <c r="BK321" s="34">
        <v>3.6999999999999998E-2</v>
      </c>
      <c r="BL321" s="34">
        <v>22.251999999999999</v>
      </c>
      <c r="BM321" s="34">
        <v>26.334399999999999</v>
      </c>
      <c r="BN321" s="34"/>
      <c r="BO321" s="34"/>
      <c r="BP321" s="34"/>
      <c r="BQ321" s="34">
        <v>192.64500000000001</v>
      </c>
      <c r="BR321" s="34">
        <v>0.29921399999999998</v>
      </c>
      <c r="BS321" s="34">
        <v>-5</v>
      </c>
      <c r="BT321" s="34">
        <v>5.0000000000000001E-3</v>
      </c>
      <c r="BU321" s="34">
        <v>7.3120419999999999</v>
      </c>
      <c r="BV321" s="34">
        <v>0</v>
      </c>
      <c r="BW321" s="34" t="s">
        <v>155</v>
      </c>
      <c r="BX321" s="34">
        <v>0.81699999999999995</v>
      </c>
    </row>
    <row r="322" spans="1:76" x14ac:dyDescent="0.25">
      <c r="A322" s="35">
        <v>43167</v>
      </c>
      <c r="B322" s="36">
        <v>2.0496527777777777E-2</v>
      </c>
      <c r="C322" s="34">
        <v>13.057</v>
      </c>
      <c r="D322" s="34">
        <v>0.82630000000000003</v>
      </c>
      <c r="E322" s="34">
        <v>8263.2387309999995</v>
      </c>
      <c r="F322" s="34">
        <v>1209.4000000000001</v>
      </c>
      <c r="G322" s="34">
        <v>2.1</v>
      </c>
      <c r="H322" s="34">
        <v>3252.3</v>
      </c>
      <c r="I322" s="34"/>
      <c r="J322" s="34">
        <v>1.3</v>
      </c>
      <c r="K322" s="34">
        <v>0.87329999999999997</v>
      </c>
      <c r="L322" s="34">
        <v>11.402900000000001</v>
      </c>
      <c r="M322" s="34">
        <v>0.72170000000000001</v>
      </c>
      <c r="N322" s="34">
        <v>1056.2320999999999</v>
      </c>
      <c r="O322" s="34">
        <v>1.8593999999999999</v>
      </c>
      <c r="P322" s="34">
        <v>1058.0999999999999</v>
      </c>
      <c r="Q322" s="34">
        <v>861.95590000000004</v>
      </c>
      <c r="R322" s="34">
        <v>1.5174000000000001</v>
      </c>
      <c r="S322" s="34">
        <v>863.5</v>
      </c>
      <c r="T322" s="34">
        <v>3252.3121000000001</v>
      </c>
      <c r="U322" s="34"/>
      <c r="V322" s="34"/>
      <c r="W322" s="34">
        <v>0</v>
      </c>
      <c r="X322" s="34">
        <v>1.1353</v>
      </c>
      <c r="Y322" s="34">
        <v>12.5</v>
      </c>
      <c r="Z322" s="34">
        <v>848</v>
      </c>
      <c r="AA322" s="34">
        <v>848</v>
      </c>
      <c r="AB322" s="34">
        <v>864</v>
      </c>
      <c r="AC322" s="34">
        <v>92.1</v>
      </c>
      <c r="AD322" s="34">
        <v>27.04</v>
      </c>
      <c r="AE322" s="34">
        <v>0.62</v>
      </c>
      <c r="AF322" s="34">
        <v>979</v>
      </c>
      <c r="AG322" s="34">
        <v>1</v>
      </c>
      <c r="AH322" s="34">
        <v>57</v>
      </c>
      <c r="AI322" s="34">
        <v>37</v>
      </c>
      <c r="AJ322" s="34">
        <v>192</v>
      </c>
      <c r="AK322" s="34">
        <v>170.9</v>
      </c>
      <c r="AL322" s="34">
        <v>4.3</v>
      </c>
      <c r="AM322" s="34">
        <v>174.9</v>
      </c>
      <c r="AN322" s="34" t="s">
        <v>155</v>
      </c>
      <c r="AO322" s="34">
        <v>2</v>
      </c>
      <c r="AP322" s="37">
        <v>0.7713078703703703</v>
      </c>
      <c r="AQ322" s="34">
        <v>47.161515999999999</v>
      </c>
      <c r="AR322" s="34">
        <v>-88.483914999999996</v>
      </c>
      <c r="AS322" s="34">
        <v>313.5</v>
      </c>
      <c r="AT322" s="34">
        <v>30.9</v>
      </c>
      <c r="AU322" s="34">
        <v>12</v>
      </c>
      <c r="AV322" s="34">
        <v>9</v>
      </c>
      <c r="AW322" s="34" t="s">
        <v>213</v>
      </c>
      <c r="AX322" s="34">
        <v>1.2719</v>
      </c>
      <c r="AY322" s="34">
        <v>1.4438</v>
      </c>
      <c r="AZ322" s="34">
        <v>1.9719</v>
      </c>
      <c r="BA322" s="34">
        <v>13.404</v>
      </c>
      <c r="BB322" s="34">
        <v>14.16</v>
      </c>
      <c r="BC322" s="34">
        <v>1.06</v>
      </c>
      <c r="BD322" s="34">
        <v>14.502000000000001</v>
      </c>
      <c r="BE322" s="34">
        <v>2662.1779999999999</v>
      </c>
      <c r="BF322" s="34">
        <v>107.235</v>
      </c>
      <c r="BG322" s="34">
        <v>25.824000000000002</v>
      </c>
      <c r="BH322" s="34">
        <v>4.4999999999999998E-2</v>
      </c>
      <c r="BI322" s="34">
        <v>25.869</v>
      </c>
      <c r="BJ322" s="34">
        <v>21.074000000000002</v>
      </c>
      <c r="BK322" s="34">
        <v>3.6999999999999998E-2</v>
      </c>
      <c r="BL322" s="34">
        <v>21.111000000000001</v>
      </c>
      <c r="BM322" s="34">
        <v>26.202100000000002</v>
      </c>
      <c r="BN322" s="34"/>
      <c r="BO322" s="34"/>
      <c r="BP322" s="34"/>
      <c r="BQ322" s="34">
        <v>192.73</v>
      </c>
      <c r="BR322" s="34">
        <v>0.289107</v>
      </c>
      <c r="BS322" s="34">
        <v>-5</v>
      </c>
      <c r="BT322" s="34">
        <v>5.8770000000000003E-3</v>
      </c>
      <c r="BU322" s="34">
        <v>7.0650519999999997</v>
      </c>
      <c r="BV322" s="34">
        <v>0</v>
      </c>
      <c r="BW322" s="34" t="s">
        <v>155</v>
      </c>
      <c r="BX322" s="34">
        <v>0.81599999999999995</v>
      </c>
    </row>
    <row r="323" spans="1:76" x14ac:dyDescent="0.25">
      <c r="A323" s="35">
        <v>43167</v>
      </c>
      <c r="B323" s="36">
        <v>2.050810185185185E-2</v>
      </c>
      <c r="C323" s="34">
        <v>13.042999999999999</v>
      </c>
      <c r="D323" s="34">
        <v>0.79410000000000003</v>
      </c>
      <c r="E323" s="34">
        <v>7940.6677799999998</v>
      </c>
      <c r="F323" s="34">
        <v>1116.0999999999999</v>
      </c>
      <c r="G323" s="34">
        <v>2.2999999999999998</v>
      </c>
      <c r="H323" s="34">
        <v>3205</v>
      </c>
      <c r="I323" s="34"/>
      <c r="J323" s="34">
        <v>1.3</v>
      </c>
      <c r="K323" s="34">
        <v>0.87380000000000002</v>
      </c>
      <c r="L323" s="34">
        <v>11.397</v>
      </c>
      <c r="M323" s="34">
        <v>0.69389999999999996</v>
      </c>
      <c r="N323" s="34">
        <v>975.2894</v>
      </c>
      <c r="O323" s="34">
        <v>2.0097999999999998</v>
      </c>
      <c r="P323" s="34">
        <v>977.3</v>
      </c>
      <c r="Q323" s="34">
        <v>795.79039999999998</v>
      </c>
      <c r="R323" s="34">
        <v>1.6398999999999999</v>
      </c>
      <c r="S323" s="34">
        <v>797.4</v>
      </c>
      <c r="T323" s="34">
        <v>3204.9546</v>
      </c>
      <c r="U323" s="34"/>
      <c r="V323" s="34"/>
      <c r="W323" s="34">
        <v>0</v>
      </c>
      <c r="X323" s="34">
        <v>1.1359999999999999</v>
      </c>
      <c r="Y323" s="34">
        <v>12.5</v>
      </c>
      <c r="Z323" s="34">
        <v>847</v>
      </c>
      <c r="AA323" s="34">
        <v>848</v>
      </c>
      <c r="AB323" s="34">
        <v>863</v>
      </c>
      <c r="AC323" s="34">
        <v>92</v>
      </c>
      <c r="AD323" s="34">
        <v>27.01</v>
      </c>
      <c r="AE323" s="34">
        <v>0.62</v>
      </c>
      <c r="AF323" s="34">
        <v>979</v>
      </c>
      <c r="AG323" s="34">
        <v>1</v>
      </c>
      <c r="AH323" s="34">
        <v>57</v>
      </c>
      <c r="AI323" s="34">
        <v>37</v>
      </c>
      <c r="AJ323" s="34">
        <v>192</v>
      </c>
      <c r="AK323" s="34">
        <v>171</v>
      </c>
      <c r="AL323" s="34">
        <v>4.4000000000000004</v>
      </c>
      <c r="AM323" s="34">
        <v>175</v>
      </c>
      <c r="AN323" s="34" t="s">
        <v>155</v>
      </c>
      <c r="AO323" s="34">
        <v>2</v>
      </c>
      <c r="AP323" s="37">
        <v>0.77131944444444445</v>
      </c>
      <c r="AQ323" s="34">
        <v>47.161633999999999</v>
      </c>
      <c r="AR323" s="34">
        <v>-88.483941999999999</v>
      </c>
      <c r="AS323" s="34">
        <v>313.60000000000002</v>
      </c>
      <c r="AT323" s="34">
        <v>30.4</v>
      </c>
      <c r="AU323" s="34">
        <v>12</v>
      </c>
      <c r="AV323" s="34">
        <v>9</v>
      </c>
      <c r="AW323" s="34" t="s">
        <v>213</v>
      </c>
      <c r="AX323" s="34">
        <v>1.3</v>
      </c>
      <c r="AY323" s="34">
        <v>1.5719000000000001</v>
      </c>
      <c r="AZ323" s="34">
        <v>2.1438000000000001</v>
      </c>
      <c r="BA323" s="34">
        <v>13.404</v>
      </c>
      <c r="BB323" s="34">
        <v>14.21</v>
      </c>
      <c r="BC323" s="34">
        <v>1.06</v>
      </c>
      <c r="BD323" s="34">
        <v>14.438000000000001</v>
      </c>
      <c r="BE323" s="34">
        <v>2669.0650000000001</v>
      </c>
      <c r="BF323" s="34">
        <v>103.426</v>
      </c>
      <c r="BG323" s="34">
        <v>23.919</v>
      </c>
      <c r="BH323" s="34">
        <v>4.9000000000000002E-2</v>
      </c>
      <c r="BI323" s="34">
        <v>23.968</v>
      </c>
      <c r="BJ323" s="34">
        <v>19.516999999999999</v>
      </c>
      <c r="BK323" s="34">
        <v>0.04</v>
      </c>
      <c r="BL323" s="34">
        <v>19.556999999999999</v>
      </c>
      <c r="BM323" s="34">
        <v>25.9008</v>
      </c>
      <c r="BN323" s="34"/>
      <c r="BO323" s="34"/>
      <c r="BP323" s="34"/>
      <c r="BQ323" s="34">
        <v>193.43700000000001</v>
      </c>
      <c r="BR323" s="34">
        <v>0.30290899999999998</v>
      </c>
      <c r="BS323" s="34">
        <v>-5</v>
      </c>
      <c r="BT323" s="34">
        <v>5.1229999999999999E-3</v>
      </c>
      <c r="BU323" s="34">
        <v>7.4023380000000003</v>
      </c>
      <c r="BV323" s="34">
        <v>0</v>
      </c>
      <c r="BW323" s="34" t="s">
        <v>155</v>
      </c>
      <c r="BX323" s="34">
        <v>0.81599999999999995</v>
      </c>
    </row>
    <row r="324" spans="1:76" x14ac:dyDescent="0.25">
      <c r="A324" s="35">
        <v>43167</v>
      </c>
      <c r="B324" s="36">
        <v>2.0519675925925924E-2</v>
      </c>
      <c r="C324" s="34">
        <v>13.010999999999999</v>
      </c>
      <c r="D324" s="34">
        <v>0.79600000000000004</v>
      </c>
      <c r="E324" s="34">
        <v>7959.8859929999999</v>
      </c>
      <c r="F324" s="34">
        <v>1048.2</v>
      </c>
      <c r="G324" s="34">
        <v>2.2999999999999998</v>
      </c>
      <c r="H324" s="34">
        <v>3175.2</v>
      </c>
      <c r="I324" s="34"/>
      <c r="J324" s="34">
        <v>1.3</v>
      </c>
      <c r="K324" s="34">
        <v>0.874</v>
      </c>
      <c r="L324" s="34">
        <v>11.3718</v>
      </c>
      <c r="M324" s="34">
        <v>0.69569999999999999</v>
      </c>
      <c r="N324" s="34">
        <v>916.18</v>
      </c>
      <c r="O324" s="34">
        <v>2.0102000000000002</v>
      </c>
      <c r="P324" s="34">
        <v>918.2</v>
      </c>
      <c r="Q324" s="34">
        <v>748.30340000000001</v>
      </c>
      <c r="R324" s="34">
        <v>1.6418999999999999</v>
      </c>
      <c r="S324" s="34">
        <v>749.9</v>
      </c>
      <c r="T324" s="34">
        <v>3175.2330000000002</v>
      </c>
      <c r="U324" s="34"/>
      <c r="V324" s="34"/>
      <c r="W324" s="34">
        <v>0</v>
      </c>
      <c r="X324" s="34">
        <v>1.1362000000000001</v>
      </c>
      <c r="Y324" s="34">
        <v>12.5</v>
      </c>
      <c r="Z324" s="34">
        <v>848</v>
      </c>
      <c r="AA324" s="34">
        <v>848</v>
      </c>
      <c r="AB324" s="34">
        <v>864</v>
      </c>
      <c r="AC324" s="34">
        <v>92.9</v>
      </c>
      <c r="AD324" s="34">
        <v>27.27</v>
      </c>
      <c r="AE324" s="34">
        <v>0.63</v>
      </c>
      <c r="AF324" s="34">
        <v>979</v>
      </c>
      <c r="AG324" s="34">
        <v>1</v>
      </c>
      <c r="AH324" s="34">
        <v>56.122999999999998</v>
      </c>
      <c r="AI324" s="34">
        <v>37</v>
      </c>
      <c r="AJ324" s="34">
        <v>192</v>
      </c>
      <c r="AK324" s="34">
        <v>171</v>
      </c>
      <c r="AL324" s="34">
        <v>4.3</v>
      </c>
      <c r="AM324" s="34">
        <v>175</v>
      </c>
      <c r="AN324" s="34" t="s">
        <v>155</v>
      </c>
      <c r="AO324" s="34">
        <v>2</v>
      </c>
      <c r="AP324" s="37">
        <v>0.7713310185185186</v>
      </c>
      <c r="AQ324" s="34">
        <v>47.161746999999998</v>
      </c>
      <c r="AR324" s="34">
        <v>-88.483981999999997</v>
      </c>
      <c r="AS324" s="34">
        <v>313.8</v>
      </c>
      <c r="AT324" s="34">
        <v>29.8</v>
      </c>
      <c r="AU324" s="34">
        <v>12</v>
      </c>
      <c r="AV324" s="34">
        <v>9</v>
      </c>
      <c r="AW324" s="34" t="s">
        <v>213</v>
      </c>
      <c r="AX324" s="34">
        <v>1.3718999999999999</v>
      </c>
      <c r="AY324" s="34">
        <v>1.1686000000000001</v>
      </c>
      <c r="AZ324" s="34">
        <v>2.2000000000000002</v>
      </c>
      <c r="BA324" s="34">
        <v>13.404</v>
      </c>
      <c r="BB324" s="34">
        <v>14.24</v>
      </c>
      <c r="BC324" s="34">
        <v>1.06</v>
      </c>
      <c r="BD324" s="34">
        <v>14.414</v>
      </c>
      <c r="BE324" s="34">
        <v>2668.846</v>
      </c>
      <c r="BF324" s="34">
        <v>103.92</v>
      </c>
      <c r="BG324" s="34">
        <v>22.516999999999999</v>
      </c>
      <c r="BH324" s="34">
        <v>4.9000000000000002E-2</v>
      </c>
      <c r="BI324" s="34">
        <v>22.567</v>
      </c>
      <c r="BJ324" s="34">
        <v>18.390999999999998</v>
      </c>
      <c r="BK324" s="34">
        <v>0.04</v>
      </c>
      <c r="BL324" s="34">
        <v>18.431999999999999</v>
      </c>
      <c r="BM324" s="34">
        <v>25.715399999999999</v>
      </c>
      <c r="BN324" s="34"/>
      <c r="BO324" s="34"/>
      <c r="BP324" s="34"/>
      <c r="BQ324" s="34">
        <v>193.89099999999999</v>
      </c>
      <c r="BR324" s="34">
        <v>0.32253999999999999</v>
      </c>
      <c r="BS324" s="34">
        <v>-5</v>
      </c>
      <c r="BT324" s="34">
        <v>5.8770000000000003E-3</v>
      </c>
      <c r="BU324" s="34">
        <v>7.882072</v>
      </c>
      <c r="BV324" s="34">
        <v>0</v>
      </c>
      <c r="BW324" s="34" t="s">
        <v>155</v>
      </c>
      <c r="BX324" s="34">
        <v>0.81699999999999995</v>
      </c>
    </row>
    <row r="325" spans="1:76" x14ac:dyDescent="0.25">
      <c r="A325" s="35">
        <v>43167</v>
      </c>
      <c r="B325" s="36">
        <v>2.0531250000000001E-2</v>
      </c>
      <c r="C325" s="34">
        <v>13.026999999999999</v>
      </c>
      <c r="D325" s="34">
        <v>0.83050000000000002</v>
      </c>
      <c r="E325" s="34">
        <v>8305.1475410000003</v>
      </c>
      <c r="F325" s="34">
        <v>1046.5999999999999</v>
      </c>
      <c r="G325" s="34">
        <v>2.2999999999999998</v>
      </c>
      <c r="H325" s="34">
        <v>3322</v>
      </c>
      <c r="I325" s="34"/>
      <c r="J325" s="34">
        <v>1.3</v>
      </c>
      <c r="K325" s="34">
        <v>0.87350000000000005</v>
      </c>
      <c r="L325" s="34">
        <v>11.379099999999999</v>
      </c>
      <c r="M325" s="34">
        <v>0.72550000000000003</v>
      </c>
      <c r="N325" s="34">
        <v>914.22450000000003</v>
      </c>
      <c r="O325" s="34">
        <v>1.9837</v>
      </c>
      <c r="P325" s="34">
        <v>916.2</v>
      </c>
      <c r="Q325" s="34">
        <v>746.06899999999996</v>
      </c>
      <c r="R325" s="34">
        <v>1.6189</v>
      </c>
      <c r="S325" s="34">
        <v>747.7</v>
      </c>
      <c r="T325" s="34">
        <v>3322.0230000000001</v>
      </c>
      <c r="U325" s="34"/>
      <c r="V325" s="34"/>
      <c r="W325" s="34">
        <v>0</v>
      </c>
      <c r="X325" s="34">
        <v>1.1355999999999999</v>
      </c>
      <c r="Y325" s="34">
        <v>12.5</v>
      </c>
      <c r="Z325" s="34">
        <v>845</v>
      </c>
      <c r="AA325" s="34">
        <v>846</v>
      </c>
      <c r="AB325" s="34">
        <v>863</v>
      </c>
      <c r="AC325" s="34">
        <v>92.1</v>
      </c>
      <c r="AD325" s="34">
        <v>27.04</v>
      </c>
      <c r="AE325" s="34">
        <v>0.62</v>
      </c>
      <c r="AF325" s="34">
        <v>979</v>
      </c>
      <c r="AG325" s="34">
        <v>1</v>
      </c>
      <c r="AH325" s="34">
        <v>56</v>
      </c>
      <c r="AI325" s="34">
        <v>37</v>
      </c>
      <c r="AJ325" s="34">
        <v>192</v>
      </c>
      <c r="AK325" s="34">
        <v>170.1</v>
      </c>
      <c r="AL325" s="34">
        <v>4.4000000000000004</v>
      </c>
      <c r="AM325" s="34">
        <v>175</v>
      </c>
      <c r="AN325" s="34" t="s">
        <v>155</v>
      </c>
      <c r="AO325" s="34">
        <v>2</v>
      </c>
      <c r="AP325" s="37">
        <v>0.77134259259259252</v>
      </c>
      <c r="AQ325" s="34">
        <v>47.161853000000001</v>
      </c>
      <c r="AR325" s="34">
        <v>-88.484047000000004</v>
      </c>
      <c r="AS325" s="34">
        <v>314</v>
      </c>
      <c r="AT325" s="34">
        <v>29.2</v>
      </c>
      <c r="AU325" s="34">
        <v>12</v>
      </c>
      <c r="AV325" s="34">
        <v>10</v>
      </c>
      <c r="AW325" s="34" t="s">
        <v>212</v>
      </c>
      <c r="AX325" s="34">
        <v>1.4</v>
      </c>
      <c r="AY325" s="34">
        <v>1</v>
      </c>
      <c r="AZ325" s="34">
        <v>1.8405</v>
      </c>
      <c r="BA325" s="34">
        <v>13.404</v>
      </c>
      <c r="BB325" s="34">
        <v>14.17</v>
      </c>
      <c r="BC325" s="34">
        <v>1.06</v>
      </c>
      <c r="BD325" s="34">
        <v>14.481</v>
      </c>
      <c r="BE325" s="34">
        <v>2659.415</v>
      </c>
      <c r="BF325" s="34">
        <v>107.91200000000001</v>
      </c>
      <c r="BG325" s="34">
        <v>22.375</v>
      </c>
      <c r="BH325" s="34">
        <v>4.9000000000000002E-2</v>
      </c>
      <c r="BI325" s="34">
        <v>22.423999999999999</v>
      </c>
      <c r="BJ325" s="34">
        <v>18.260000000000002</v>
      </c>
      <c r="BK325" s="34">
        <v>0.04</v>
      </c>
      <c r="BL325" s="34">
        <v>18.298999999999999</v>
      </c>
      <c r="BM325" s="34">
        <v>26.791799999999999</v>
      </c>
      <c r="BN325" s="34"/>
      <c r="BO325" s="34"/>
      <c r="BP325" s="34"/>
      <c r="BQ325" s="34">
        <v>192.96799999999999</v>
      </c>
      <c r="BR325" s="34">
        <v>0.47306500000000001</v>
      </c>
      <c r="BS325" s="34">
        <v>-5</v>
      </c>
      <c r="BT325" s="34">
        <v>5.1240000000000001E-3</v>
      </c>
      <c r="BU325" s="34">
        <v>11.560523999999999</v>
      </c>
      <c r="BV325" s="34">
        <v>0</v>
      </c>
      <c r="BW325" s="34" t="s">
        <v>155</v>
      </c>
      <c r="BX325" s="34">
        <v>0.81599999999999995</v>
      </c>
    </row>
    <row r="326" spans="1:76" x14ac:dyDescent="0.25">
      <c r="A326" s="35">
        <v>43167</v>
      </c>
      <c r="B326" s="36">
        <v>2.0542824074074074E-2</v>
      </c>
      <c r="C326" s="34">
        <v>13.141999999999999</v>
      </c>
      <c r="D326" s="34">
        <v>0.78220000000000001</v>
      </c>
      <c r="E326" s="34">
        <v>7821.6279070000001</v>
      </c>
      <c r="F326" s="34">
        <v>1175</v>
      </c>
      <c r="G326" s="34">
        <v>1.9</v>
      </c>
      <c r="H326" s="34">
        <v>3576.4</v>
      </c>
      <c r="I326" s="34"/>
      <c r="J326" s="34">
        <v>1.3</v>
      </c>
      <c r="K326" s="34">
        <v>0.87280000000000002</v>
      </c>
      <c r="L326" s="34">
        <v>11.4695</v>
      </c>
      <c r="M326" s="34">
        <v>0.68259999999999998</v>
      </c>
      <c r="N326" s="34">
        <v>1025.4674</v>
      </c>
      <c r="O326" s="34">
        <v>1.6448</v>
      </c>
      <c r="P326" s="34">
        <v>1027.0999999999999</v>
      </c>
      <c r="Q326" s="34">
        <v>837.56529999999998</v>
      </c>
      <c r="R326" s="34">
        <v>1.3433999999999999</v>
      </c>
      <c r="S326" s="34">
        <v>838.9</v>
      </c>
      <c r="T326" s="34">
        <v>3576.3587000000002</v>
      </c>
      <c r="U326" s="34"/>
      <c r="V326" s="34"/>
      <c r="W326" s="34">
        <v>0</v>
      </c>
      <c r="X326" s="34">
        <v>1.1346000000000001</v>
      </c>
      <c r="Y326" s="34">
        <v>12.5</v>
      </c>
      <c r="Z326" s="34">
        <v>844</v>
      </c>
      <c r="AA326" s="34">
        <v>843</v>
      </c>
      <c r="AB326" s="34">
        <v>862</v>
      </c>
      <c r="AC326" s="34">
        <v>92.9</v>
      </c>
      <c r="AD326" s="34">
        <v>27.27</v>
      </c>
      <c r="AE326" s="34">
        <v>0.63</v>
      </c>
      <c r="AF326" s="34">
        <v>979</v>
      </c>
      <c r="AG326" s="34">
        <v>1</v>
      </c>
      <c r="AH326" s="34">
        <v>56</v>
      </c>
      <c r="AI326" s="34">
        <v>37</v>
      </c>
      <c r="AJ326" s="34">
        <v>192</v>
      </c>
      <c r="AK326" s="34">
        <v>170</v>
      </c>
      <c r="AL326" s="34">
        <v>4.4000000000000004</v>
      </c>
      <c r="AM326" s="34">
        <v>175</v>
      </c>
      <c r="AN326" s="34" t="s">
        <v>155</v>
      </c>
      <c r="AO326" s="34">
        <v>2</v>
      </c>
      <c r="AP326" s="37">
        <v>0.77135416666666667</v>
      </c>
      <c r="AQ326" s="34">
        <v>47.161963999999998</v>
      </c>
      <c r="AR326" s="34">
        <v>-88.484104000000002</v>
      </c>
      <c r="AS326" s="34">
        <v>314.10000000000002</v>
      </c>
      <c r="AT326" s="34">
        <v>29.1</v>
      </c>
      <c r="AU326" s="34">
        <v>12</v>
      </c>
      <c r="AV326" s="34">
        <v>9</v>
      </c>
      <c r="AW326" s="34" t="s">
        <v>214</v>
      </c>
      <c r="AX326" s="34">
        <v>1.4</v>
      </c>
      <c r="AY326" s="34">
        <v>1</v>
      </c>
      <c r="AZ326" s="34">
        <v>1.7</v>
      </c>
      <c r="BA326" s="34">
        <v>13.404</v>
      </c>
      <c r="BB326" s="34">
        <v>14.09</v>
      </c>
      <c r="BC326" s="34">
        <v>1.05</v>
      </c>
      <c r="BD326" s="34">
        <v>14.58</v>
      </c>
      <c r="BE326" s="34">
        <v>2664.8510000000001</v>
      </c>
      <c r="BF326" s="34">
        <v>100.947</v>
      </c>
      <c r="BG326" s="34">
        <v>24.951000000000001</v>
      </c>
      <c r="BH326" s="34">
        <v>0.04</v>
      </c>
      <c r="BI326" s="34">
        <v>24.991</v>
      </c>
      <c r="BJ326" s="34">
        <v>20.379000000000001</v>
      </c>
      <c r="BK326" s="34">
        <v>3.3000000000000002E-2</v>
      </c>
      <c r="BL326" s="34">
        <v>20.411999999999999</v>
      </c>
      <c r="BM326" s="34">
        <v>28.674099999999999</v>
      </c>
      <c r="BN326" s="34"/>
      <c r="BO326" s="34"/>
      <c r="BP326" s="34"/>
      <c r="BQ326" s="34">
        <v>191.673</v>
      </c>
      <c r="BR326" s="34">
        <v>0.56152000000000002</v>
      </c>
      <c r="BS326" s="34">
        <v>-5</v>
      </c>
      <c r="BT326" s="34">
        <v>5.0000000000000001E-3</v>
      </c>
      <c r="BU326" s="34">
        <v>13.722132999999999</v>
      </c>
      <c r="BV326" s="34">
        <v>0</v>
      </c>
      <c r="BW326" s="34" t="s">
        <v>155</v>
      </c>
      <c r="BX326" s="34">
        <v>0.81699999999999995</v>
      </c>
    </row>
    <row r="327" spans="1:76" x14ac:dyDescent="0.25">
      <c r="A327" s="35">
        <v>43167</v>
      </c>
      <c r="B327" s="36">
        <v>2.0554398148148148E-2</v>
      </c>
      <c r="C327" s="34">
        <v>13.173999999999999</v>
      </c>
      <c r="D327" s="34">
        <v>1.1426000000000001</v>
      </c>
      <c r="E327" s="34">
        <v>11426.279070000001</v>
      </c>
      <c r="F327" s="34">
        <v>1430.7</v>
      </c>
      <c r="G327" s="34">
        <v>1.2</v>
      </c>
      <c r="H327" s="34">
        <v>3793.6</v>
      </c>
      <c r="I327" s="34"/>
      <c r="J327" s="34">
        <v>1.3</v>
      </c>
      <c r="K327" s="34">
        <v>0.86899999999999999</v>
      </c>
      <c r="L327" s="34">
        <v>11.448</v>
      </c>
      <c r="M327" s="34">
        <v>0.9929</v>
      </c>
      <c r="N327" s="34">
        <v>1243.2660000000001</v>
      </c>
      <c r="O327" s="34">
        <v>1.0178</v>
      </c>
      <c r="P327" s="34">
        <v>1244.3</v>
      </c>
      <c r="Q327" s="34">
        <v>1015.6934</v>
      </c>
      <c r="R327" s="34">
        <v>0.83150000000000002</v>
      </c>
      <c r="S327" s="34">
        <v>1016.5</v>
      </c>
      <c r="T327" s="34">
        <v>3793.5754000000002</v>
      </c>
      <c r="U327" s="34"/>
      <c r="V327" s="34"/>
      <c r="W327" s="34">
        <v>0</v>
      </c>
      <c r="X327" s="34">
        <v>1.1296999999999999</v>
      </c>
      <c r="Y327" s="34">
        <v>12.5</v>
      </c>
      <c r="Z327" s="34">
        <v>843</v>
      </c>
      <c r="AA327" s="34">
        <v>842</v>
      </c>
      <c r="AB327" s="34">
        <v>860</v>
      </c>
      <c r="AC327" s="34">
        <v>93</v>
      </c>
      <c r="AD327" s="34">
        <v>27.33</v>
      </c>
      <c r="AE327" s="34">
        <v>0.63</v>
      </c>
      <c r="AF327" s="34">
        <v>978</v>
      </c>
      <c r="AG327" s="34">
        <v>1</v>
      </c>
      <c r="AH327" s="34">
        <v>56</v>
      </c>
      <c r="AI327" s="34">
        <v>37</v>
      </c>
      <c r="AJ327" s="34">
        <v>192</v>
      </c>
      <c r="AK327" s="34">
        <v>170</v>
      </c>
      <c r="AL327" s="34">
        <v>4.3</v>
      </c>
      <c r="AM327" s="34">
        <v>175</v>
      </c>
      <c r="AN327" s="34" t="s">
        <v>155</v>
      </c>
      <c r="AO327" s="34">
        <v>2</v>
      </c>
      <c r="AP327" s="37">
        <v>0.77136574074074071</v>
      </c>
      <c r="AQ327" s="34">
        <v>47.162081000000001</v>
      </c>
      <c r="AR327" s="34">
        <v>-88.484136000000007</v>
      </c>
      <c r="AS327" s="34">
        <v>314.3</v>
      </c>
      <c r="AT327" s="34">
        <v>29.2</v>
      </c>
      <c r="AU327" s="34">
        <v>12</v>
      </c>
      <c r="AV327" s="34">
        <v>9</v>
      </c>
      <c r="AW327" s="34" t="s">
        <v>214</v>
      </c>
      <c r="AX327" s="34">
        <v>1.4</v>
      </c>
      <c r="AY327" s="34">
        <v>1</v>
      </c>
      <c r="AZ327" s="34">
        <v>1.7</v>
      </c>
      <c r="BA327" s="34">
        <v>13.404</v>
      </c>
      <c r="BB327" s="34">
        <v>13.67</v>
      </c>
      <c r="BC327" s="34">
        <v>1.02</v>
      </c>
      <c r="BD327" s="34">
        <v>15.074999999999999</v>
      </c>
      <c r="BE327" s="34">
        <v>2595.2150000000001</v>
      </c>
      <c r="BF327" s="34">
        <v>143.267</v>
      </c>
      <c r="BG327" s="34">
        <v>29.515000000000001</v>
      </c>
      <c r="BH327" s="34">
        <v>2.4E-2</v>
      </c>
      <c r="BI327" s="34">
        <v>29.539000000000001</v>
      </c>
      <c r="BJ327" s="34">
        <v>24.113</v>
      </c>
      <c r="BK327" s="34">
        <v>0.02</v>
      </c>
      <c r="BL327" s="34">
        <v>24.132000000000001</v>
      </c>
      <c r="BM327" s="34">
        <v>29.6768</v>
      </c>
      <c r="BN327" s="34"/>
      <c r="BO327" s="34"/>
      <c r="BP327" s="34"/>
      <c r="BQ327" s="34">
        <v>186.21100000000001</v>
      </c>
      <c r="BR327" s="34">
        <v>0.59731000000000001</v>
      </c>
      <c r="BS327" s="34">
        <v>-5</v>
      </c>
      <c r="BT327" s="34">
        <v>6.7539999999999996E-3</v>
      </c>
      <c r="BU327" s="34">
        <v>14.596762999999999</v>
      </c>
      <c r="BV327" s="34">
        <v>0</v>
      </c>
      <c r="BW327" s="34" t="s">
        <v>155</v>
      </c>
      <c r="BX327" s="34">
        <v>0.81699999999999995</v>
      </c>
    </row>
    <row r="328" spans="1:76" x14ac:dyDescent="0.25">
      <c r="A328" s="35">
        <v>43167</v>
      </c>
      <c r="B328" s="36">
        <v>2.0565972222222222E-2</v>
      </c>
      <c r="C328" s="34">
        <v>13.073</v>
      </c>
      <c r="D328" s="34">
        <v>1.5186999999999999</v>
      </c>
      <c r="E328" s="34">
        <v>15187.322969999999</v>
      </c>
      <c r="F328" s="34">
        <v>1643.4</v>
      </c>
      <c r="G328" s="34">
        <v>1.1000000000000001</v>
      </c>
      <c r="H328" s="34">
        <v>4006.6</v>
      </c>
      <c r="I328" s="34"/>
      <c r="J328" s="34">
        <v>1.3</v>
      </c>
      <c r="K328" s="34">
        <v>0.86619999999999997</v>
      </c>
      <c r="L328" s="34">
        <v>11.323600000000001</v>
      </c>
      <c r="M328" s="34">
        <v>1.3154999999999999</v>
      </c>
      <c r="N328" s="34">
        <v>1423.5117</v>
      </c>
      <c r="O328" s="34">
        <v>0.95279999999999998</v>
      </c>
      <c r="P328" s="34">
        <v>1424.5</v>
      </c>
      <c r="Q328" s="34">
        <v>1162.9616000000001</v>
      </c>
      <c r="R328" s="34">
        <v>0.77839999999999998</v>
      </c>
      <c r="S328" s="34">
        <v>1163.7</v>
      </c>
      <c r="T328" s="34">
        <v>4006.6379000000002</v>
      </c>
      <c r="U328" s="34"/>
      <c r="V328" s="34"/>
      <c r="W328" s="34">
        <v>0</v>
      </c>
      <c r="X328" s="34">
        <v>1.1261000000000001</v>
      </c>
      <c r="Y328" s="34">
        <v>12.5</v>
      </c>
      <c r="Z328" s="34">
        <v>842</v>
      </c>
      <c r="AA328" s="34">
        <v>842</v>
      </c>
      <c r="AB328" s="34">
        <v>858</v>
      </c>
      <c r="AC328" s="34">
        <v>93</v>
      </c>
      <c r="AD328" s="34">
        <v>27.33</v>
      </c>
      <c r="AE328" s="34">
        <v>0.63</v>
      </c>
      <c r="AF328" s="34">
        <v>978</v>
      </c>
      <c r="AG328" s="34">
        <v>1</v>
      </c>
      <c r="AH328" s="34">
        <v>56</v>
      </c>
      <c r="AI328" s="34">
        <v>37</v>
      </c>
      <c r="AJ328" s="34">
        <v>192</v>
      </c>
      <c r="AK328" s="34">
        <v>170</v>
      </c>
      <c r="AL328" s="34">
        <v>4.4000000000000004</v>
      </c>
      <c r="AM328" s="34">
        <v>175</v>
      </c>
      <c r="AN328" s="34" t="s">
        <v>155</v>
      </c>
      <c r="AO328" s="34">
        <v>2</v>
      </c>
      <c r="AP328" s="37">
        <v>0.77137731481481486</v>
      </c>
      <c r="AQ328" s="34">
        <v>47.162196000000002</v>
      </c>
      <c r="AR328" s="34">
        <v>-88.484174999999993</v>
      </c>
      <c r="AS328" s="34">
        <v>314.39999999999998</v>
      </c>
      <c r="AT328" s="34">
        <v>29.3</v>
      </c>
      <c r="AU328" s="34">
        <v>12</v>
      </c>
      <c r="AV328" s="34">
        <v>9</v>
      </c>
      <c r="AW328" s="34" t="s">
        <v>214</v>
      </c>
      <c r="AX328" s="34">
        <v>1.4719</v>
      </c>
      <c r="AY328" s="34">
        <v>1</v>
      </c>
      <c r="AZ328" s="34">
        <v>1.7719</v>
      </c>
      <c r="BA328" s="34">
        <v>13.404</v>
      </c>
      <c r="BB328" s="34">
        <v>13.36</v>
      </c>
      <c r="BC328" s="34">
        <v>1</v>
      </c>
      <c r="BD328" s="34">
        <v>15.446</v>
      </c>
      <c r="BE328" s="34">
        <v>2523.66</v>
      </c>
      <c r="BF328" s="34">
        <v>186.607</v>
      </c>
      <c r="BG328" s="34">
        <v>33.222999999999999</v>
      </c>
      <c r="BH328" s="34">
        <v>2.1999999999999999E-2</v>
      </c>
      <c r="BI328" s="34">
        <v>33.246000000000002</v>
      </c>
      <c r="BJ328" s="34">
        <v>27.141999999999999</v>
      </c>
      <c r="BK328" s="34">
        <v>1.7999999999999999E-2</v>
      </c>
      <c r="BL328" s="34">
        <v>27.161000000000001</v>
      </c>
      <c r="BM328" s="34">
        <v>30.814</v>
      </c>
      <c r="BN328" s="34"/>
      <c r="BO328" s="34"/>
      <c r="BP328" s="34"/>
      <c r="BQ328" s="34">
        <v>182.47800000000001</v>
      </c>
      <c r="BR328" s="34">
        <v>0.60977000000000003</v>
      </c>
      <c r="BS328" s="34">
        <v>-5</v>
      </c>
      <c r="BT328" s="34">
        <v>5.2459999999999998E-3</v>
      </c>
      <c r="BU328" s="34">
        <v>14.901254</v>
      </c>
      <c r="BV328" s="34">
        <v>0</v>
      </c>
      <c r="BW328" s="34" t="s">
        <v>155</v>
      </c>
      <c r="BX328" s="34">
        <v>0.81699999999999995</v>
      </c>
    </row>
    <row r="329" spans="1:76" x14ac:dyDescent="0.25">
      <c r="A329" s="35">
        <v>43167</v>
      </c>
      <c r="B329" s="36">
        <v>2.0577546296296299E-2</v>
      </c>
      <c r="C329" s="34">
        <v>12.917999999999999</v>
      </c>
      <c r="D329" s="34">
        <v>1.8225</v>
      </c>
      <c r="E329" s="34">
        <v>18224.79218</v>
      </c>
      <c r="F329" s="34">
        <v>1753</v>
      </c>
      <c r="G329" s="34">
        <v>1.2</v>
      </c>
      <c r="H329" s="34">
        <v>4145.6000000000004</v>
      </c>
      <c r="I329" s="34"/>
      <c r="J329" s="34">
        <v>1.3</v>
      </c>
      <c r="K329" s="34">
        <v>0.86450000000000005</v>
      </c>
      <c r="L329" s="34">
        <v>11.1678</v>
      </c>
      <c r="M329" s="34">
        <v>1.5754999999999999</v>
      </c>
      <c r="N329" s="34">
        <v>1515.4618</v>
      </c>
      <c r="O329" s="34">
        <v>1.0623</v>
      </c>
      <c r="P329" s="34">
        <v>1516.5</v>
      </c>
      <c r="Q329" s="34">
        <v>1238.0817999999999</v>
      </c>
      <c r="R329" s="34">
        <v>0.8679</v>
      </c>
      <c r="S329" s="34">
        <v>1238.9000000000001</v>
      </c>
      <c r="T329" s="34">
        <v>4145.6422000000002</v>
      </c>
      <c r="U329" s="34"/>
      <c r="V329" s="34"/>
      <c r="W329" s="34">
        <v>0</v>
      </c>
      <c r="X329" s="34">
        <v>1.1237999999999999</v>
      </c>
      <c r="Y329" s="34">
        <v>12.5</v>
      </c>
      <c r="Z329" s="34">
        <v>843</v>
      </c>
      <c r="AA329" s="34">
        <v>843</v>
      </c>
      <c r="AB329" s="34">
        <v>858</v>
      </c>
      <c r="AC329" s="34">
        <v>93</v>
      </c>
      <c r="AD329" s="34">
        <v>27.33</v>
      </c>
      <c r="AE329" s="34">
        <v>0.63</v>
      </c>
      <c r="AF329" s="34">
        <v>978</v>
      </c>
      <c r="AG329" s="34">
        <v>1</v>
      </c>
      <c r="AH329" s="34">
        <v>56</v>
      </c>
      <c r="AI329" s="34">
        <v>37</v>
      </c>
      <c r="AJ329" s="34">
        <v>192</v>
      </c>
      <c r="AK329" s="34">
        <v>170</v>
      </c>
      <c r="AL329" s="34">
        <v>4.3</v>
      </c>
      <c r="AM329" s="34">
        <v>175</v>
      </c>
      <c r="AN329" s="34" t="s">
        <v>155</v>
      </c>
      <c r="AO329" s="34">
        <v>2</v>
      </c>
      <c r="AP329" s="37">
        <v>0.77138888888888879</v>
      </c>
      <c r="AQ329" s="34">
        <v>47.162326999999998</v>
      </c>
      <c r="AR329" s="34">
        <v>-88.484155000000001</v>
      </c>
      <c r="AS329" s="34">
        <v>315.39999999999998</v>
      </c>
      <c r="AT329" s="34">
        <v>30.1</v>
      </c>
      <c r="AU329" s="34">
        <v>12</v>
      </c>
      <c r="AV329" s="34">
        <v>9</v>
      </c>
      <c r="AW329" s="34" t="s">
        <v>214</v>
      </c>
      <c r="AX329" s="34">
        <v>1.5</v>
      </c>
      <c r="AY329" s="34">
        <v>1.1437999999999999</v>
      </c>
      <c r="AZ329" s="34">
        <v>1.9438</v>
      </c>
      <c r="BA329" s="34">
        <v>13.404</v>
      </c>
      <c r="BB329" s="34">
        <v>13.19</v>
      </c>
      <c r="BC329" s="34">
        <v>0.98</v>
      </c>
      <c r="BD329" s="34">
        <v>15.673999999999999</v>
      </c>
      <c r="BE329" s="34">
        <v>2466.5210000000002</v>
      </c>
      <c r="BF329" s="34">
        <v>221.47399999999999</v>
      </c>
      <c r="BG329" s="34">
        <v>35.051000000000002</v>
      </c>
      <c r="BH329" s="34">
        <v>2.5000000000000001E-2</v>
      </c>
      <c r="BI329" s="34">
        <v>35.076000000000001</v>
      </c>
      <c r="BJ329" s="34">
        <v>28.635000000000002</v>
      </c>
      <c r="BK329" s="34">
        <v>0.02</v>
      </c>
      <c r="BL329" s="34">
        <v>28.655999999999999</v>
      </c>
      <c r="BM329" s="34">
        <v>31.596</v>
      </c>
      <c r="BN329" s="34"/>
      <c r="BO329" s="34"/>
      <c r="BP329" s="34"/>
      <c r="BQ329" s="34">
        <v>180.47800000000001</v>
      </c>
      <c r="BR329" s="34">
        <v>0.60486099999999998</v>
      </c>
      <c r="BS329" s="34">
        <v>-5</v>
      </c>
      <c r="BT329" s="34">
        <v>5.8770000000000003E-3</v>
      </c>
      <c r="BU329" s="34">
        <v>14.781291</v>
      </c>
      <c r="BV329" s="34">
        <v>0</v>
      </c>
      <c r="BW329" s="34" t="s">
        <v>155</v>
      </c>
      <c r="BX329" s="34">
        <v>0.81699999999999995</v>
      </c>
    </row>
    <row r="330" spans="1:76" x14ac:dyDescent="0.25">
      <c r="A330" s="35">
        <v>43167</v>
      </c>
      <c r="B330" s="36">
        <v>2.0589120370370372E-2</v>
      </c>
      <c r="C330" s="34">
        <v>12.91</v>
      </c>
      <c r="D330" s="34">
        <v>1.8892</v>
      </c>
      <c r="E330" s="34">
        <v>18892.38968</v>
      </c>
      <c r="F330" s="34">
        <v>1790</v>
      </c>
      <c r="G330" s="34">
        <v>1.4</v>
      </c>
      <c r="H330" s="34">
        <v>4241.5</v>
      </c>
      <c r="I330" s="34"/>
      <c r="J330" s="34">
        <v>1.3</v>
      </c>
      <c r="K330" s="34">
        <v>0.86380000000000001</v>
      </c>
      <c r="L330" s="34">
        <v>11.1518</v>
      </c>
      <c r="M330" s="34">
        <v>1.6318999999999999</v>
      </c>
      <c r="N330" s="34">
        <v>1546.1497999999999</v>
      </c>
      <c r="O330" s="34">
        <v>1.2093</v>
      </c>
      <c r="P330" s="34">
        <v>1547.4</v>
      </c>
      <c r="Q330" s="34">
        <v>1263.1529</v>
      </c>
      <c r="R330" s="34">
        <v>0.98799999999999999</v>
      </c>
      <c r="S330" s="34">
        <v>1264.0999999999999</v>
      </c>
      <c r="T330" s="34">
        <v>4241.5419000000002</v>
      </c>
      <c r="U330" s="34"/>
      <c r="V330" s="34"/>
      <c r="W330" s="34">
        <v>0</v>
      </c>
      <c r="X330" s="34">
        <v>1.1229</v>
      </c>
      <c r="Y330" s="34">
        <v>12.2</v>
      </c>
      <c r="Z330" s="34">
        <v>845</v>
      </c>
      <c r="AA330" s="34">
        <v>844</v>
      </c>
      <c r="AB330" s="34">
        <v>859</v>
      </c>
      <c r="AC330" s="34">
        <v>93</v>
      </c>
      <c r="AD330" s="34">
        <v>27.33</v>
      </c>
      <c r="AE330" s="34">
        <v>0.63</v>
      </c>
      <c r="AF330" s="34">
        <v>978</v>
      </c>
      <c r="AG330" s="34">
        <v>1</v>
      </c>
      <c r="AH330" s="34">
        <v>56</v>
      </c>
      <c r="AI330" s="34">
        <v>37</v>
      </c>
      <c r="AJ330" s="34">
        <v>191.1</v>
      </c>
      <c r="AK330" s="34">
        <v>170</v>
      </c>
      <c r="AL330" s="34">
        <v>4.0999999999999996</v>
      </c>
      <c r="AM330" s="34">
        <v>175</v>
      </c>
      <c r="AN330" s="34" t="s">
        <v>155</v>
      </c>
      <c r="AO330" s="34">
        <v>2</v>
      </c>
      <c r="AP330" s="37">
        <v>0.77140046296296294</v>
      </c>
      <c r="AQ330" s="34">
        <v>47.162452999999999</v>
      </c>
      <c r="AR330" s="34">
        <v>-88.484153000000006</v>
      </c>
      <c r="AS330" s="34">
        <v>316.2</v>
      </c>
      <c r="AT330" s="34">
        <v>30.4</v>
      </c>
      <c r="AU330" s="34">
        <v>12</v>
      </c>
      <c r="AV330" s="34">
        <v>9</v>
      </c>
      <c r="AW330" s="34" t="s">
        <v>214</v>
      </c>
      <c r="AX330" s="34">
        <v>1.5</v>
      </c>
      <c r="AY330" s="34">
        <v>1.2</v>
      </c>
      <c r="AZ330" s="34">
        <v>2</v>
      </c>
      <c r="BA330" s="34">
        <v>13.404</v>
      </c>
      <c r="BB330" s="34">
        <v>13.12</v>
      </c>
      <c r="BC330" s="34">
        <v>0.98</v>
      </c>
      <c r="BD330" s="34">
        <v>15.769</v>
      </c>
      <c r="BE330" s="34">
        <v>2453.6390000000001</v>
      </c>
      <c r="BF330" s="34">
        <v>228.52799999999999</v>
      </c>
      <c r="BG330" s="34">
        <v>35.625</v>
      </c>
      <c r="BH330" s="34">
        <v>2.8000000000000001E-2</v>
      </c>
      <c r="BI330" s="34">
        <v>35.652999999999999</v>
      </c>
      <c r="BJ330" s="34">
        <v>29.103999999999999</v>
      </c>
      <c r="BK330" s="34">
        <v>2.3E-2</v>
      </c>
      <c r="BL330" s="34">
        <v>29.126999999999999</v>
      </c>
      <c r="BM330" s="34">
        <v>32.204300000000003</v>
      </c>
      <c r="BN330" s="34"/>
      <c r="BO330" s="34"/>
      <c r="BP330" s="34"/>
      <c r="BQ330" s="34">
        <v>179.64599999999999</v>
      </c>
      <c r="BR330" s="34">
        <v>0.61013899999999999</v>
      </c>
      <c r="BS330" s="34">
        <v>-5</v>
      </c>
      <c r="BT330" s="34">
        <v>6.8770000000000003E-3</v>
      </c>
      <c r="BU330" s="34">
        <v>14.910271</v>
      </c>
      <c r="BV330" s="34">
        <v>0</v>
      </c>
      <c r="BW330" s="34" t="s">
        <v>155</v>
      </c>
      <c r="BX330" s="34">
        <v>0.81699999999999995</v>
      </c>
    </row>
    <row r="331" spans="1:76" x14ac:dyDescent="0.25">
      <c r="A331" s="35">
        <v>43167</v>
      </c>
      <c r="B331" s="36">
        <v>2.0600694444444446E-2</v>
      </c>
      <c r="C331" s="34">
        <v>12.952999999999999</v>
      </c>
      <c r="D331" s="34">
        <v>1.6822999999999999</v>
      </c>
      <c r="E331" s="34">
        <v>16823.008259999999</v>
      </c>
      <c r="F331" s="34">
        <v>1787.3</v>
      </c>
      <c r="G331" s="34">
        <v>1.6</v>
      </c>
      <c r="H331" s="34">
        <v>4172.6000000000004</v>
      </c>
      <c r="I331" s="34"/>
      <c r="J331" s="34">
        <v>1.2</v>
      </c>
      <c r="K331" s="34">
        <v>0.86539999999999995</v>
      </c>
      <c r="L331" s="34">
        <v>11.2098</v>
      </c>
      <c r="M331" s="34">
        <v>1.4559</v>
      </c>
      <c r="N331" s="34">
        <v>1546.6950999999999</v>
      </c>
      <c r="O331" s="34">
        <v>1.4096</v>
      </c>
      <c r="P331" s="34">
        <v>1548.1</v>
      </c>
      <c r="Q331" s="34">
        <v>1263.5983000000001</v>
      </c>
      <c r="R331" s="34">
        <v>1.1516</v>
      </c>
      <c r="S331" s="34">
        <v>1264.7</v>
      </c>
      <c r="T331" s="34">
        <v>4172.6192000000001</v>
      </c>
      <c r="U331" s="34"/>
      <c r="V331" s="34"/>
      <c r="W331" s="34">
        <v>0</v>
      </c>
      <c r="X331" s="34">
        <v>1.0385</v>
      </c>
      <c r="Y331" s="34">
        <v>12.2</v>
      </c>
      <c r="Z331" s="34">
        <v>846</v>
      </c>
      <c r="AA331" s="34">
        <v>845</v>
      </c>
      <c r="AB331" s="34">
        <v>859</v>
      </c>
      <c r="AC331" s="34">
        <v>93</v>
      </c>
      <c r="AD331" s="34">
        <v>27.33</v>
      </c>
      <c r="AE331" s="34">
        <v>0.63</v>
      </c>
      <c r="AF331" s="34">
        <v>978</v>
      </c>
      <c r="AG331" s="34">
        <v>1</v>
      </c>
      <c r="AH331" s="34">
        <v>55.122999999999998</v>
      </c>
      <c r="AI331" s="34">
        <v>37</v>
      </c>
      <c r="AJ331" s="34">
        <v>191</v>
      </c>
      <c r="AK331" s="34">
        <v>170</v>
      </c>
      <c r="AL331" s="34">
        <v>4.0999999999999996</v>
      </c>
      <c r="AM331" s="34">
        <v>175</v>
      </c>
      <c r="AN331" s="34" t="s">
        <v>155</v>
      </c>
      <c r="AO331" s="34">
        <v>2</v>
      </c>
      <c r="AP331" s="37">
        <v>0.77141203703703709</v>
      </c>
      <c r="AQ331" s="34">
        <v>47.162619999999997</v>
      </c>
      <c r="AR331" s="34">
        <v>-88.484099999999998</v>
      </c>
      <c r="AS331" s="34">
        <v>316.5</v>
      </c>
      <c r="AT331" s="34">
        <v>33.200000000000003</v>
      </c>
      <c r="AU331" s="34">
        <v>12</v>
      </c>
      <c r="AV331" s="34">
        <v>9</v>
      </c>
      <c r="AW331" s="34" t="s">
        <v>214</v>
      </c>
      <c r="AX331" s="34">
        <v>1.5</v>
      </c>
      <c r="AY331" s="34">
        <v>1.3438000000000001</v>
      </c>
      <c r="AZ331" s="34">
        <v>2.0718999999999999</v>
      </c>
      <c r="BA331" s="34">
        <v>13.404</v>
      </c>
      <c r="BB331" s="34">
        <v>13.29</v>
      </c>
      <c r="BC331" s="34">
        <v>0.99</v>
      </c>
      <c r="BD331" s="34">
        <v>15.555</v>
      </c>
      <c r="BE331" s="34">
        <v>2490.0360000000001</v>
      </c>
      <c r="BF331" s="34">
        <v>205.82599999999999</v>
      </c>
      <c r="BG331" s="34">
        <v>35.978999999999999</v>
      </c>
      <c r="BH331" s="34">
        <v>3.3000000000000002E-2</v>
      </c>
      <c r="BI331" s="34">
        <v>36.012</v>
      </c>
      <c r="BJ331" s="34">
        <v>29.393999999999998</v>
      </c>
      <c r="BK331" s="34">
        <v>2.7E-2</v>
      </c>
      <c r="BL331" s="34">
        <v>29.42</v>
      </c>
      <c r="BM331" s="34">
        <v>31.984300000000001</v>
      </c>
      <c r="BN331" s="34"/>
      <c r="BO331" s="34"/>
      <c r="BP331" s="34"/>
      <c r="BQ331" s="34">
        <v>167.726</v>
      </c>
      <c r="BR331" s="34">
        <v>0.52505400000000002</v>
      </c>
      <c r="BS331" s="34">
        <v>-5</v>
      </c>
      <c r="BT331" s="34">
        <v>7.0000000000000001E-3</v>
      </c>
      <c r="BU331" s="34">
        <v>12.831008000000001</v>
      </c>
      <c r="BV331" s="34">
        <v>0</v>
      </c>
      <c r="BW331" s="34" t="s">
        <v>155</v>
      </c>
      <c r="BX331" s="34">
        <v>0.81699999999999995</v>
      </c>
    </row>
    <row r="332" spans="1:76" x14ac:dyDescent="0.25">
      <c r="A332" s="35">
        <v>43167</v>
      </c>
      <c r="B332" s="36">
        <v>2.0612268518518519E-2</v>
      </c>
      <c r="C332" s="34">
        <v>13.045</v>
      </c>
      <c r="D332" s="34">
        <v>1.4722</v>
      </c>
      <c r="E332" s="34">
        <v>14722.439829999999</v>
      </c>
      <c r="F332" s="34">
        <v>1771.5</v>
      </c>
      <c r="G332" s="34">
        <v>1.7</v>
      </c>
      <c r="H332" s="34">
        <v>4101.8999999999996</v>
      </c>
      <c r="I332" s="34"/>
      <c r="J332" s="34">
        <v>1.1000000000000001</v>
      </c>
      <c r="K332" s="34">
        <v>0.86660000000000004</v>
      </c>
      <c r="L332" s="34">
        <v>11.303900000000001</v>
      </c>
      <c r="M332" s="34">
        <v>1.2758</v>
      </c>
      <c r="N332" s="34">
        <v>1535.0998999999999</v>
      </c>
      <c r="O332" s="34">
        <v>1.4731000000000001</v>
      </c>
      <c r="P332" s="34">
        <v>1536.6</v>
      </c>
      <c r="Q332" s="34">
        <v>1254.1253999999999</v>
      </c>
      <c r="R332" s="34">
        <v>1.2035</v>
      </c>
      <c r="S332" s="34">
        <v>1255.3</v>
      </c>
      <c r="T332" s="34">
        <v>4101.8861999999999</v>
      </c>
      <c r="U332" s="34"/>
      <c r="V332" s="34"/>
      <c r="W332" s="34">
        <v>0</v>
      </c>
      <c r="X332" s="34">
        <v>0.95320000000000005</v>
      </c>
      <c r="Y332" s="34">
        <v>12.1</v>
      </c>
      <c r="Z332" s="34">
        <v>846</v>
      </c>
      <c r="AA332" s="34">
        <v>845</v>
      </c>
      <c r="AB332" s="34">
        <v>859</v>
      </c>
      <c r="AC332" s="34">
        <v>93</v>
      </c>
      <c r="AD332" s="34">
        <v>27.33</v>
      </c>
      <c r="AE332" s="34">
        <v>0.63</v>
      </c>
      <c r="AF332" s="34">
        <v>978</v>
      </c>
      <c r="AG332" s="34">
        <v>1</v>
      </c>
      <c r="AH332" s="34">
        <v>55</v>
      </c>
      <c r="AI332" s="34">
        <v>37</v>
      </c>
      <c r="AJ332" s="34">
        <v>191</v>
      </c>
      <c r="AK332" s="34">
        <v>169.1</v>
      </c>
      <c r="AL332" s="34">
        <v>3.8</v>
      </c>
      <c r="AM332" s="34">
        <v>175</v>
      </c>
      <c r="AN332" s="34" t="s">
        <v>155</v>
      </c>
      <c r="AO332" s="34">
        <v>2</v>
      </c>
      <c r="AP332" s="37">
        <v>0.77142361111111113</v>
      </c>
      <c r="AQ332" s="34">
        <v>47.162770999999999</v>
      </c>
      <c r="AR332" s="34">
        <v>-88.484071</v>
      </c>
      <c r="AS332" s="34">
        <v>317</v>
      </c>
      <c r="AT332" s="34">
        <v>34.299999999999997</v>
      </c>
      <c r="AU332" s="34">
        <v>12</v>
      </c>
      <c r="AV332" s="34">
        <v>9</v>
      </c>
      <c r="AW332" s="34" t="s">
        <v>214</v>
      </c>
      <c r="AX332" s="34">
        <v>1.5</v>
      </c>
      <c r="AY332" s="34">
        <v>1.4</v>
      </c>
      <c r="AZ332" s="34">
        <v>2.1</v>
      </c>
      <c r="BA332" s="34">
        <v>13.404</v>
      </c>
      <c r="BB332" s="34">
        <v>13.42</v>
      </c>
      <c r="BC332" s="34">
        <v>1</v>
      </c>
      <c r="BD332" s="34">
        <v>15.398999999999999</v>
      </c>
      <c r="BE332" s="34">
        <v>2528.9839999999999</v>
      </c>
      <c r="BF332" s="34">
        <v>181.66499999999999</v>
      </c>
      <c r="BG332" s="34">
        <v>35.966000000000001</v>
      </c>
      <c r="BH332" s="34">
        <v>3.5000000000000003E-2</v>
      </c>
      <c r="BI332" s="34">
        <v>36</v>
      </c>
      <c r="BJ332" s="34">
        <v>29.382999999999999</v>
      </c>
      <c r="BK332" s="34">
        <v>2.8000000000000001E-2</v>
      </c>
      <c r="BL332" s="34">
        <v>29.411000000000001</v>
      </c>
      <c r="BM332" s="34">
        <v>31.668199999999999</v>
      </c>
      <c r="BN332" s="34"/>
      <c r="BO332" s="34"/>
      <c r="BP332" s="34"/>
      <c r="BQ332" s="34">
        <v>155.06200000000001</v>
      </c>
      <c r="BR332" s="34">
        <v>0.59368399999999999</v>
      </c>
      <c r="BS332" s="34">
        <v>-5</v>
      </c>
      <c r="BT332" s="34">
        <v>7.8770000000000003E-3</v>
      </c>
      <c r="BU332" s="34">
        <v>14.508153</v>
      </c>
      <c r="BV332" s="34">
        <v>0</v>
      </c>
      <c r="BW332" s="34" t="s">
        <v>155</v>
      </c>
      <c r="BX332" s="34">
        <v>0.81699999999999995</v>
      </c>
    </row>
    <row r="333" spans="1:76" x14ac:dyDescent="0.25">
      <c r="A333" s="35">
        <v>43167</v>
      </c>
      <c r="B333" s="36">
        <v>2.0623842592592593E-2</v>
      </c>
      <c r="C333" s="34">
        <v>13.08</v>
      </c>
      <c r="D333" s="34">
        <v>1.5128999999999999</v>
      </c>
      <c r="E333" s="34">
        <v>15129.07884</v>
      </c>
      <c r="F333" s="34">
        <v>1806.3</v>
      </c>
      <c r="G333" s="34">
        <v>1.7</v>
      </c>
      <c r="H333" s="34">
        <v>4128.3999999999996</v>
      </c>
      <c r="I333" s="34"/>
      <c r="J333" s="34">
        <v>1.1000000000000001</v>
      </c>
      <c r="K333" s="34">
        <v>0.8659</v>
      </c>
      <c r="L333" s="34">
        <v>11.3256</v>
      </c>
      <c r="M333" s="34">
        <v>1.31</v>
      </c>
      <c r="N333" s="34">
        <v>1564.0530000000001</v>
      </c>
      <c r="O333" s="34">
        <v>1.472</v>
      </c>
      <c r="P333" s="34">
        <v>1565.5</v>
      </c>
      <c r="Q333" s="34">
        <v>1277.7791999999999</v>
      </c>
      <c r="R333" s="34">
        <v>1.2025999999999999</v>
      </c>
      <c r="S333" s="34">
        <v>1279</v>
      </c>
      <c r="T333" s="34">
        <v>4128.3507</v>
      </c>
      <c r="U333" s="34"/>
      <c r="V333" s="34"/>
      <c r="W333" s="34">
        <v>0</v>
      </c>
      <c r="X333" s="34">
        <v>0.95250000000000001</v>
      </c>
      <c r="Y333" s="34">
        <v>12.1</v>
      </c>
      <c r="Z333" s="34">
        <v>845</v>
      </c>
      <c r="AA333" s="34">
        <v>844</v>
      </c>
      <c r="AB333" s="34">
        <v>858</v>
      </c>
      <c r="AC333" s="34">
        <v>93</v>
      </c>
      <c r="AD333" s="34">
        <v>27.33</v>
      </c>
      <c r="AE333" s="34">
        <v>0.63</v>
      </c>
      <c r="AF333" s="34">
        <v>978</v>
      </c>
      <c r="AG333" s="34">
        <v>1</v>
      </c>
      <c r="AH333" s="34">
        <v>55</v>
      </c>
      <c r="AI333" s="34">
        <v>37</v>
      </c>
      <c r="AJ333" s="34">
        <v>191</v>
      </c>
      <c r="AK333" s="34">
        <v>169</v>
      </c>
      <c r="AL333" s="34">
        <v>3.8</v>
      </c>
      <c r="AM333" s="34">
        <v>175</v>
      </c>
      <c r="AN333" s="34" t="s">
        <v>155</v>
      </c>
      <c r="AO333" s="34">
        <v>2</v>
      </c>
      <c r="AP333" s="37">
        <v>0.77143518518518517</v>
      </c>
      <c r="AQ333" s="34">
        <v>47.162908999999999</v>
      </c>
      <c r="AR333" s="34">
        <v>-88.484061999999994</v>
      </c>
      <c r="AS333" s="34">
        <v>317.39999999999998</v>
      </c>
      <c r="AT333" s="34">
        <v>34.299999999999997</v>
      </c>
      <c r="AU333" s="34">
        <v>12</v>
      </c>
      <c r="AV333" s="34">
        <v>9</v>
      </c>
      <c r="AW333" s="34" t="s">
        <v>214</v>
      </c>
      <c r="AX333" s="34">
        <v>1.5</v>
      </c>
      <c r="AY333" s="34">
        <v>1.4</v>
      </c>
      <c r="AZ333" s="34">
        <v>2.1</v>
      </c>
      <c r="BA333" s="34">
        <v>13.404</v>
      </c>
      <c r="BB333" s="34">
        <v>13.35</v>
      </c>
      <c r="BC333" s="34">
        <v>1</v>
      </c>
      <c r="BD333" s="34">
        <v>15.491</v>
      </c>
      <c r="BE333" s="34">
        <v>2522.4340000000002</v>
      </c>
      <c r="BF333" s="34">
        <v>185.696</v>
      </c>
      <c r="BG333" s="34">
        <v>36.478999999999999</v>
      </c>
      <c r="BH333" s="34">
        <v>3.4000000000000002E-2</v>
      </c>
      <c r="BI333" s="34">
        <v>36.514000000000003</v>
      </c>
      <c r="BJ333" s="34">
        <v>29.802</v>
      </c>
      <c r="BK333" s="34">
        <v>2.8000000000000001E-2</v>
      </c>
      <c r="BL333" s="34">
        <v>29.83</v>
      </c>
      <c r="BM333" s="34">
        <v>31.729099999999999</v>
      </c>
      <c r="BN333" s="34"/>
      <c r="BO333" s="34"/>
      <c r="BP333" s="34"/>
      <c r="BQ333" s="34">
        <v>154.24199999999999</v>
      </c>
      <c r="BR333" s="34">
        <v>0.612016</v>
      </c>
      <c r="BS333" s="34">
        <v>-5</v>
      </c>
      <c r="BT333" s="34">
        <v>8.8769999999999995E-3</v>
      </c>
      <c r="BU333" s="34">
        <v>14.956141000000001</v>
      </c>
      <c r="BV333" s="34">
        <v>0</v>
      </c>
      <c r="BW333" s="34" t="s">
        <v>155</v>
      </c>
      <c r="BX333" s="34">
        <v>0.81699999999999995</v>
      </c>
    </row>
    <row r="334" spans="1:76" x14ac:dyDescent="0.25">
      <c r="A334" s="35">
        <v>43167</v>
      </c>
      <c r="B334" s="36">
        <v>2.0635416666666666E-2</v>
      </c>
      <c r="C334" s="34">
        <v>13.084</v>
      </c>
      <c r="D334" s="34">
        <v>1.5868</v>
      </c>
      <c r="E334" s="34">
        <v>15867.69231</v>
      </c>
      <c r="F334" s="34">
        <v>1835.3</v>
      </c>
      <c r="G334" s="34">
        <v>1.8</v>
      </c>
      <c r="H334" s="34">
        <v>4219.3999999999996</v>
      </c>
      <c r="I334" s="34"/>
      <c r="J334" s="34">
        <v>1</v>
      </c>
      <c r="K334" s="34">
        <v>0.86499999999999999</v>
      </c>
      <c r="L334" s="34">
        <v>11.317500000000001</v>
      </c>
      <c r="M334" s="34">
        <v>1.3726</v>
      </c>
      <c r="N334" s="34">
        <v>1587.5772999999999</v>
      </c>
      <c r="O334" s="34">
        <v>1.5458000000000001</v>
      </c>
      <c r="P334" s="34">
        <v>1589.1</v>
      </c>
      <c r="Q334" s="34">
        <v>1296.9976999999999</v>
      </c>
      <c r="R334" s="34">
        <v>1.2628999999999999</v>
      </c>
      <c r="S334" s="34">
        <v>1298.3</v>
      </c>
      <c r="T334" s="34">
        <v>4219.4198999999999</v>
      </c>
      <c r="U334" s="34"/>
      <c r="V334" s="34"/>
      <c r="W334" s="34">
        <v>0</v>
      </c>
      <c r="X334" s="34">
        <v>0.86499999999999999</v>
      </c>
      <c r="Y334" s="34">
        <v>12</v>
      </c>
      <c r="Z334" s="34">
        <v>845</v>
      </c>
      <c r="AA334" s="34">
        <v>844</v>
      </c>
      <c r="AB334" s="34">
        <v>858</v>
      </c>
      <c r="AC334" s="34">
        <v>93</v>
      </c>
      <c r="AD334" s="34">
        <v>27.33</v>
      </c>
      <c r="AE334" s="34">
        <v>0.63</v>
      </c>
      <c r="AF334" s="34">
        <v>978</v>
      </c>
      <c r="AG334" s="34">
        <v>1</v>
      </c>
      <c r="AH334" s="34">
        <v>55</v>
      </c>
      <c r="AI334" s="34">
        <v>37</v>
      </c>
      <c r="AJ334" s="34">
        <v>190.1</v>
      </c>
      <c r="AK334" s="34">
        <v>169</v>
      </c>
      <c r="AL334" s="34">
        <v>3.6</v>
      </c>
      <c r="AM334" s="34">
        <v>175</v>
      </c>
      <c r="AN334" s="34" t="s">
        <v>155</v>
      </c>
      <c r="AO334" s="34">
        <v>2</v>
      </c>
      <c r="AP334" s="37">
        <v>0.77144675925925921</v>
      </c>
      <c r="AQ334" s="34">
        <v>47.163088000000002</v>
      </c>
      <c r="AR334" s="34">
        <v>-88.484082000000001</v>
      </c>
      <c r="AS334" s="34">
        <v>317.89999999999998</v>
      </c>
      <c r="AT334" s="34">
        <v>37</v>
      </c>
      <c r="AU334" s="34">
        <v>12</v>
      </c>
      <c r="AV334" s="34">
        <v>9</v>
      </c>
      <c r="AW334" s="34" t="s">
        <v>214</v>
      </c>
      <c r="AX334" s="34">
        <v>1.5719000000000001</v>
      </c>
      <c r="AY334" s="34">
        <v>1.4719</v>
      </c>
      <c r="AZ334" s="34">
        <v>2.2437999999999998</v>
      </c>
      <c r="BA334" s="34">
        <v>13.404</v>
      </c>
      <c r="BB334" s="34">
        <v>13.27</v>
      </c>
      <c r="BC334" s="34">
        <v>0.99</v>
      </c>
      <c r="BD334" s="34">
        <v>15.603999999999999</v>
      </c>
      <c r="BE334" s="34">
        <v>2508.3629999999998</v>
      </c>
      <c r="BF334" s="34">
        <v>193.62299999999999</v>
      </c>
      <c r="BG334" s="34">
        <v>36.847999999999999</v>
      </c>
      <c r="BH334" s="34">
        <v>3.5999999999999997E-2</v>
      </c>
      <c r="BI334" s="34">
        <v>36.884</v>
      </c>
      <c r="BJ334" s="34">
        <v>30.103000000000002</v>
      </c>
      <c r="BK334" s="34">
        <v>2.9000000000000001E-2</v>
      </c>
      <c r="BL334" s="34">
        <v>30.132999999999999</v>
      </c>
      <c r="BM334" s="34">
        <v>32.271099999999997</v>
      </c>
      <c r="BN334" s="34"/>
      <c r="BO334" s="34"/>
      <c r="BP334" s="34"/>
      <c r="BQ334" s="34">
        <v>139.4</v>
      </c>
      <c r="BR334" s="34">
        <v>0.61913899999999999</v>
      </c>
      <c r="BS334" s="34">
        <v>-5</v>
      </c>
      <c r="BT334" s="34">
        <v>8.9999999999999993E-3</v>
      </c>
      <c r="BU334" s="34">
        <v>15.130209000000001</v>
      </c>
      <c r="BV334" s="34">
        <v>0</v>
      </c>
      <c r="BW334" s="34" t="s">
        <v>155</v>
      </c>
      <c r="BX334" s="34">
        <v>0.81699999999999995</v>
      </c>
    </row>
    <row r="335" spans="1:76" x14ac:dyDescent="0.25">
      <c r="A335" s="35">
        <v>43167</v>
      </c>
      <c r="B335" s="36">
        <v>2.064699074074074E-2</v>
      </c>
      <c r="C335" s="34">
        <v>13.064</v>
      </c>
      <c r="D335" s="34">
        <v>1.6648000000000001</v>
      </c>
      <c r="E335" s="34">
        <v>16647.960029999998</v>
      </c>
      <c r="F335" s="34">
        <v>1834.1</v>
      </c>
      <c r="G335" s="34">
        <v>2</v>
      </c>
      <c r="H335" s="34">
        <v>4318.6000000000004</v>
      </c>
      <c r="I335" s="34"/>
      <c r="J335" s="34">
        <v>0.95</v>
      </c>
      <c r="K335" s="34">
        <v>0.86429999999999996</v>
      </c>
      <c r="L335" s="34">
        <v>11.2912</v>
      </c>
      <c r="M335" s="34">
        <v>1.4389000000000001</v>
      </c>
      <c r="N335" s="34">
        <v>1585.2661000000001</v>
      </c>
      <c r="O335" s="34">
        <v>1.7286999999999999</v>
      </c>
      <c r="P335" s="34">
        <v>1587</v>
      </c>
      <c r="Q335" s="34">
        <v>1295.1096</v>
      </c>
      <c r="R335" s="34">
        <v>1.4123000000000001</v>
      </c>
      <c r="S335" s="34">
        <v>1296.5</v>
      </c>
      <c r="T335" s="34">
        <v>4318.6376</v>
      </c>
      <c r="U335" s="34"/>
      <c r="V335" s="34"/>
      <c r="W335" s="34">
        <v>0</v>
      </c>
      <c r="X335" s="34">
        <v>0.81720000000000004</v>
      </c>
      <c r="Y335" s="34">
        <v>12</v>
      </c>
      <c r="Z335" s="34">
        <v>845</v>
      </c>
      <c r="AA335" s="34">
        <v>844</v>
      </c>
      <c r="AB335" s="34">
        <v>858</v>
      </c>
      <c r="AC335" s="34">
        <v>93</v>
      </c>
      <c r="AD335" s="34">
        <v>27.33</v>
      </c>
      <c r="AE335" s="34">
        <v>0.63</v>
      </c>
      <c r="AF335" s="34">
        <v>978</v>
      </c>
      <c r="AG335" s="34">
        <v>1</v>
      </c>
      <c r="AH335" s="34">
        <v>55</v>
      </c>
      <c r="AI335" s="34">
        <v>37</v>
      </c>
      <c r="AJ335" s="34">
        <v>190</v>
      </c>
      <c r="AK335" s="34">
        <v>169</v>
      </c>
      <c r="AL335" s="34">
        <v>3.5</v>
      </c>
      <c r="AM335" s="34">
        <v>175</v>
      </c>
      <c r="AN335" s="34" t="s">
        <v>155</v>
      </c>
      <c r="AO335" s="34">
        <v>2</v>
      </c>
      <c r="AP335" s="37">
        <v>0.77145833333333336</v>
      </c>
      <c r="AQ335" s="34">
        <v>47.163254000000002</v>
      </c>
      <c r="AR335" s="34">
        <v>-88.484089999999995</v>
      </c>
      <c r="AS335" s="34">
        <v>318.3</v>
      </c>
      <c r="AT335" s="34">
        <v>38.6</v>
      </c>
      <c r="AU335" s="34">
        <v>12</v>
      </c>
      <c r="AV335" s="34">
        <v>9</v>
      </c>
      <c r="AW335" s="34" t="s">
        <v>214</v>
      </c>
      <c r="AX335" s="34">
        <v>1.6</v>
      </c>
      <c r="AY335" s="34">
        <v>1.5</v>
      </c>
      <c r="AZ335" s="34">
        <v>2.2999999999999998</v>
      </c>
      <c r="BA335" s="34">
        <v>13.404</v>
      </c>
      <c r="BB335" s="34">
        <v>13.2</v>
      </c>
      <c r="BC335" s="34">
        <v>0.98</v>
      </c>
      <c r="BD335" s="34">
        <v>15.696</v>
      </c>
      <c r="BE335" s="34">
        <v>2493.002</v>
      </c>
      <c r="BF335" s="34">
        <v>202.209</v>
      </c>
      <c r="BG335" s="34">
        <v>36.654000000000003</v>
      </c>
      <c r="BH335" s="34">
        <v>0.04</v>
      </c>
      <c r="BI335" s="34">
        <v>36.694000000000003</v>
      </c>
      <c r="BJ335" s="34">
        <v>29.945</v>
      </c>
      <c r="BK335" s="34">
        <v>3.3000000000000002E-2</v>
      </c>
      <c r="BL335" s="34">
        <v>29.978000000000002</v>
      </c>
      <c r="BM335" s="34">
        <v>32.9041</v>
      </c>
      <c r="BN335" s="34"/>
      <c r="BO335" s="34"/>
      <c r="BP335" s="34"/>
      <c r="BQ335" s="34">
        <v>131.184</v>
      </c>
      <c r="BR335" s="34">
        <v>0.63929400000000003</v>
      </c>
      <c r="BS335" s="34">
        <v>-5</v>
      </c>
      <c r="BT335" s="34">
        <v>7.2459999999999998E-3</v>
      </c>
      <c r="BU335" s="34">
        <v>15.622747</v>
      </c>
      <c r="BV335" s="34">
        <v>0</v>
      </c>
      <c r="BW335" s="34" t="s">
        <v>155</v>
      </c>
      <c r="BX335" s="34">
        <v>0.81699999999999995</v>
      </c>
    </row>
    <row r="336" spans="1:76" x14ac:dyDescent="0.25">
      <c r="A336" s="35">
        <v>43167</v>
      </c>
      <c r="B336" s="36">
        <v>2.0658564814814814E-2</v>
      </c>
      <c r="C336" s="34">
        <v>12.95</v>
      </c>
      <c r="D336" s="34">
        <v>1.7347999999999999</v>
      </c>
      <c r="E336" s="34">
        <v>17348.003260000001</v>
      </c>
      <c r="F336" s="34">
        <v>1894.1</v>
      </c>
      <c r="G336" s="34">
        <v>2</v>
      </c>
      <c r="H336" s="34">
        <v>4339.8</v>
      </c>
      <c r="I336" s="34"/>
      <c r="J336" s="34">
        <v>0.9</v>
      </c>
      <c r="K336" s="34">
        <v>0.86460000000000004</v>
      </c>
      <c r="L336" s="34">
        <v>11.1965</v>
      </c>
      <c r="M336" s="34">
        <v>1.4999</v>
      </c>
      <c r="N336" s="34">
        <v>1637.5905</v>
      </c>
      <c r="O336" s="34">
        <v>1.7292000000000001</v>
      </c>
      <c r="P336" s="34">
        <v>1639.3</v>
      </c>
      <c r="Q336" s="34">
        <v>1337.8569</v>
      </c>
      <c r="R336" s="34">
        <v>1.4127000000000001</v>
      </c>
      <c r="S336" s="34">
        <v>1339.3</v>
      </c>
      <c r="T336" s="34">
        <v>4339.7808000000005</v>
      </c>
      <c r="U336" s="34"/>
      <c r="V336" s="34"/>
      <c r="W336" s="34">
        <v>0</v>
      </c>
      <c r="X336" s="34">
        <v>0.77810000000000001</v>
      </c>
      <c r="Y336" s="34">
        <v>12</v>
      </c>
      <c r="Z336" s="34">
        <v>844</v>
      </c>
      <c r="AA336" s="34">
        <v>843</v>
      </c>
      <c r="AB336" s="34">
        <v>858</v>
      </c>
      <c r="AC336" s="34">
        <v>93</v>
      </c>
      <c r="AD336" s="34">
        <v>27.33</v>
      </c>
      <c r="AE336" s="34">
        <v>0.63</v>
      </c>
      <c r="AF336" s="34">
        <v>978</v>
      </c>
      <c r="AG336" s="34">
        <v>1</v>
      </c>
      <c r="AH336" s="34">
        <v>55</v>
      </c>
      <c r="AI336" s="34">
        <v>37</v>
      </c>
      <c r="AJ336" s="34">
        <v>190</v>
      </c>
      <c r="AK336" s="34">
        <v>169</v>
      </c>
      <c r="AL336" s="34">
        <v>3.6</v>
      </c>
      <c r="AM336" s="34">
        <v>175</v>
      </c>
      <c r="AN336" s="34" t="s">
        <v>155</v>
      </c>
      <c r="AO336" s="34">
        <v>2</v>
      </c>
      <c r="AP336" s="37">
        <v>0.77146990740740751</v>
      </c>
      <c r="AQ336" s="34">
        <v>47.163401</v>
      </c>
      <c r="AR336" s="34">
        <v>-88.484246999999996</v>
      </c>
      <c r="AS336" s="34">
        <v>318.8</v>
      </c>
      <c r="AT336" s="34">
        <v>38.799999999999997</v>
      </c>
      <c r="AU336" s="34">
        <v>12</v>
      </c>
      <c r="AV336" s="34">
        <v>9</v>
      </c>
      <c r="AW336" s="34" t="s">
        <v>214</v>
      </c>
      <c r="AX336" s="34">
        <v>1.6</v>
      </c>
      <c r="AY336" s="34">
        <v>1.140641</v>
      </c>
      <c r="AZ336" s="34">
        <v>2.2999999999999998</v>
      </c>
      <c r="BA336" s="34">
        <v>13.404</v>
      </c>
      <c r="BB336" s="34">
        <v>13.23</v>
      </c>
      <c r="BC336" s="34">
        <v>0.99</v>
      </c>
      <c r="BD336" s="34">
        <v>15.661</v>
      </c>
      <c r="BE336" s="34">
        <v>2478.0630000000001</v>
      </c>
      <c r="BF336" s="34">
        <v>211.285</v>
      </c>
      <c r="BG336" s="34">
        <v>37.954999999999998</v>
      </c>
      <c r="BH336" s="34">
        <v>0.04</v>
      </c>
      <c r="BI336" s="34">
        <v>37.994999999999997</v>
      </c>
      <c r="BJ336" s="34">
        <v>31.007999999999999</v>
      </c>
      <c r="BK336" s="34">
        <v>3.3000000000000002E-2</v>
      </c>
      <c r="BL336" s="34">
        <v>31.041</v>
      </c>
      <c r="BM336" s="34">
        <v>33.145000000000003</v>
      </c>
      <c r="BN336" s="34"/>
      <c r="BO336" s="34"/>
      <c r="BP336" s="34"/>
      <c r="BQ336" s="34">
        <v>125.22199999999999</v>
      </c>
      <c r="BR336" s="34">
        <v>0.67357199999999995</v>
      </c>
      <c r="BS336" s="34">
        <v>-5</v>
      </c>
      <c r="BT336" s="34">
        <v>7.8770000000000003E-3</v>
      </c>
      <c r="BU336" s="34">
        <v>16.460415999999999</v>
      </c>
      <c r="BV336" s="34">
        <v>0</v>
      </c>
      <c r="BW336" s="34" t="s">
        <v>155</v>
      </c>
      <c r="BX336" s="34">
        <v>0.81699999999999995</v>
      </c>
    </row>
    <row r="337" spans="1:76" x14ac:dyDescent="0.25">
      <c r="A337" s="35">
        <v>43167</v>
      </c>
      <c r="B337" s="36">
        <v>2.0670138888888887E-2</v>
      </c>
      <c r="C337" s="34">
        <v>12.958</v>
      </c>
      <c r="D337" s="34">
        <v>1.7735000000000001</v>
      </c>
      <c r="E337" s="34">
        <v>17734.811079999999</v>
      </c>
      <c r="F337" s="34">
        <v>1920.3</v>
      </c>
      <c r="G337" s="34">
        <v>2</v>
      </c>
      <c r="H337" s="34">
        <v>4319</v>
      </c>
      <c r="I337" s="34"/>
      <c r="J337" s="34">
        <v>0.8</v>
      </c>
      <c r="K337" s="34">
        <v>0.86419999999999997</v>
      </c>
      <c r="L337" s="34">
        <v>11.1982</v>
      </c>
      <c r="M337" s="34">
        <v>1.5326</v>
      </c>
      <c r="N337" s="34">
        <v>1659.4632999999999</v>
      </c>
      <c r="O337" s="34">
        <v>1.7282999999999999</v>
      </c>
      <c r="P337" s="34">
        <v>1661.2</v>
      </c>
      <c r="Q337" s="34">
        <v>1355.7262000000001</v>
      </c>
      <c r="R337" s="34">
        <v>1.4119999999999999</v>
      </c>
      <c r="S337" s="34">
        <v>1357.1</v>
      </c>
      <c r="T337" s="34">
        <v>4319.0137000000004</v>
      </c>
      <c r="U337" s="34"/>
      <c r="V337" s="34"/>
      <c r="W337" s="34">
        <v>0</v>
      </c>
      <c r="X337" s="34">
        <v>0.69130000000000003</v>
      </c>
      <c r="Y337" s="34">
        <v>12</v>
      </c>
      <c r="Z337" s="34">
        <v>844</v>
      </c>
      <c r="AA337" s="34">
        <v>843</v>
      </c>
      <c r="AB337" s="34">
        <v>856</v>
      </c>
      <c r="AC337" s="34">
        <v>93</v>
      </c>
      <c r="AD337" s="34">
        <v>27.33</v>
      </c>
      <c r="AE337" s="34">
        <v>0.63</v>
      </c>
      <c r="AF337" s="34">
        <v>978</v>
      </c>
      <c r="AG337" s="34">
        <v>1</v>
      </c>
      <c r="AH337" s="34">
        <v>54.122999999999998</v>
      </c>
      <c r="AI337" s="34">
        <v>37</v>
      </c>
      <c r="AJ337" s="34">
        <v>190</v>
      </c>
      <c r="AK337" s="34">
        <v>169</v>
      </c>
      <c r="AL337" s="34">
        <v>3.5</v>
      </c>
      <c r="AM337" s="34">
        <v>174.7</v>
      </c>
      <c r="AN337" s="34" t="s">
        <v>155</v>
      </c>
      <c r="AO337" s="34">
        <v>2</v>
      </c>
      <c r="AP337" s="37">
        <v>0.77148148148148143</v>
      </c>
      <c r="AQ337" s="34">
        <v>47.163442000000003</v>
      </c>
      <c r="AR337" s="34">
        <v>-88.484307999999999</v>
      </c>
      <c r="AS337" s="34">
        <v>318.89999999999998</v>
      </c>
      <c r="AT337" s="34">
        <v>40.299999999999997</v>
      </c>
      <c r="AU337" s="34">
        <v>12</v>
      </c>
      <c r="AV337" s="34">
        <v>8</v>
      </c>
      <c r="AW337" s="34" t="s">
        <v>224</v>
      </c>
      <c r="AX337" s="34">
        <v>1.6</v>
      </c>
      <c r="AY337" s="34">
        <v>1</v>
      </c>
      <c r="AZ337" s="34">
        <v>2.2999999999999998</v>
      </c>
      <c r="BA337" s="34">
        <v>13.404</v>
      </c>
      <c r="BB337" s="34">
        <v>13.19</v>
      </c>
      <c r="BC337" s="34">
        <v>0.98</v>
      </c>
      <c r="BD337" s="34">
        <v>15.718</v>
      </c>
      <c r="BE337" s="34">
        <v>2472.335</v>
      </c>
      <c r="BF337" s="34">
        <v>215.358</v>
      </c>
      <c r="BG337" s="34">
        <v>38.366999999999997</v>
      </c>
      <c r="BH337" s="34">
        <v>0.04</v>
      </c>
      <c r="BI337" s="34">
        <v>38.406999999999996</v>
      </c>
      <c r="BJ337" s="34">
        <v>31.344999999999999</v>
      </c>
      <c r="BK337" s="34">
        <v>3.3000000000000002E-2</v>
      </c>
      <c r="BL337" s="34">
        <v>31.378</v>
      </c>
      <c r="BM337" s="34">
        <v>32.905200000000001</v>
      </c>
      <c r="BN337" s="34"/>
      <c r="BO337" s="34"/>
      <c r="BP337" s="34"/>
      <c r="BQ337" s="34">
        <v>110.98</v>
      </c>
      <c r="BR337" s="34">
        <v>0.55697399999999997</v>
      </c>
      <c r="BS337" s="34">
        <v>-5</v>
      </c>
      <c r="BT337" s="34">
        <v>8.8769999999999995E-3</v>
      </c>
      <c r="BU337" s="34">
        <v>13.611052000000001</v>
      </c>
      <c r="BV337" s="34">
        <v>0</v>
      </c>
      <c r="BW337" s="34" t="s">
        <v>155</v>
      </c>
      <c r="BX337" s="34">
        <v>0.81699999999999995</v>
      </c>
    </row>
    <row r="338" spans="1:76" x14ac:dyDescent="0.25">
      <c r="A338" s="35">
        <v>43167</v>
      </c>
      <c r="B338" s="36">
        <v>2.0681712962962961E-2</v>
      </c>
      <c r="C338" s="34">
        <v>12.96</v>
      </c>
      <c r="D338" s="34">
        <v>1.7241</v>
      </c>
      <c r="E338" s="34">
        <v>17241.204529999999</v>
      </c>
      <c r="F338" s="34">
        <v>1937.1</v>
      </c>
      <c r="G338" s="34">
        <v>2</v>
      </c>
      <c r="H338" s="34">
        <v>4298.2</v>
      </c>
      <c r="I338" s="34"/>
      <c r="J338" s="34">
        <v>0.8</v>
      </c>
      <c r="K338" s="34">
        <v>0.86460000000000004</v>
      </c>
      <c r="L338" s="34">
        <v>11.205500000000001</v>
      </c>
      <c r="M338" s="34">
        <v>1.4906999999999999</v>
      </c>
      <c r="N338" s="34">
        <v>1674.8414</v>
      </c>
      <c r="O338" s="34">
        <v>1.7292000000000001</v>
      </c>
      <c r="P338" s="34">
        <v>1676.6</v>
      </c>
      <c r="Q338" s="34">
        <v>1368.2896000000001</v>
      </c>
      <c r="R338" s="34">
        <v>1.4127000000000001</v>
      </c>
      <c r="S338" s="34">
        <v>1369.7</v>
      </c>
      <c r="T338" s="34">
        <v>4298.1566999999995</v>
      </c>
      <c r="U338" s="34"/>
      <c r="V338" s="34"/>
      <c r="W338" s="34">
        <v>0</v>
      </c>
      <c r="X338" s="34">
        <v>0.69169999999999998</v>
      </c>
      <c r="Y338" s="34">
        <v>12</v>
      </c>
      <c r="Z338" s="34">
        <v>843</v>
      </c>
      <c r="AA338" s="34">
        <v>842</v>
      </c>
      <c r="AB338" s="34">
        <v>856</v>
      </c>
      <c r="AC338" s="34">
        <v>93</v>
      </c>
      <c r="AD338" s="34">
        <v>27.33</v>
      </c>
      <c r="AE338" s="34">
        <v>0.63</v>
      </c>
      <c r="AF338" s="34">
        <v>978</v>
      </c>
      <c r="AG338" s="34">
        <v>1</v>
      </c>
      <c r="AH338" s="34">
        <v>54</v>
      </c>
      <c r="AI338" s="34">
        <v>37</v>
      </c>
      <c r="AJ338" s="34">
        <v>190</v>
      </c>
      <c r="AK338" s="34">
        <v>169</v>
      </c>
      <c r="AL338" s="34">
        <v>3.5</v>
      </c>
      <c r="AM338" s="34">
        <v>174.3</v>
      </c>
      <c r="AN338" s="34" t="s">
        <v>155</v>
      </c>
      <c r="AO338" s="34">
        <v>2</v>
      </c>
      <c r="AP338" s="37">
        <v>0.77148148148148143</v>
      </c>
      <c r="AQ338" s="34">
        <v>47.163642000000003</v>
      </c>
      <c r="AR338" s="34">
        <v>-88.484559000000004</v>
      </c>
      <c r="AS338" s="34">
        <v>319.10000000000002</v>
      </c>
      <c r="AT338" s="34">
        <v>40.9</v>
      </c>
      <c r="AU338" s="34">
        <v>12</v>
      </c>
      <c r="AV338" s="34">
        <v>8</v>
      </c>
      <c r="AW338" s="34" t="s">
        <v>224</v>
      </c>
      <c r="AX338" s="34">
        <v>1.6</v>
      </c>
      <c r="AY338" s="34">
        <v>1</v>
      </c>
      <c r="AZ338" s="34">
        <v>2.2999999999999998</v>
      </c>
      <c r="BA338" s="34">
        <v>13.404</v>
      </c>
      <c r="BB338" s="34">
        <v>13.23</v>
      </c>
      <c r="BC338" s="34">
        <v>0.99</v>
      </c>
      <c r="BD338" s="34">
        <v>15.657</v>
      </c>
      <c r="BE338" s="34">
        <v>2480.8780000000002</v>
      </c>
      <c r="BF338" s="34">
        <v>210.06100000000001</v>
      </c>
      <c r="BG338" s="34">
        <v>38.831000000000003</v>
      </c>
      <c r="BH338" s="34">
        <v>0.04</v>
      </c>
      <c r="BI338" s="34">
        <v>38.872</v>
      </c>
      <c r="BJ338" s="34">
        <v>31.724</v>
      </c>
      <c r="BK338" s="34">
        <v>3.3000000000000002E-2</v>
      </c>
      <c r="BL338" s="34">
        <v>31.757000000000001</v>
      </c>
      <c r="BM338" s="34">
        <v>32.838099999999997</v>
      </c>
      <c r="BN338" s="34"/>
      <c r="BO338" s="34"/>
      <c r="BP338" s="34"/>
      <c r="BQ338" s="34">
        <v>111.35</v>
      </c>
      <c r="BR338" s="34">
        <v>0.55841700000000005</v>
      </c>
      <c r="BS338" s="34">
        <v>-5</v>
      </c>
      <c r="BT338" s="34">
        <v>8.123E-3</v>
      </c>
      <c r="BU338" s="34">
        <v>13.646316000000001</v>
      </c>
      <c r="BV338" s="34">
        <v>0</v>
      </c>
      <c r="BW338" s="34" t="s">
        <v>155</v>
      </c>
      <c r="BX338" s="34">
        <v>0.81699999999999995</v>
      </c>
    </row>
    <row r="339" spans="1:76" x14ac:dyDescent="0.25">
      <c r="A339" s="35">
        <v>43167</v>
      </c>
      <c r="B339" s="36">
        <v>2.0693287037037034E-2</v>
      </c>
      <c r="C339" s="34">
        <v>12.992000000000001</v>
      </c>
      <c r="D339" s="34">
        <v>1.6489</v>
      </c>
      <c r="E339" s="34">
        <v>16489.385610000001</v>
      </c>
      <c r="F339" s="34">
        <v>1985.2</v>
      </c>
      <c r="G339" s="34">
        <v>2</v>
      </c>
      <c r="H339" s="34">
        <v>4264.7</v>
      </c>
      <c r="I339" s="34"/>
      <c r="J339" s="34">
        <v>0.7</v>
      </c>
      <c r="K339" s="34">
        <v>0.86509999999999998</v>
      </c>
      <c r="L339" s="34">
        <v>11.2395</v>
      </c>
      <c r="M339" s="34">
        <v>1.4265000000000001</v>
      </c>
      <c r="N339" s="34">
        <v>1717.3576</v>
      </c>
      <c r="O339" s="34">
        <v>1.7302</v>
      </c>
      <c r="P339" s="34">
        <v>1719.1</v>
      </c>
      <c r="Q339" s="34">
        <v>1403.0239999999999</v>
      </c>
      <c r="R339" s="34">
        <v>1.4135</v>
      </c>
      <c r="S339" s="34">
        <v>1404.4</v>
      </c>
      <c r="T339" s="34">
        <v>4264.6768000000002</v>
      </c>
      <c r="U339" s="34"/>
      <c r="V339" s="34"/>
      <c r="W339" s="34">
        <v>0</v>
      </c>
      <c r="X339" s="34">
        <v>0.60560000000000003</v>
      </c>
      <c r="Y339" s="34">
        <v>12</v>
      </c>
      <c r="Z339" s="34">
        <v>844</v>
      </c>
      <c r="AA339" s="34">
        <v>844</v>
      </c>
      <c r="AB339" s="34">
        <v>856</v>
      </c>
      <c r="AC339" s="34">
        <v>93</v>
      </c>
      <c r="AD339" s="34">
        <v>27.33</v>
      </c>
      <c r="AE339" s="34">
        <v>0.63</v>
      </c>
      <c r="AF339" s="34">
        <v>978</v>
      </c>
      <c r="AG339" s="34">
        <v>1</v>
      </c>
      <c r="AH339" s="34">
        <v>54</v>
      </c>
      <c r="AI339" s="34">
        <v>37</v>
      </c>
      <c r="AJ339" s="34">
        <v>190</v>
      </c>
      <c r="AK339" s="34">
        <v>168.1</v>
      </c>
      <c r="AL339" s="34">
        <v>3.5</v>
      </c>
      <c r="AM339" s="34">
        <v>174</v>
      </c>
      <c r="AN339" s="34" t="s">
        <v>155</v>
      </c>
      <c r="AO339" s="34">
        <v>2</v>
      </c>
      <c r="AP339" s="37">
        <v>0.77150462962962962</v>
      </c>
      <c r="AQ339" s="34">
        <v>47.163829999999997</v>
      </c>
      <c r="AR339" s="34">
        <v>-88.484785000000002</v>
      </c>
      <c r="AS339" s="34">
        <v>318.8</v>
      </c>
      <c r="AT339" s="34">
        <v>43.4</v>
      </c>
      <c r="AU339" s="34">
        <v>12</v>
      </c>
      <c r="AV339" s="34">
        <v>11</v>
      </c>
      <c r="AW339" s="34" t="s">
        <v>215</v>
      </c>
      <c r="AX339" s="34">
        <v>1.456256</v>
      </c>
      <c r="AY339" s="34">
        <v>1.0718719999999999</v>
      </c>
      <c r="AZ339" s="34">
        <v>2.2999999999999998</v>
      </c>
      <c r="BA339" s="34">
        <v>13.404</v>
      </c>
      <c r="BB339" s="34">
        <v>13.28</v>
      </c>
      <c r="BC339" s="34">
        <v>0.99</v>
      </c>
      <c r="BD339" s="34">
        <v>15.596</v>
      </c>
      <c r="BE339" s="34">
        <v>2494.81</v>
      </c>
      <c r="BF339" s="34">
        <v>201.52600000000001</v>
      </c>
      <c r="BG339" s="34">
        <v>39.92</v>
      </c>
      <c r="BH339" s="34">
        <v>0.04</v>
      </c>
      <c r="BI339" s="34">
        <v>39.96</v>
      </c>
      <c r="BJ339" s="34">
        <v>32.613</v>
      </c>
      <c r="BK339" s="34">
        <v>3.3000000000000002E-2</v>
      </c>
      <c r="BL339" s="34">
        <v>32.646000000000001</v>
      </c>
      <c r="BM339" s="34">
        <v>32.6663</v>
      </c>
      <c r="BN339" s="34"/>
      <c r="BO339" s="34"/>
      <c r="BP339" s="34"/>
      <c r="BQ339" s="34">
        <v>97.733999999999995</v>
      </c>
      <c r="BR339" s="34">
        <v>0.55047599999999997</v>
      </c>
      <c r="BS339" s="34">
        <v>-5</v>
      </c>
      <c r="BT339" s="34">
        <v>8.0000000000000002E-3</v>
      </c>
      <c r="BU339" s="34">
        <v>13.452258</v>
      </c>
      <c r="BV339" s="34">
        <v>0</v>
      </c>
      <c r="BW339" s="34" t="s">
        <v>155</v>
      </c>
      <c r="BX339" s="34">
        <v>0.81699999999999995</v>
      </c>
    </row>
    <row r="340" spans="1:76" x14ac:dyDescent="0.25">
      <c r="A340" s="35">
        <v>43167</v>
      </c>
      <c r="B340" s="36">
        <v>2.0704861111111111E-2</v>
      </c>
      <c r="C340" s="34">
        <v>12.78</v>
      </c>
      <c r="D340" s="34">
        <v>1.6488</v>
      </c>
      <c r="E340" s="34">
        <v>16488.42657</v>
      </c>
      <c r="F340" s="34">
        <v>2058.6</v>
      </c>
      <c r="G340" s="34">
        <v>2</v>
      </c>
      <c r="H340" s="34">
        <v>4169.3</v>
      </c>
      <c r="I340" s="34"/>
      <c r="J340" s="34">
        <v>0.7</v>
      </c>
      <c r="K340" s="34">
        <v>0.8669</v>
      </c>
      <c r="L340" s="34">
        <v>11.078099999999999</v>
      </c>
      <c r="M340" s="34">
        <v>1.4293</v>
      </c>
      <c r="N340" s="34">
        <v>1784.4646</v>
      </c>
      <c r="O340" s="34">
        <v>1.7337</v>
      </c>
      <c r="P340" s="34">
        <v>1786.2</v>
      </c>
      <c r="Q340" s="34">
        <v>1457.8480999999999</v>
      </c>
      <c r="R340" s="34">
        <v>1.4164000000000001</v>
      </c>
      <c r="S340" s="34">
        <v>1459.3</v>
      </c>
      <c r="T340" s="34">
        <v>4169.3155999999999</v>
      </c>
      <c r="U340" s="34"/>
      <c r="V340" s="34"/>
      <c r="W340" s="34">
        <v>0</v>
      </c>
      <c r="X340" s="34">
        <v>0.60680000000000001</v>
      </c>
      <c r="Y340" s="34">
        <v>12</v>
      </c>
      <c r="Z340" s="34">
        <v>844</v>
      </c>
      <c r="AA340" s="34">
        <v>844</v>
      </c>
      <c r="AB340" s="34">
        <v>857</v>
      </c>
      <c r="AC340" s="34">
        <v>93</v>
      </c>
      <c r="AD340" s="34">
        <v>27.33</v>
      </c>
      <c r="AE340" s="34">
        <v>0.63</v>
      </c>
      <c r="AF340" s="34">
        <v>978</v>
      </c>
      <c r="AG340" s="34">
        <v>1</v>
      </c>
      <c r="AH340" s="34">
        <v>54</v>
      </c>
      <c r="AI340" s="34">
        <v>37</v>
      </c>
      <c r="AJ340" s="34">
        <v>190</v>
      </c>
      <c r="AK340" s="34">
        <v>168</v>
      </c>
      <c r="AL340" s="34">
        <v>3.5</v>
      </c>
      <c r="AM340" s="34">
        <v>174.4</v>
      </c>
      <c r="AN340" s="34" t="s">
        <v>155</v>
      </c>
      <c r="AO340" s="34">
        <v>2</v>
      </c>
      <c r="AP340" s="37">
        <v>0.77151620370370377</v>
      </c>
      <c r="AQ340" s="34">
        <v>47.163964</v>
      </c>
      <c r="AR340" s="34">
        <v>-88.484988000000001</v>
      </c>
      <c r="AS340" s="34">
        <v>318.60000000000002</v>
      </c>
      <c r="AT340" s="34">
        <v>44.3</v>
      </c>
      <c r="AU340" s="34">
        <v>12</v>
      </c>
      <c r="AV340" s="34">
        <v>11</v>
      </c>
      <c r="AW340" s="34" t="s">
        <v>215</v>
      </c>
      <c r="AX340" s="34">
        <v>1.4</v>
      </c>
      <c r="AY340" s="34">
        <v>1.1718999999999999</v>
      </c>
      <c r="AZ340" s="34">
        <v>2.2999999999999998</v>
      </c>
      <c r="BA340" s="34">
        <v>13.404</v>
      </c>
      <c r="BB340" s="34">
        <v>13.47</v>
      </c>
      <c r="BC340" s="34">
        <v>1</v>
      </c>
      <c r="BD340" s="34">
        <v>15.36</v>
      </c>
      <c r="BE340" s="34">
        <v>2491.0659999999998</v>
      </c>
      <c r="BF340" s="34">
        <v>204.56100000000001</v>
      </c>
      <c r="BG340" s="34">
        <v>42.021000000000001</v>
      </c>
      <c r="BH340" s="34">
        <v>4.1000000000000002E-2</v>
      </c>
      <c r="BI340" s="34">
        <v>42.061999999999998</v>
      </c>
      <c r="BJ340" s="34">
        <v>34.33</v>
      </c>
      <c r="BK340" s="34">
        <v>3.3000000000000002E-2</v>
      </c>
      <c r="BL340" s="34">
        <v>34.363</v>
      </c>
      <c r="BM340" s="34">
        <v>32.352600000000002</v>
      </c>
      <c r="BN340" s="34"/>
      <c r="BO340" s="34"/>
      <c r="BP340" s="34"/>
      <c r="BQ340" s="34">
        <v>99.212000000000003</v>
      </c>
      <c r="BR340" s="34">
        <v>0.47796300000000003</v>
      </c>
      <c r="BS340" s="34">
        <v>-5</v>
      </c>
      <c r="BT340" s="34">
        <v>8.8769999999999995E-3</v>
      </c>
      <c r="BU340" s="34">
        <v>11.680221</v>
      </c>
      <c r="BV340" s="34">
        <v>0</v>
      </c>
      <c r="BW340" s="34" t="s">
        <v>155</v>
      </c>
      <c r="BX340" s="34">
        <v>0.81699999999999995</v>
      </c>
    </row>
    <row r="341" spans="1:76" x14ac:dyDescent="0.25">
      <c r="A341" s="35">
        <v>43167</v>
      </c>
      <c r="B341" s="36">
        <v>2.0716435185185185E-2</v>
      </c>
      <c r="C341" s="34">
        <v>11.420999999999999</v>
      </c>
      <c r="D341" s="34">
        <v>3.8025000000000002</v>
      </c>
      <c r="E341" s="34">
        <v>38024.874790000002</v>
      </c>
      <c r="F341" s="34">
        <v>2106.1</v>
      </c>
      <c r="G341" s="34">
        <v>2</v>
      </c>
      <c r="H341" s="34">
        <v>4083.9</v>
      </c>
      <c r="I341" s="34"/>
      <c r="J341" s="34">
        <v>0.7</v>
      </c>
      <c r="K341" s="34">
        <v>0.85780000000000001</v>
      </c>
      <c r="L341" s="34">
        <v>9.7971000000000004</v>
      </c>
      <c r="M341" s="34">
        <v>3.2616999999999998</v>
      </c>
      <c r="N341" s="34">
        <v>1806.6347000000001</v>
      </c>
      <c r="O341" s="34">
        <v>1.7156</v>
      </c>
      <c r="P341" s="34">
        <v>1808.4</v>
      </c>
      <c r="Q341" s="34">
        <v>1475.9603</v>
      </c>
      <c r="R341" s="34">
        <v>1.4016</v>
      </c>
      <c r="S341" s="34">
        <v>1477.4</v>
      </c>
      <c r="T341" s="34">
        <v>4083.8917999999999</v>
      </c>
      <c r="U341" s="34"/>
      <c r="V341" s="34"/>
      <c r="W341" s="34">
        <v>0</v>
      </c>
      <c r="X341" s="34">
        <v>0.60050000000000003</v>
      </c>
      <c r="Y341" s="34">
        <v>12</v>
      </c>
      <c r="Z341" s="34">
        <v>844</v>
      </c>
      <c r="AA341" s="34">
        <v>844</v>
      </c>
      <c r="AB341" s="34">
        <v>858</v>
      </c>
      <c r="AC341" s="34">
        <v>93</v>
      </c>
      <c r="AD341" s="34">
        <v>27.33</v>
      </c>
      <c r="AE341" s="34">
        <v>0.63</v>
      </c>
      <c r="AF341" s="34">
        <v>978</v>
      </c>
      <c r="AG341" s="34">
        <v>1</v>
      </c>
      <c r="AH341" s="34">
        <v>54</v>
      </c>
      <c r="AI341" s="34">
        <v>37</v>
      </c>
      <c r="AJ341" s="34">
        <v>190</v>
      </c>
      <c r="AK341" s="34">
        <v>168</v>
      </c>
      <c r="AL341" s="34">
        <v>3.6</v>
      </c>
      <c r="AM341" s="34">
        <v>174.8</v>
      </c>
      <c r="AN341" s="34" t="s">
        <v>155</v>
      </c>
      <c r="AO341" s="34">
        <v>2</v>
      </c>
      <c r="AP341" s="37">
        <v>0.7715277777777777</v>
      </c>
      <c r="AQ341" s="34">
        <v>47.164070000000002</v>
      </c>
      <c r="AR341" s="34">
        <v>-88.485213000000002</v>
      </c>
      <c r="AS341" s="34">
        <v>318.8</v>
      </c>
      <c r="AT341" s="34">
        <v>44.2</v>
      </c>
      <c r="AU341" s="34">
        <v>12</v>
      </c>
      <c r="AV341" s="34">
        <v>11</v>
      </c>
      <c r="AW341" s="34" t="s">
        <v>215</v>
      </c>
      <c r="AX341" s="34">
        <v>1.4719</v>
      </c>
      <c r="AY341" s="34">
        <v>1.2719</v>
      </c>
      <c r="AZ341" s="34">
        <v>2.3719000000000001</v>
      </c>
      <c r="BA341" s="34">
        <v>13.404</v>
      </c>
      <c r="BB341" s="34">
        <v>12.55</v>
      </c>
      <c r="BC341" s="34">
        <v>0.94</v>
      </c>
      <c r="BD341" s="34">
        <v>16.577999999999999</v>
      </c>
      <c r="BE341" s="34">
        <v>2113.8870000000002</v>
      </c>
      <c r="BF341" s="34">
        <v>447.93299999999999</v>
      </c>
      <c r="BG341" s="34">
        <v>40.822000000000003</v>
      </c>
      <c r="BH341" s="34">
        <v>3.9E-2</v>
      </c>
      <c r="BI341" s="34">
        <v>40.860999999999997</v>
      </c>
      <c r="BJ341" s="34">
        <v>33.35</v>
      </c>
      <c r="BK341" s="34">
        <v>3.2000000000000001E-2</v>
      </c>
      <c r="BL341" s="34">
        <v>33.381999999999998</v>
      </c>
      <c r="BM341" s="34">
        <v>30.407599999999999</v>
      </c>
      <c r="BN341" s="34"/>
      <c r="BO341" s="34"/>
      <c r="BP341" s="34"/>
      <c r="BQ341" s="34">
        <v>94.203000000000003</v>
      </c>
      <c r="BR341" s="34">
        <v>0.55386000000000002</v>
      </c>
      <c r="BS341" s="34">
        <v>-5</v>
      </c>
      <c r="BT341" s="34">
        <v>8.9999999999999993E-3</v>
      </c>
      <c r="BU341" s="34">
        <v>13.534957</v>
      </c>
      <c r="BV341" s="34">
        <v>0</v>
      </c>
      <c r="BW341" s="34" t="s">
        <v>155</v>
      </c>
      <c r="BX341" s="34">
        <v>0.81699999999999995</v>
      </c>
    </row>
    <row r="342" spans="1:76" x14ac:dyDescent="0.25">
      <c r="A342" s="35">
        <v>43167</v>
      </c>
      <c r="B342" s="36">
        <v>2.0728009259259259E-2</v>
      </c>
      <c r="C342" s="34">
        <v>7.1109999999999998</v>
      </c>
      <c r="D342" s="34">
        <v>6.5804999999999998</v>
      </c>
      <c r="E342" s="34">
        <v>65805.235769999999</v>
      </c>
      <c r="F342" s="34">
        <v>2056.1999999999998</v>
      </c>
      <c r="G342" s="34">
        <v>2.1</v>
      </c>
      <c r="H342" s="34">
        <v>8100</v>
      </c>
      <c r="I342" s="34"/>
      <c r="J342" s="34">
        <v>0.7</v>
      </c>
      <c r="K342" s="34">
        <v>0.86119999999999997</v>
      </c>
      <c r="L342" s="34">
        <v>6.1241000000000003</v>
      </c>
      <c r="M342" s="34">
        <v>5.6673999999999998</v>
      </c>
      <c r="N342" s="34">
        <v>1770.8630000000001</v>
      </c>
      <c r="O342" s="34">
        <v>1.7971999999999999</v>
      </c>
      <c r="P342" s="34">
        <v>1772.7</v>
      </c>
      <c r="Q342" s="34">
        <v>1446.7360000000001</v>
      </c>
      <c r="R342" s="34">
        <v>1.4682999999999999</v>
      </c>
      <c r="S342" s="34">
        <v>1448.2</v>
      </c>
      <c r="T342" s="34">
        <v>8099.9525999999996</v>
      </c>
      <c r="U342" s="34"/>
      <c r="V342" s="34"/>
      <c r="W342" s="34">
        <v>0</v>
      </c>
      <c r="X342" s="34">
        <v>0.60289999999999999</v>
      </c>
      <c r="Y342" s="34">
        <v>12</v>
      </c>
      <c r="Z342" s="34">
        <v>848</v>
      </c>
      <c r="AA342" s="34">
        <v>847</v>
      </c>
      <c r="AB342" s="34">
        <v>861</v>
      </c>
      <c r="AC342" s="34">
        <v>93</v>
      </c>
      <c r="AD342" s="34">
        <v>27.33</v>
      </c>
      <c r="AE342" s="34">
        <v>0.63</v>
      </c>
      <c r="AF342" s="34">
        <v>978</v>
      </c>
      <c r="AG342" s="34">
        <v>1</v>
      </c>
      <c r="AH342" s="34">
        <v>54</v>
      </c>
      <c r="AI342" s="34">
        <v>37</v>
      </c>
      <c r="AJ342" s="34">
        <v>190</v>
      </c>
      <c r="AK342" s="34">
        <v>168</v>
      </c>
      <c r="AL342" s="34">
        <v>3.4</v>
      </c>
      <c r="AM342" s="34">
        <v>175</v>
      </c>
      <c r="AN342" s="34" t="s">
        <v>155</v>
      </c>
      <c r="AO342" s="34">
        <v>2</v>
      </c>
      <c r="AP342" s="37">
        <v>0.77153935185185185</v>
      </c>
      <c r="AQ342" s="34">
        <v>47.164161</v>
      </c>
      <c r="AR342" s="34">
        <v>-88.485444999999999</v>
      </c>
      <c r="AS342" s="34">
        <v>319</v>
      </c>
      <c r="AT342" s="34">
        <v>44.1</v>
      </c>
      <c r="AU342" s="34">
        <v>12</v>
      </c>
      <c r="AV342" s="34">
        <v>11</v>
      </c>
      <c r="AW342" s="34" t="s">
        <v>215</v>
      </c>
      <c r="AX342" s="34">
        <v>1.2123999999999999</v>
      </c>
      <c r="AY342" s="34">
        <v>1.3</v>
      </c>
      <c r="AZ342" s="34">
        <v>1.9685999999999999</v>
      </c>
      <c r="BA342" s="34">
        <v>13.404</v>
      </c>
      <c r="BB342" s="34">
        <v>12.89</v>
      </c>
      <c r="BC342" s="34">
        <v>0.96</v>
      </c>
      <c r="BD342" s="34">
        <v>16.113</v>
      </c>
      <c r="BE342" s="34">
        <v>1412.394</v>
      </c>
      <c r="BF342" s="34">
        <v>831.89800000000002</v>
      </c>
      <c r="BG342" s="34">
        <v>42.768999999999998</v>
      </c>
      <c r="BH342" s="34">
        <v>4.2999999999999997E-2</v>
      </c>
      <c r="BI342" s="34">
        <v>42.813000000000002</v>
      </c>
      <c r="BJ342" s="34">
        <v>34.941000000000003</v>
      </c>
      <c r="BK342" s="34">
        <v>3.5000000000000003E-2</v>
      </c>
      <c r="BL342" s="34">
        <v>34.976999999999997</v>
      </c>
      <c r="BM342" s="34">
        <v>64.463899999999995</v>
      </c>
      <c r="BN342" s="34"/>
      <c r="BO342" s="34"/>
      <c r="BP342" s="34"/>
      <c r="BQ342" s="34">
        <v>101.095</v>
      </c>
      <c r="BR342" s="34">
        <v>0.240679</v>
      </c>
      <c r="BS342" s="34">
        <v>-5</v>
      </c>
      <c r="BT342" s="34">
        <v>8.9999999999999993E-3</v>
      </c>
      <c r="BU342" s="34">
        <v>5.8815860000000004</v>
      </c>
      <c r="BV342" s="34">
        <v>0</v>
      </c>
      <c r="BW342" s="34" t="s">
        <v>155</v>
      </c>
      <c r="BX342" s="34">
        <v>0.81699999999999995</v>
      </c>
    </row>
    <row r="343" spans="1:76" x14ac:dyDescent="0.25">
      <c r="A343" s="35">
        <v>43167</v>
      </c>
      <c r="B343" s="36">
        <v>2.0739583333333332E-2</v>
      </c>
      <c r="C343" s="34">
        <v>7.2210000000000001</v>
      </c>
      <c r="D343" s="34">
        <v>8.3033000000000001</v>
      </c>
      <c r="E343" s="34">
        <v>83033.289260000005</v>
      </c>
      <c r="F343" s="34">
        <v>1749.5</v>
      </c>
      <c r="G343" s="34">
        <v>3.5</v>
      </c>
      <c r="H343" s="34">
        <v>11525.6</v>
      </c>
      <c r="I343" s="34"/>
      <c r="J343" s="34">
        <v>0.7</v>
      </c>
      <c r="K343" s="34">
        <v>0.83909999999999996</v>
      </c>
      <c r="L343" s="34">
        <v>6.0598999999999998</v>
      </c>
      <c r="M343" s="34">
        <v>6.9676999999999998</v>
      </c>
      <c r="N343" s="34">
        <v>1468.0534</v>
      </c>
      <c r="O343" s="34">
        <v>2.9639000000000002</v>
      </c>
      <c r="P343" s="34">
        <v>1471</v>
      </c>
      <c r="Q343" s="34">
        <v>1198.1575</v>
      </c>
      <c r="R343" s="34">
        <v>2.419</v>
      </c>
      <c r="S343" s="34">
        <v>1200.5999999999999</v>
      </c>
      <c r="T343" s="34">
        <v>11525.640299999999</v>
      </c>
      <c r="U343" s="34"/>
      <c r="V343" s="34"/>
      <c r="W343" s="34">
        <v>0</v>
      </c>
      <c r="X343" s="34">
        <v>0.58740000000000003</v>
      </c>
      <c r="Y343" s="34">
        <v>12</v>
      </c>
      <c r="Z343" s="34">
        <v>850</v>
      </c>
      <c r="AA343" s="34">
        <v>850</v>
      </c>
      <c r="AB343" s="34">
        <v>864</v>
      </c>
      <c r="AC343" s="34">
        <v>92.1</v>
      </c>
      <c r="AD343" s="34">
        <v>27.07</v>
      </c>
      <c r="AE343" s="34">
        <v>0.62</v>
      </c>
      <c r="AF343" s="34">
        <v>978</v>
      </c>
      <c r="AG343" s="34">
        <v>1</v>
      </c>
      <c r="AH343" s="34">
        <v>54</v>
      </c>
      <c r="AI343" s="34">
        <v>37</v>
      </c>
      <c r="AJ343" s="34">
        <v>190</v>
      </c>
      <c r="AK343" s="34">
        <v>168</v>
      </c>
      <c r="AL343" s="34">
        <v>3.5</v>
      </c>
      <c r="AM343" s="34">
        <v>175</v>
      </c>
      <c r="AN343" s="34" t="s">
        <v>155</v>
      </c>
      <c r="AO343" s="34">
        <v>2</v>
      </c>
      <c r="AP343" s="37">
        <v>0.771550925925926</v>
      </c>
      <c r="AQ343" s="34">
        <v>47.164242999999999</v>
      </c>
      <c r="AR343" s="34">
        <v>-88.485680000000002</v>
      </c>
      <c r="AS343" s="34">
        <v>318.89999999999998</v>
      </c>
      <c r="AT343" s="34">
        <v>43.7</v>
      </c>
      <c r="AU343" s="34">
        <v>12</v>
      </c>
      <c r="AV343" s="34">
        <v>11</v>
      </c>
      <c r="AW343" s="34" t="s">
        <v>215</v>
      </c>
      <c r="AX343" s="34">
        <v>1.1718999999999999</v>
      </c>
      <c r="AY343" s="34">
        <v>1.3718999999999999</v>
      </c>
      <c r="AZ343" s="34">
        <v>1.9438</v>
      </c>
      <c r="BA343" s="34">
        <v>13.404</v>
      </c>
      <c r="BB343" s="34">
        <v>11</v>
      </c>
      <c r="BC343" s="34">
        <v>0.82</v>
      </c>
      <c r="BD343" s="34">
        <v>19.167999999999999</v>
      </c>
      <c r="BE343" s="34">
        <v>1241.5329999999999</v>
      </c>
      <c r="BF343" s="34">
        <v>908.58299999999997</v>
      </c>
      <c r="BG343" s="34">
        <v>31.497</v>
      </c>
      <c r="BH343" s="34">
        <v>6.4000000000000001E-2</v>
      </c>
      <c r="BI343" s="34">
        <v>31.561</v>
      </c>
      <c r="BJ343" s="34">
        <v>25.707000000000001</v>
      </c>
      <c r="BK343" s="34">
        <v>5.1999999999999998E-2</v>
      </c>
      <c r="BL343" s="34">
        <v>25.759</v>
      </c>
      <c r="BM343" s="34">
        <v>81.486000000000004</v>
      </c>
      <c r="BN343" s="34"/>
      <c r="BO343" s="34"/>
      <c r="BP343" s="34"/>
      <c r="BQ343" s="34">
        <v>87.504999999999995</v>
      </c>
      <c r="BR343" s="34">
        <v>0.28270000000000001</v>
      </c>
      <c r="BS343" s="34">
        <v>-5</v>
      </c>
      <c r="BT343" s="34">
        <v>8.9999999999999993E-3</v>
      </c>
      <c r="BU343" s="34">
        <v>6.9084810000000001</v>
      </c>
      <c r="BV343" s="34">
        <v>0</v>
      </c>
      <c r="BW343" s="34" t="s">
        <v>155</v>
      </c>
      <c r="BX343" s="34">
        <v>0.81599999999999995</v>
      </c>
    </row>
    <row r="344" spans="1:76" x14ac:dyDescent="0.25">
      <c r="A344" s="35">
        <v>43167</v>
      </c>
      <c r="B344" s="36">
        <v>2.0751157407407409E-2</v>
      </c>
      <c r="C344" s="34">
        <v>8.0869999999999997</v>
      </c>
      <c r="D344" s="34">
        <v>8.6852999999999998</v>
      </c>
      <c r="E344" s="34">
        <v>86853.058529999995</v>
      </c>
      <c r="F344" s="34">
        <v>1258.5999999999999</v>
      </c>
      <c r="G344" s="34">
        <v>4.5999999999999996</v>
      </c>
      <c r="H344" s="34">
        <v>11525.7</v>
      </c>
      <c r="I344" s="34"/>
      <c r="J344" s="34">
        <v>0.8</v>
      </c>
      <c r="K344" s="34">
        <v>0.82850000000000001</v>
      </c>
      <c r="L344" s="34">
        <v>6.7001999999999997</v>
      </c>
      <c r="M344" s="34">
        <v>7.1955</v>
      </c>
      <c r="N344" s="34">
        <v>1042.7084</v>
      </c>
      <c r="O344" s="34">
        <v>3.8237000000000001</v>
      </c>
      <c r="P344" s="34">
        <v>1046.5</v>
      </c>
      <c r="Q344" s="34">
        <v>850.89189999999996</v>
      </c>
      <c r="R344" s="34">
        <v>3.1202999999999999</v>
      </c>
      <c r="S344" s="34">
        <v>854</v>
      </c>
      <c r="T344" s="34">
        <v>11525.7</v>
      </c>
      <c r="U344" s="34"/>
      <c r="V344" s="34"/>
      <c r="W344" s="34">
        <v>0</v>
      </c>
      <c r="X344" s="34">
        <v>0.66410000000000002</v>
      </c>
      <c r="Y344" s="34">
        <v>12</v>
      </c>
      <c r="Z344" s="34">
        <v>851</v>
      </c>
      <c r="AA344" s="34">
        <v>851</v>
      </c>
      <c r="AB344" s="34">
        <v>865</v>
      </c>
      <c r="AC344" s="34">
        <v>92</v>
      </c>
      <c r="AD344" s="34">
        <v>27.04</v>
      </c>
      <c r="AE344" s="34">
        <v>0.62</v>
      </c>
      <c r="AF344" s="34">
        <v>978</v>
      </c>
      <c r="AG344" s="34">
        <v>1</v>
      </c>
      <c r="AH344" s="34">
        <v>54</v>
      </c>
      <c r="AI344" s="34">
        <v>37</v>
      </c>
      <c r="AJ344" s="34">
        <v>190</v>
      </c>
      <c r="AK344" s="34">
        <v>168</v>
      </c>
      <c r="AL344" s="34">
        <v>3.5</v>
      </c>
      <c r="AM344" s="34">
        <v>175</v>
      </c>
      <c r="AN344" s="34" t="s">
        <v>155</v>
      </c>
      <c r="AO344" s="34">
        <v>2</v>
      </c>
      <c r="AP344" s="37">
        <v>0.77156249999999993</v>
      </c>
      <c r="AQ344" s="34">
        <v>47.16431</v>
      </c>
      <c r="AR344" s="34">
        <v>-88.485917999999998</v>
      </c>
      <c r="AS344" s="34">
        <v>318.89999999999998</v>
      </c>
      <c r="AT344" s="34">
        <v>40.299999999999997</v>
      </c>
      <c r="AU344" s="34">
        <v>12</v>
      </c>
      <c r="AV344" s="34">
        <v>11</v>
      </c>
      <c r="AW344" s="34" t="s">
        <v>215</v>
      </c>
      <c r="AX344" s="34">
        <v>1.2719</v>
      </c>
      <c r="AY344" s="34">
        <v>1.5438000000000001</v>
      </c>
      <c r="AZ344" s="34">
        <v>2.0718999999999999</v>
      </c>
      <c r="BA344" s="34">
        <v>13.404</v>
      </c>
      <c r="BB344" s="34">
        <v>10.26</v>
      </c>
      <c r="BC344" s="34">
        <v>0.77</v>
      </c>
      <c r="BD344" s="34">
        <v>20.704000000000001</v>
      </c>
      <c r="BE344" s="34">
        <v>1293.3240000000001</v>
      </c>
      <c r="BF344" s="34">
        <v>884.01700000000005</v>
      </c>
      <c r="BG344" s="34">
        <v>21.077999999999999</v>
      </c>
      <c r="BH344" s="34">
        <v>7.6999999999999999E-2</v>
      </c>
      <c r="BI344" s="34">
        <v>21.155000000000001</v>
      </c>
      <c r="BJ344" s="34">
        <v>17.2</v>
      </c>
      <c r="BK344" s="34">
        <v>6.3E-2</v>
      </c>
      <c r="BL344" s="34">
        <v>17.263000000000002</v>
      </c>
      <c r="BM344" s="34">
        <v>76.773399999999995</v>
      </c>
      <c r="BN344" s="34"/>
      <c r="BO344" s="34"/>
      <c r="BP344" s="34"/>
      <c r="BQ344" s="34">
        <v>93.215000000000003</v>
      </c>
      <c r="BR344" s="34">
        <v>0.20028399999999999</v>
      </c>
      <c r="BS344" s="34">
        <v>-5</v>
      </c>
      <c r="BT344" s="34">
        <v>8.9999999999999993E-3</v>
      </c>
      <c r="BU344" s="34">
        <v>4.8944409999999996</v>
      </c>
      <c r="BV344" s="34">
        <v>0</v>
      </c>
      <c r="BW344" s="34" t="s">
        <v>155</v>
      </c>
      <c r="BX344" s="34">
        <v>0.81599999999999995</v>
      </c>
    </row>
    <row r="345" spans="1:76" x14ac:dyDescent="0.25">
      <c r="A345" s="35">
        <v>43167</v>
      </c>
      <c r="B345" s="36">
        <v>2.0762731481481483E-2</v>
      </c>
      <c r="C345" s="34">
        <v>9.4350000000000005</v>
      </c>
      <c r="D345" s="34">
        <v>6.9028999999999998</v>
      </c>
      <c r="E345" s="34">
        <v>69029.480630000005</v>
      </c>
      <c r="F345" s="34">
        <v>923.7</v>
      </c>
      <c r="G345" s="34">
        <v>5</v>
      </c>
      <c r="H345" s="34">
        <v>11250.7</v>
      </c>
      <c r="I345" s="34"/>
      <c r="J345" s="34">
        <v>1.1499999999999999</v>
      </c>
      <c r="K345" s="34">
        <v>0.83630000000000004</v>
      </c>
      <c r="L345" s="34">
        <v>7.8912000000000004</v>
      </c>
      <c r="M345" s="34">
        <v>5.7732000000000001</v>
      </c>
      <c r="N345" s="34">
        <v>772.54769999999996</v>
      </c>
      <c r="O345" s="34">
        <v>4.1817000000000002</v>
      </c>
      <c r="P345" s="34">
        <v>776.7</v>
      </c>
      <c r="Q345" s="34">
        <v>630.42989999999998</v>
      </c>
      <c r="R345" s="34">
        <v>3.4125000000000001</v>
      </c>
      <c r="S345" s="34">
        <v>633.79999999999995</v>
      </c>
      <c r="T345" s="34">
        <v>11250.6667</v>
      </c>
      <c r="U345" s="34"/>
      <c r="V345" s="34"/>
      <c r="W345" s="34">
        <v>0</v>
      </c>
      <c r="X345" s="34">
        <v>0.9627</v>
      </c>
      <c r="Y345" s="34">
        <v>12</v>
      </c>
      <c r="Z345" s="34">
        <v>852</v>
      </c>
      <c r="AA345" s="34">
        <v>851</v>
      </c>
      <c r="AB345" s="34">
        <v>864</v>
      </c>
      <c r="AC345" s="34">
        <v>92</v>
      </c>
      <c r="AD345" s="34">
        <v>27.04</v>
      </c>
      <c r="AE345" s="34">
        <v>0.62</v>
      </c>
      <c r="AF345" s="34">
        <v>978</v>
      </c>
      <c r="AG345" s="34">
        <v>1</v>
      </c>
      <c r="AH345" s="34">
        <v>54</v>
      </c>
      <c r="AI345" s="34">
        <v>37</v>
      </c>
      <c r="AJ345" s="34">
        <v>189.1</v>
      </c>
      <c r="AK345" s="34">
        <v>168</v>
      </c>
      <c r="AL345" s="34">
        <v>3.5</v>
      </c>
      <c r="AM345" s="34">
        <v>175</v>
      </c>
      <c r="AN345" s="34" t="s">
        <v>155</v>
      </c>
      <c r="AO345" s="34">
        <v>2</v>
      </c>
      <c r="AP345" s="37">
        <v>0.77157407407407408</v>
      </c>
      <c r="AQ345" s="34">
        <v>47.164358999999997</v>
      </c>
      <c r="AR345" s="34">
        <v>-88.486125000000001</v>
      </c>
      <c r="AS345" s="34">
        <v>318.89999999999998</v>
      </c>
      <c r="AT345" s="34">
        <v>39</v>
      </c>
      <c r="AU345" s="34">
        <v>12</v>
      </c>
      <c r="AV345" s="34">
        <v>11</v>
      </c>
      <c r="AW345" s="34" t="s">
        <v>215</v>
      </c>
      <c r="AX345" s="34">
        <v>1.3</v>
      </c>
      <c r="AY345" s="34">
        <v>1.6</v>
      </c>
      <c r="AZ345" s="34">
        <v>2.1718999999999999</v>
      </c>
      <c r="BA345" s="34">
        <v>13.404</v>
      </c>
      <c r="BB345" s="34">
        <v>10.8</v>
      </c>
      <c r="BC345" s="34">
        <v>0.81</v>
      </c>
      <c r="BD345" s="34">
        <v>19.568000000000001</v>
      </c>
      <c r="BE345" s="34">
        <v>1549.9780000000001</v>
      </c>
      <c r="BF345" s="34">
        <v>721.73500000000001</v>
      </c>
      <c r="BG345" s="34">
        <v>15.891</v>
      </c>
      <c r="BH345" s="34">
        <v>8.5999999999999993E-2</v>
      </c>
      <c r="BI345" s="34">
        <v>15.977</v>
      </c>
      <c r="BJ345" s="34">
        <v>12.967000000000001</v>
      </c>
      <c r="BK345" s="34">
        <v>7.0000000000000007E-2</v>
      </c>
      <c r="BL345" s="34">
        <v>13.038</v>
      </c>
      <c r="BM345" s="34">
        <v>76.257099999999994</v>
      </c>
      <c r="BN345" s="34"/>
      <c r="BO345" s="34"/>
      <c r="BP345" s="34"/>
      <c r="BQ345" s="34">
        <v>137.488</v>
      </c>
      <c r="BR345" s="34">
        <v>0.21155599999999999</v>
      </c>
      <c r="BS345" s="34">
        <v>-5</v>
      </c>
      <c r="BT345" s="34">
        <v>8.9999999999999993E-3</v>
      </c>
      <c r="BU345" s="34">
        <v>5.169899</v>
      </c>
      <c r="BV345" s="34">
        <v>0</v>
      </c>
      <c r="BW345" s="34" t="s">
        <v>155</v>
      </c>
      <c r="BX345" s="34">
        <v>0.81599999999999995</v>
      </c>
    </row>
    <row r="346" spans="1:76" x14ac:dyDescent="0.25">
      <c r="A346" s="35">
        <v>43167</v>
      </c>
      <c r="B346" s="36">
        <v>2.0774305555555556E-2</v>
      </c>
      <c r="C346" s="34">
        <v>10.715999999999999</v>
      </c>
      <c r="D346" s="34">
        <v>5.0045999999999999</v>
      </c>
      <c r="E346" s="34">
        <v>50045.935599999997</v>
      </c>
      <c r="F346" s="34">
        <v>709.3</v>
      </c>
      <c r="G346" s="34">
        <v>5</v>
      </c>
      <c r="H346" s="34">
        <v>9262.2999999999993</v>
      </c>
      <c r="I346" s="34"/>
      <c r="J346" s="34">
        <v>1.3</v>
      </c>
      <c r="K346" s="34">
        <v>0.84689999999999999</v>
      </c>
      <c r="L346" s="34">
        <v>9.0752000000000006</v>
      </c>
      <c r="M346" s="34">
        <v>4.2382999999999997</v>
      </c>
      <c r="N346" s="34">
        <v>600.64599999999996</v>
      </c>
      <c r="O346" s="34">
        <v>4.2343999999999999</v>
      </c>
      <c r="P346" s="34">
        <v>604.9</v>
      </c>
      <c r="Q346" s="34">
        <v>490.15120000000002</v>
      </c>
      <c r="R346" s="34">
        <v>3.4554</v>
      </c>
      <c r="S346" s="34">
        <v>493.6</v>
      </c>
      <c r="T346" s="34">
        <v>9262.2618999999995</v>
      </c>
      <c r="U346" s="34"/>
      <c r="V346" s="34"/>
      <c r="W346" s="34">
        <v>0</v>
      </c>
      <c r="X346" s="34">
        <v>1.1009</v>
      </c>
      <c r="Y346" s="34">
        <v>12</v>
      </c>
      <c r="Z346" s="34">
        <v>851</v>
      </c>
      <c r="AA346" s="34">
        <v>851</v>
      </c>
      <c r="AB346" s="34">
        <v>863</v>
      </c>
      <c r="AC346" s="34">
        <v>92</v>
      </c>
      <c r="AD346" s="34">
        <v>27.04</v>
      </c>
      <c r="AE346" s="34">
        <v>0.62</v>
      </c>
      <c r="AF346" s="34">
        <v>978</v>
      </c>
      <c r="AG346" s="34">
        <v>1</v>
      </c>
      <c r="AH346" s="34">
        <v>54</v>
      </c>
      <c r="AI346" s="34">
        <v>37</v>
      </c>
      <c r="AJ346" s="34">
        <v>189.9</v>
      </c>
      <c r="AK346" s="34">
        <v>168</v>
      </c>
      <c r="AL346" s="34">
        <v>3.6</v>
      </c>
      <c r="AM346" s="34">
        <v>175</v>
      </c>
      <c r="AN346" s="34" t="s">
        <v>155</v>
      </c>
      <c r="AO346" s="34">
        <v>2</v>
      </c>
      <c r="AP346" s="37">
        <v>0.77158564814814812</v>
      </c>
      <c r="AQ346" s="34">
        <v>47.164394000000001</v>
      </c>
      <c r="AR346" s="34">
        <v>-88.486311000000001</v>
      </c>
      <c r="AS346" s="34">
        <v>318.8</v>
      </c>
      <c r="AT346" s="34">
        <v>36.200000000000003</v>
      </c>
      <c r="AU346" s="34">
        <v>12</v>
      </c>
      <c r="AV346" s="34">
        <v>11</v>
      </c>
      <c r="AW346" s="34" t="s">
        <v>215</v>
      </c>
      <c r="AX346" s="34">
        <v>1.3</v>
      </c>
      <c r="AY346" s="34">
        <v>1.6</v>
      </c>
      <c r="AZ346" s="34">
        <v>2.2000000000000002</v>
      </c>
      <c r="BA346" s="34">
        <v>13.404</v>
      </c>
      <c r="BB346" s="34">
        <v>11.6</v>
      </c>
      <c r="BC346" s="34">
        <v>0.87</v>
      </c>
      <c r="BD346" s="34">
        <v>18.082000000000001</v>
      </c>
      <c r="BE346" s="34">
        <v>1851.5909999999999</v>
      </c>
      <c r="BF346" s="34">
        <v>550.36599999999999</v>
      </c>
      <c r="BG346" s="34">
        <v>12.833</v>
      </c>
      <c r="BH346" s="34">
        <v>0.09</v>
      </c>
      <c r="BI346" s="34">
        <v>12.923999999999999</v>
      </c>
      <c r="BJ346" s="34">
        <v>10.473000000000001</v>
      </c>
      <c r="BK346" s="34">
        <v>7.3999999999999996E-2</v>
      </c>
      <c r="BL346" s="34">
        <v>10.545999999999999</v>
      </c>
      <c r="BM346" s="34">
        <v>65.2119</v>
      </c>
      <c r="BN346" s="34"/>
      <c r="BO346" s="34"/>
      <c r="BP346" s="34"/>
      <c r="BQ346" s="34">
        <v>163.32300000000001</v>
      </c>
      <c r="BR346" s="34">
        <v>0.193075</v>
      </c>
      <c r="BS346" s="34">
        <v>-5</v>
      </c>
      <c r="BT346" s="34">
        <v>8.123E-3</v>
      </c>
      <c r="BU346" s="34">
        <v>4.7182700000000004</v>
      </c>
      <c r="BV346" s="34">
        <v>0</v>
      </c>
      <c r="BW346" s="34" t="s">
        <v>155</v>
      </c>
      <c r="BX346" s="34">
        <v>0.81599999999999995</v>
      </c>
    </row>
    <row r="347" spans="1:76" x14ac:dyDescent="0.25">
      <c r="A347" s="35">
        <v>43167</v>
      </c>
      <c r="B347" s="36">
        <v>2.078587962962963E-2</v>
      </c>
      <c r="C347" s="34">
        <v>11.64</v>
      </c>
      <c r="D347" s="34">
        <v>3.5186999999999999</v>
      </c>
      <c r="E347" s="34">
        <v>35186.792450000001</v>
      </c>
      <c r="F347" s="34">
        <v>581.20000000000005</v>
      </c>
      <c r="G347" s="34">
        <v>4.5999999999999996</v>
      </c>
      <c r="H347" s="34">
        <v>7653.6</v>
      </c>
      <c r="I347" s="34"/>
      <c r="J347" s="34">
        <v>1.3</v>
      </c>
      <c r="K347" s="34">
        <v>0.85519999999999996</v>
      </c>
      <c r="L347" s="34">
        <v>9.9550999999999998</v>
      </c>
      <c r="M347" s="34">
        <v>3.0093000000000001</v>
      </c>
      <c r="N347" s="34">
        <v>497.084</v>
      </c>
      <c r="O347" s="34">
        <v>3.9</v>
      </c>
      <c r="P347" s="34">
        <v>501</v>
      </c>
      <c r="Q347" s="34">
        <v>405.64049999999997</v>
      </c>
      <c r="R347" s="34">
        <v>3.1825999999999999</v>
      </c>
      <c r="S347" s="34">
        <v>408.8</v>
      </c>
      <c r="T347" s="34">
        <v>7653.6462000000001</v>
      </c>
      <c r="U347" s="34"/>
      <c r="V347" s="34"/>
      <c r="W347" s="34">
        <v>0</v>
      </c>
      <c r="X347" s="34">
        <v>1.1117999999999999</v>
      </c>
      <c r="Y347" s="34">
        <v>12</v>
      </c>
      <c r="Z347" s="34">
        <v>851</v>
      </c>
      <c r="AA347" s="34">
        <v>851</v>
      </c>
      <c r="AB347" s="34">
        <v>863</v>
      </c>
      <c r="AC347" s="34">
        <v>92</v>
      </c>
      <c r="AD347" s="34">
        <v>27.04</v>
      </c>
      <c r="AE347" s="34">
        <v>0.62</v>
      </c>
      <c r="AF347" s="34">
        <v>978</v>
      </c>
      <c r="AG347" s="34">
        <v>1</v>
      </c>
      <c r="AH347" s="34">
        <v>54</v>
      </c>
      <c r="AI347" s="34">
        <v>37</v>
      </c>
      <c r="AJ347" s="34">
        <v>189.1</v>
      </c>
      <c r="AK347" s="34">
        <v>168</v>
      </c>
      <c r="AL347" s="34">
        <v>3.5</v>
      </c>
      <c r="AM347" s="34">
        <v>175</v>
      </c>
      <c r="AN347" s="34" t="s">
        <v>155</v>
      </c>
      <c r="AO347" s="34">
        <v>2</v>
      </c>
      <c r="AP347" s="37">
        <v>0.77159722222222227</v>
      </c>
      <c r="AQ347" s="34">
        <v>47.164434999999997</v>
      </c>
      <c r="AR347" s="34">
        <v>-88.486502999999999</v>
      </c>
      <c r="AS347" s="34">
        <v>318.7</v>
      </c>
      <c r="AT347" s="34">
        <v>33</v>
      </c>
      <c r="AU347" s="34">
        <v>12</v>
      </c>
      <c r="AV347" s="34">
        <v>11</v>
      </c>
      <c r="AW347" s="34" t="s">
        <v>215</v>
      </c>
      <c r="AX347" s="34">
        <v>1.3718999999999999</v>
      </c>
      <c r="AY347" s="34">
        <v>1.6718999999999999</v>
      </c>
      <c r="AZ347" s="34">
        <v>2.2719</v>
      </c>
      <c r="BA347" s="34">
        <v>13.404</v>
      </c>
      <c r="BB347" s="34">
        <v>12.32</v>
      </c>
      <c r="BC347" s="34">
        <v>0.92</v>
      </c>
      <c r="BD347" s="34">
        <v>16.925999999999998</v>
      </c>
      <c r="BE347" s="34">
        <v>2106.7979999999998</v>
      </c>
      <c r="BF347" s="34">
        <v>405.34100000000001</v>
      </c>
      <c r="BG347" s="34">
        <v>11.016</v>
      </c>
      <c r="BH347" s="34">
        <v>8.5999999999999993E-2</v>
      </c>
      <c r="BI347" s="34">
        <v>11.103</v>
      </c>
      <c r="BJ347" s="34">
        <v>8.99</v>
      </c>
      <c r="BK347" s="34">
        <v>7.0999999999999994E-2</v>
      </c>
      <c r="BL347" s="34">
        <v>9.06</v>
      </c>
      <c r="BM347" s="34">
        <v>55.894100000000002</v>
      </c>
      <c r="BN347" s="34"/>
      <c r="BO347" s="34"/>
      <c r="BP347" s="34"/>
      <c r="BQ347" s="34">
        <v>171.083</v>
      </c>
      <c r="BR347" s="34">
        <v>0.17333699999999999</v>
      </c>
      <c r="BS347" s="34">
        <v>-5</v>
      </c>
      <c r="BT347" s="34">
        <v>8.8769999999999995E-3</v>
      </c>
      <c r="BU347" s="34">
        <v>4.2359229999999997</v>
      </c>
      <c r="BV347" s="34">
        <v>0</v>
      </c>
      <c r="BW347" s="34" t="s">
        <v>155</v>
      </c>
      <c r="BX347" s="34">
        <v>0.81599999999999995</v>
      </c>
    </row>
    <row r="348" spans="1:76" x14ac:dyDescent="0.25">
      <c r="A348" s="35">
        <v>43167</v>
      </c>
      <c r="B348" s="36">
        <v>2.0797453703703703E-2</v>
      </c>
      <c r="C348" s="34">
        <v>12.382999999999999</v>
      </c>
      <c r="D348" s="34">
        <v>2.3856000000000002</v>
      </c>
      <c r="E348" s="34">
        <v>23856.291389999999</v>
      </c>
      <c r="F348" s="34">
        <v>489.2</v>
      </c>
      <c r="G348" s="34">
        <v>3.9</v>
      </c>
      <c r="H348" s="34">
        <v>5917.5</v>
      </c>
      <c r="I348" s="34"/>
      <c r="J348" s="34">
        <v>1.3</v>
      </c>
      <c r="K348" s="34">
        <v>0.86160000000000003</v>
      </c>
      <c r="L348" s="34">
        <v>10.6698</v>
      </c>
      <c r="M348" s="34">
        <v>2.0554999999999999</v>
      </c>
      <c r="N348" s="34">
        <v>421.47210000000001</v>
      </c>
      <c r="O348" s="34">
        <v>3.3416000000000001</v>
      </c>
      <c r="P348" s="34">
        <v>424.8</v>
      </c>
      <c r="Q348" s="34">
        <v>343.93810000000002</v>
      </c>
      <c r="R348" s="34">
        <v>2.7269000000000001</v>
      </c>
      <c r="S348" s="34">
        <v>346.7</v>
      </c>
      <c r="T348" s="34">
        <v>5917.5</v>
      </c>
      <c r="U348" s="34"/>
      <c r="V348" s="34"/>
      <c r="W348" s="34">
        <v>0</v>
      </c>
      <c r="X348" s="34">
        <v>1.1201000000000001</v>
      </c>
      <c r="Y348" s="34">
        <v>12</v>
      </c>
      <c r="Z348" s="34">
        <v>852</v>
      </c>
      <c r="AA348" s="34">
        <v>851</v>
      </c>
      <c r="AB348" s="34">
        <v>864</v>
      </c>
      <c r="AC348" s="34">
        <v>92</v>
      </c>
      <c r="AD348" s="34">
        <v>27.04</v>
      </c>
      <c r="AE348" s="34">
        <v>0.62</v>
      </c>
      <c r="AF348" s="34">
        <v>978</v>
      </c>
      <c r="AG348" s="34">
        <v>1</v>
      </c>
      <c r="AH348" s="34">
        <v>54</v>
      </c>
      <c r="AI348" s="34">
        <v>37</v>
      </c>
      <c r="AJ348" s="34">
        <v>189</v>
      </c>
      <c r="AK348" s="34">
        <v>168</v>
      </c>
      <c r="AL348" s="34">
        <v>3.6</v>
      </c>
      <c r="AM348" s="34">
        <v>175.3</v>
      </c>
      <c r="AN348" s="34" t="s">
        <v>155</v>
      </c>
      <c r="AO348" s="34">
        <v>2</v>
      </c>
      <c r="AP348" s="37">
        <v>0.7716087962962962</v>
      </c>
      <c r="AQ348" s="34">
        <v>47.164459000000001</v>
      </c>
      <c r="AR348" s="34">
        <v>-88.486669000000006</v>
      </c>
      <c r="AS348" s="34">
        <v>318.39999999999998</v>
      </c>
      <c r="AT348" s="34">
        <v>30.3</v>
      </c>
      <c r="AU348" s="34">
        <v>12</v>
      </c>
      <c r="AV348" s="34">
        <v>11</v>
      </c>
      <c r="AW348" s="34" t="s">
        <v>215</v>
      </c>
      <c r="AX348" s="34">
        <v>1.4719</v>
      </c>
      <c r="AY348" s="34">
        <v>1.7719</v>
      </c>
      <c r="AZ348" s="34">
        <v>2.4438</v>
      </c>
      <c r="BA348" s="34">
        <v>13.404</v>
      </c>
      <c r="BB348" s="34">
        <v>12.92</v>
      </c>
      <c r="BC348" s="34">
        <v>0.96</v>
      </c>
      <c r="BD348" s="34">
        <v>16.059999999999999</v>
      </c>
      <c r="BE348" s="34">
        <v>2328.268</v>
      </c>
      <c r="BF348" s="34">
        <v>285.47899999999998</v>
      </c>
      <c r="BG348" s="34">
        <v>9.6310000000000002</v>
      </c>
      <c r="BH348" s="34">
        <v>7.5999999999999998E-2</v>
      </c>
      <c r="BI348" s="34">
        <v>9.7080000000000002</v>
      </c>
      <c r="BJ348" s="34">
        <v>7.859</v>
      </c>
      <c r="BK348" s="34">
        <v>6.2E-2</v>
      </c>
      <c r="BL348" s="34">
        <v>7.9219999999999997</v>
      </c>
      <c r="BM348" s="34">
        <v>44.559199999999997</v>
      </c>
      <c r="BN348" s="34"/>
      <c r="BO348" s="34"/>
      <c r="BP348" s="34"/>
      <c r="BQ348" s="34">
        <v>177.72</v>
      </c>
      <c r="BR348" s="34">
        <v>0.185032</v>
      </c>
      <c r="BS348" s="34">
        <v>-5</v>
      </c>
      <c r="BT348" s="34">
        <v>8.123E-3</v>
      </c>
      <c r="BU348" s="34">
        <v>4.5217200000000002</v>
      </c>
      <c r="BV348" s="34">
        <v>0</v>
      </c>
      <c r="BW348" s="34" t="s">
        <v>155</v>
      </c>
      <c r="BX348" s="34">
        <v>0.81599999999999995</v>
      </c>
    </row>
    <row r="349" spans="1:76" x14ac:dyDescent="0.25">
      <c r="A349" s="35">
        <v>43167</v>
      </c>
      <c r="B349" s="36">
        <v>2.0809027777777777E-2</v>
      </c>
      <c r="C349" s="34">
        <v>12.686999999999999</v>
      </c>
      <c r="D349" s="34">
        <v>1.5405</v>
      </c>
      <c r="E349" s="34">
        <v>15405.443789999999</v>
      </c>
      <c r="F349" s="34">
        <v>415.1</v>
      </c>
      <c r="G349" s="34">
        <v>3.4</v>
      </c>
      <c r="H349" s="34">
        <v>4403.7</v>
      </c>
      <c r="I349" s="34"/>
      <c r="J349" s="34">
        <v>1.3</v>
      </c>
      <c r="K349" s="34">
        <v>0.86839999999999995</v>
      </c>
      <c r="L349" s="34">
        <v>11.0181</v>
      </c>
      <c r="M349" s="34">
        <v>1.3379000000000001</v>
      </c>
      <c r="N349" s="34">
        <v>360.46350000000001</v>
      </c>
      <c r="O349" s="34">
        <v>2.9275000000000002</v>
      </c>
      <c r="P349" s="34">
        <v>363.4</v>
      </c>
      <c r="Q349" s="34">
        <v>294.15260000000001</v>
      </c>
      <c r="R349" s="34">
        <v>2.3889</v>
      </c>
      <c r="S349" s="34">
        <v>296.5</v>
      </c>
      <c r="T349" s="34">
        <v>4403.6889000000001</v>
      </c>
      <c r="U349" s="34"/>
      <c r="V349" s="34"/>
      <c r="W349" s="34">
        <v>0</v>
      </c>
      <c r="X349" s="34">
        <v>1.129</v>
      </c>
      <c r="Y349" s="34">
        <v>12</v>
      </c>
      <c r="Z349" s="34">
        <v>850</v>
      </c>
      <c r="AA349" s="34">
        <v>849</v>
      </c>
      <c r="AB349" s="34">
        <v>863</v>
      </c>
      <c r="AC349" s="34">
        <v>92</v>
      </c>
      <c r="AD349" s="34">
        <v>27.04</v>
      </c>
      <c r="AE349" s="34">
        <v>0.62</v>
      </c>
      <c r="AF349" s="34">
        <v>978</v>
      </c>
      <c r="AG349" s="34">
        <v>1</v>
      </c>
      <c r="AH349" s="34">
        <v>54</v>
      </c>
      <c r="AI349" s="34">
        <v>37</v>
      </c>
      <c r="AJ349" s="34">
        <v>189</v>
      </c>
      <c r="AK349" s="34">
        <v>168</v>
      </c>
      <c r="AL349" s="34">
        <v>3.6</v>
      </c>
      <c r="AM349" s="34">
        <v>175.7</v>
      </c>
      <c r="AN349" s="34" t="s">
        <v>155</v>
      </c>
      <c r="AO349" s="34">
        <v>2</v>
      </c>
      <c r="AP349" s="37">
        <v>0.77162037037037035</v>
      </c>
      <c r="AQ349" s="34">
        <v>47.164442999999999</v>
      </c>
      <c r="AR349" s="34">
        <v>-88.486823999999999</v>
      </c>
      <c r="AS349" s="34">
        <v>318.39999999999998</v>
      </c>
      <c r="AT349" s="34">
        <v>27.9</v>
      </c>
      <c r="AU349" s="34">
        <v>12</v>
      </c>
      <c r="AV349" s="34">
        <v>11</v>
      </c>
      <c r="AW349" s="34" t="s">
        <v>215</v>
      </c>
      <c r="AX349" s="34">
        <v>1.4280999999999999</v>
      </c>
      <c r="AY349" s="34">
        <v>1.6561999999999999</v>
      </c>
      <c r="AZ349" s="34">
        <v>2.2124000000000001</v>
      </c>
      <c r="BA349" s="34">
        <v>13.404</v>
      </c>
      <c r="BB349" s="34">
        <v>13.63</v>
      </c>
      <c r="BC349" s="34">
        <v>1.02</v>
      </c>
      <c r="BD349" s="34">
        <v>15.15</v>
      </c>
      <c r="BE349" s="34">
        <v>2502.442</v>
      </c>
      <c r="BF349" s="34">
        <v>193.39400000000001</v>
      </c>
      <c r="BG349" s="34">
        <v>8.5730000000000004</v>
      </c>
      <c r="BH349" s="34">
        <v>7.0000000000000007E-2</v>
      </c>
      <c r="BI349" s="34">
        <v>8.6430000000000007</v>
      </c>
      <c r="BJ349" s="34">
        <v>6.9960000000000004</v>
      </c>
      <c r="BK349" s="34">
        <v>5.7000000000000002E-2</v>
      </c>
      <c r="BL349" s="34">
        <v>7.0529999999999999</v>
      </c>
      <c r="BM349" s="34">
        <v>34.514000000000003</v>
      </c>
      <c r="BN349" s="34"/>
      <c r="BO349" s="34"/>
      <c r="BP349" s="34"/>
      <c r="BQ349" s="34">
        <v>186.43700000000001</v>
      </c>
      <c r="BR349" s="34">
        <v>0.208925</v>
      </c>
      <c r="BS349" s="34">
        <v>-5</v>
      </c>
      <c r="BT349" s="34">
        <v>8.8769999999999995E-3</v>
      </c>
      <c r="BU349" s="34">
        <v>5.1056049999999997</v>
      </c>
      <c r="BV349" s="34">
        <v>0</v>
      </c>
      <c r="BW349" s="34" t="s">
        <v>155</v>
      </c>
      <c r="BX349" s="34">
        <v>0.81599999999999995</v>
      </c>
    </row>
    <row r="350" spans="1:76" x14ac:dyDescent="0.25">
      <c r="A350" s="35">
        <v>43167</v>
      </c>
      <c r="B350" s="36">
        <v>2.0820601851851851E-2</v>
      </c>
      <c r="C350" s="34">
        <v>12.872999999999999</v>
      </c>
      <c r="D350" s="34">
        <v>1.2105999999999999</v>
      </c>
      <c r="E350" s="34">
        <v>12105.92957</v>
      </c>
      <c r="F350" s="34">
        <v>379.2</v>
      </c>
      <c r="G350" s="34">
        <v>3</v>
      </c>
      <c r="H350" s="34">
        <v>3830.8</v>
      </c>
      <c r="I350" s="34"/>
      <c r="J350" s="34">
        <v>1.4</v>
      </c>
      <c r="K350" s="34">
        <v>0.87050000000000005</v>
      </c>
      <c r="L350" s="34">
        <v>11.205500000000001</v>
      </c>
      <c r="M350" s="34">
        <v>1.0538000000000001</v>
      </c>
      <c r="N350" s="34">
        <v>330.08640000000003</v>
      </c>
      <c r="O350" s="34">
        <v>2.5981999999999998</v>
      </c>
      <c r="P350" s="34">
        <v>332.7</v>
      </c>
      <c r="Q350" s="34">
        <v>269.36369999999999</v>
      </c>
      <c r="R350" s="34">
        <v>2.1202999999999999</v>
      </c>
      <c r="S350" s="34">
        <v>271.5</v>
      </c>
      <c r="T350" s="34">
        <v>3830.7896000000001</v>
      </c>
      <c r="U350" s="34"/>
      <c r="V350" s="34"/>
      <c r="W350" s="34">
        <v>0</v>
      </c>
      <c r="X350" s="34">
        <v>1.2186999999999999</v>
      </c>
      <c r="Y350" s="34">
        <v>12</v>
      </c>
      <c r="Z350" s="34">
        <v>850</v>
      </c>
      <c r="AA350" s="34">
        <v>849</v>
      </c>
      <c r="AB350" s="34">
        <v>864</v>
      </c>
      <c r="AC350" s="34">
        <v>92</v>
      </c>
      <c r="AD350" s="34">
        <v>27.04</v>
      </c>
      <c r="AE350" s="34">
        <v>0.62</v>
      </c>
      <c r="AF350" s="34">
        <v>978</v>
      </c>
      <c r="AG350" s="34">
        <v>1</v>
      </c>
      <c r="AH350" s="34">
        <v>54</v>
      </c>
      <c r="AI350" s="34">
        <v>37</v>
      </c>
      <c r="AJ350" s="34">
        <v>189</v>
      </c>
      <c r="AK350" s="34">
        <v>168</v>
      </c>
      <c r="AL350" s="34">
        <v>3.5</v>
      </c>
      <c r="AM350" s="34">
        <v>176</v>
      </c>
      <c r="AN350" s="34" t="s">
        <v>155</v>
      </c>
      <c r="AO350" s="34">
        <v>2</v>
      </c>
      <c r="AP350" s="37">
        <v>0.7716319444444445</v>
      </c>
      <c r="AQ350" s="34">
        <v>47.164416000000003</v>
      </c>
      <c r="AR350" s="34">
        <v>-88.486975000000001</v>
      </c>
      <c r="AS350" s="34">
        <v>318.5</v>
      </c>
      <c r="AT350" s="34">
        <v>25.9</v>
      </c>
      <c r="AU350" s="34">
        <v>12</v>
      </c>
      <c r="AV350" s="34">
        <v>11</v>
      </c>
      <c r="AW350" s="34" t="s">
        <v>215</v>
      </c>
      <c r="AX350" s="34">
        <v>1.4</v>
      </c>
      <c r="AY350" s="34">
        <v>1.6718280000000001</v>
      </c>
      <c r="AZ350" s="34">
        <v>2.1718280000000001</v>
      </c>
      <c r="BA350" s="34">
        <v>13.404</v>
      </c>
      <c r="BB350" s="34">
        <v>13.86</v>
      </c>
      <c r="BC350" s="34">
        <v>1.03</v>
      </c>
      <c r="BD350" s="34">
        <v>14.879</v>
      </c>
      <c r="BE350" s="34">
        <v>2576.1019999999999</v>
      </c>
      <c r="BF350" s="34">
        <v>154.19399999999999</v>
      </c>
      <c r="BG350" s="34">
        <v>7.9470000000000001</v>
      </c>
      <c r="BH350" s="34">
        <v>6.3E-2</v>
      </c>
      <c r="BI350" s="34">
        <v>8.0090000000000003</v>
      </c>
      <c r="BJ350" s="34">
        <v>6.4850000000000003</v>
      </c>
      <c r="BK350" s="34">
        <v>5.0999999999999997E-2</v>
      </c>
      <c r="BL350" s="34">
        <v>6.5359999999999996</v>
      </c>
      <c r="BM350" s="34">
        <v>30.390799999999999</v>
      </c>
      <c r="BN350" s="34"/>
      <c r="BO350" s="34"/>
      <c r="BP350" s="34"/>
      <c r="BQ350" s="34">
        <v>203.71299999999999</v>
      </c>
      <c r="BR350" s="34">
        <v>0.24532599999999999</v>
      </c>
      <c r="BS350" s="34">
        <v>-5</v>
      </c>
      <c r="BT350" s="34">
        <v>8.9999999999999993E-3</v>
      </c>
      <c r="BU350" s="34">
        <v>5.9951540000000003</v>
      </c>
      <c r="BV350" s="34">
        <v>0</v>
      </c>
      <c r="BW350" s="34" t="s">
        <v>155</v>
      </c>
      <c r="BX350" s="34">
        <v>0.81599999999999995</v>
      </c>
    </row>
    <row r="351" spans="1:76" x14ac:dyDescent="0.25">
      <c r="A351" s="35">
        <v>43167</v>
      </c>
      <c r="B351" s="36">
        <v>2.0832175925925928E-2</v>
      </c>
      <c r="C351" s="34">
        <v>12.946</v>
      </c>
      <c r="D351" s="34">
        <v>0.99270000000000003</v>
      </c>
      <c r="E351" s="34">
        <v>9927.3873870000007</v>
      </c>
      <c r="F351" s="34">
        <v>418.9</v>
      </c>
      <c r="G351" s="34">
        <v>2</v>
      </c>
      <c r="H351" s="34">
        <v>3694.5</v>
      </c>
      <c r="I351" s="34"/>
      <c r="J351" s="34">
        <v>1.4</v>
      </c>
      <c r="K351" s="34">
        <v>0.87209999999999999</v>
      </c>
      <c r="L351" s="34">
        <v>11.2895</v>
      </c>
      <c r="M351" s="34">
        <v>0.86570000000000003</v>
      </c>
      <c r="N351" s="34">
        <v>365.32029999999997</v>
      </c>
      <c r="O351" s="34">
        <v>1.7670999999999999</v>
      </c>
      <c r="P351" s="34">
        <v>367.1</v>
      </c>
      <c r="Q351" s="34">
        <v>298.11599999999999</v>
      </c>
      <c r="R351" s="34">
        <v>1.4419999999999999</v>
      </c>
      <c r="S351" s="34">
        <v>299.60000000000002</v>
      </c>
      <c r="T351" s="34">
        <v>3694.5318000000002</v>
      </c>
      <c r="U351" s="34"/>
      <c r="V351" s="34"/>
      <c r="W351" s="34">
        <v>0</v>
      </c>
      <c r="X351" s="34">
        <v>1.2209000000000001</v>
      </c>
      <c r="Y351" s="34">
        <v>12</v>
      </c>
      <c r="Z351" s="34">
        <v>850</v>
      </c>
      <c r="AA351" s="34">
        <v>849</v>
      </c>
      <c r="AB351" s="34">
        <v>864</v>
      </c>
      <c r="AC351" s="34">
        <v>92</v>
      </c>
      <c r="AD351" s="34">
        <v>27.04</v>
      </c>
      <c r="AE351" s="34">
        <v>0.62</v>
      </c>
      <c r="AF351" s="34">
        <v>978</v>
      </c>
      <c r="AG351" s="34">
        <v>1</v>
      </c>
      <c r="AH351" s="34">
        <v>54</v>
      </c>
      <c r="AI351" s="34">
        <v>37</v>
      </c>
      <c r="AJ351" s="34">
        <v>189</v>
      </c>
      <c r="AK351" s="34">
        <v>168</v>
      </c>
      <c r="AL351" s="34">
        <v>3.7</v>
      </c>
      <c r="AM351" s="34">
        <v>175.6</v>
      </c>
      <c r="AN351" s="34" t="s">
        <v>155</v>
      </c>
      <c r="AO351" s="34">
        <v>2</v>
      </c>
      <c r="AP351" s="37">
        <v>0.77164351851851853</v>
      </c>
      <c r="AQ351" s="34">
        <v>47.164383000000001</v>
      </c>
      <c r="AR351" s="34">
        <v>-88.487112999999994</v>
      </c>
      <c r="AS351" s="34">
        <v>318.5</v>
      </c>
      <c r="AT351" s="34">
        <v>25.4</v>
      </c>
      <c r="AU351" s="34">
        <v>12</v>
      </c>
      <c r="AV351" s="34">
        <v>11</v>
      </c>
      <c r="AW351" s="34" t="s">
        <v>215</v>
      </c>
      <c r="AX351" s="34">
        <v>1.543744</v>
      </c>
      <c r="AY351" s="34">
        <v>1.1968970000000001</v>
      </c>
      <c r="AZ351" s="34">
        <v>2.2718720000000001</v>
      </c>
      <c r="BA351" s="34">
        <v>13.404</v>
      </c>
      <c r="BB351" s="34">
        <v>14.04</v>
      </c>
      <c r="BC351" s="34">
        <v>1.05</v>
      </c>
      <c r="BD351" s="34">
        <v>14.669</v>
      </c>
      <c r="BE351" s="34">
        <v>2619.8850000000002</v>
      </c>
      <c r="BF351" s="34">
        <v>127.872</v>
      </c>
      <c r="BG351" s="34">
        <v>8.8780000000000001</v>
      </c>
      <c r="BH351" s="34">
        <v>4.2999999999999997E-2</v>
      </c>
      <c r="BI351" s="34">
        <v>8.9209999999999994</v>
      </c>
      <c r="BJ351" s="34">
        <v>7.2450000000000001</v>
      </c>
      <c r="BK351" s="34">
        <v>3.5000000000000003E-2</v>
      </c>
      <c r="BL351" s="34">
        <v>7.28</v>
      </c>
      <c r="BM351" s="34">
        <v>29.586300000000001</v>
      </c>
      <c r="BN351" s="34"/>
      <c r="BO351" s="34"/>
      <c r="BP351" s="34"/>
      <c r="BQ351" s="34">
        <v>206.01</v>
      </c>
      <c r="BR351" s="34">
        <v>0.25701600000000002</v>
      </c>
      <c r="BS351" s="34">
        <v>-5</v>
      </c>
      <c r="BT351" s="34">
        <v>8.123E-3</v>
      </c>
      <c r="BU351" s="34">
        <v>6.2808289999999998</v>
      </c>
      <c r="BV351" s="34">
        <v>0</v>
      </c>
      <c r="BW351" s="34" t="s">
        <v>155</v>
      </c>
      <c r="BX351" s="34">
        <v>0.81599999999999995</v>
      </c>
    </row>
    <row r="352" spans="1:76" x14ac:dyDescent="0.25">
      <c r="A352" s="35">
        <v>43167</v>
      </c>
      <c r="B352" s="36">
        <v>2.0843749999999998E-2</v>
      </c>
      <c r="C352" s="34">
        <v>12.977</v>
      </c>
      <c r="D352" s="34">
        <v>0.73499999999999999</v>
      </c>
      <c r="E352" s="34">
        <v>7350.1454229999999</v>
      </c>
      <c r="F352" s="34">
        <v>515.5</v>
      </c>
      <c r="G352" s="34">
        <v>1.4</v>
      </c>
      <c r="H352" s="34">
        <v>3329.3</v>
      </c>
      <c r="I352" s="34"/>
      <c r="J352" s="34">
        <v>1.4</v>
      </c>
      <c r="K352" s="34">
        <v>0.87450000000000006</v>
      </c>
      <c r="L352" s="34">
        <v>11.3485</v>
      </c>
      <c r="M352" s="34">
        <v>0.64280000000000004</v>
      </c>
      <c r="N352" s="34">
        <v>450.7792</v>
      </c>
      <c r="O352" s="34">
        <v>1.1990000000000001</v>
      </c>
      <c r="P352" s="34">
        <v>452</v>
      </c>
      <c r="Q352" s="34">
        <v>367.85390000000001</v>
      </c>
      <c r="R352" s="34">
        <v>0.97840000000000005</v>
      </c>
      <c r="S352" s="34">
        <v>368.8</v>
      </c>
      <c r="T352" s="34">
        <v>3329.3497000000002</v>
      </c>
      <c r="U352" s="34"/>
      <c r="V352" s="34"/>
      <c r="W352" s="34">
        <v>0</v>
      </c>
      <c r="X352" s="34">
        <v>1.2242999999999999</v>
      </c>
      <c r="Y352" s="34">
        <v>12</v>
      </c>
      <c r="Z352" s="34">
        <v>850</v>
      </c>
      <c r="AA352" s="34">
        <v>849</v>
      </c>
      <c r="AB352" s="34">
        <v>864</v>
      </c>
      <c r="AC352" s="34">
        <v>92</v>
      </c>
      <c r="AD352" s="34">
        <v>27.04</v>
      </c>
      <c r="AE352" s="34">
        <v>0.62</v>
      </c>
      <c r="AF352" s="34">
        <v>978</v>
      </c>
      <c r="AG352" s="34">
        <v>1</v>
      </c>
      <c r="AH352" s="34">
        <v>53.122999999999998</v>
      </c>
      <c r="AI352" s="34">
        <v>37</v>
      </c>
      <c r="AJ352" s="34">
        <v>189</v>
      </c>
      <c r="AK352" s="34">
        <v>168</v>
      </c>
      <c r="AL352" s="34">
        <v>3.7</v>
      </c>
      <c r="AM352" s="34">
        <v>175.2</v>
      </c>
      <c r="AN352" s="34" t="s">
        <v>155</v>
      </c>
      <c r="AO352" s="34">
        <v>2</v>
      </c>
      <c r="AP352" s="37">
        <v>0.77165509259259257</v>
      </c>
      <c r="AQ352" s="34">
        <v>47.164344</v>
      </c>
      <c r="AR352" s="34">
        <v>-88.487246999999996</v>
      </c>
      <c r="AS352" s="34">
        <v>318.5</v>
      </c>
      <c r="AT352" s="34">
        <v>25.1</v>
      </c>
      <c r="AU352" s="34">
        <v>12</v>
      </c>
      <c r="AV352" s="34">
        <v>10</v>
      </c>
      <c r="AW352" s="34" t="s">
        <v>226</v>
      </c>
      <c r="AX352" s="34">
        <v>1.6</v>
      </c>
      <c r="AY352" s="34">
        <v>1</v>
      </c>
      <c r="AZ352" s="34">
        <v>2.2999999999999998</v>
      </c>
      <c r="BA352" s="34">
        <v>13.404</v>
      </c>
      <c r="BB352" s="34">
        <v>14.32</v>
      </c>
      <c r="BC352" s="34">
        <v>1.07</v>
      </c>
      <c r="BD352" s="34">
        <v>14.349</v>
      </c>
      <c r="BE352" s="34">
        <v>2676.5659999999998</v>
      </c>
      <c r="BF352" s="34">
        <v>96.489000000000004</v>
      </c>
      <c r="BG352" s="34">
        <v>11.134</v>
      </c>
      <c r="BH352" s="34">
        <v>0.03</v>
      </c>
      <c r="BI352" s="34">
        <v>11.163</v>
      </c>
      <c r="BJ352" s="34">
        <v>9.0860000000000003</v>
      </c>
      <c r="BK352" s="34">
        <v>2.4E-2</v>
      </c>
      <c r="BL352" s="34">
        <v>9.11</v>
      </c>
      <c r="BM352" s="34">
        <v>27.096900000000002</v>
      </c>
      <c r="BN352" s="34"/>
      <c r="BO352" s="34"/>
      <c r="BP352" s="34"/>
      <c r="BQ352" s="34">
        <v>209.958</v>
      </c>
      <c r="BR352" s="34">
        <v>0.24835299999999999</v>
      </c>
      <c r="BS352" s="34">
        <v>-5</v>
      </c>
      <c r="BT352" s="34">
        <v>8.0000000000000002E-3</v>
      </c>
      <c r="BU352" s="34">
        <v>6.0691259999999998</v>
      </c>
      <c r="BV352" s="34">
        <v>0</v>
      </c>
      <c r="BW352" s="34" t="s">
        <v>155</v>
      </c>
      <c r="BX352" s="34">
        <v>0.81599999999999995</v>
      </c>
    </row>
    <row r="353" spans="1:76" x14ac:dyDescent="0.25">
      <c r="A353" s="35">
        <v>43167</v>
      </c>
      <c r="B353" s="36">
        <v>2.0855324074074075E-2</v>
      </c>
      <c r="C353" s="34">
        <v>13.007999999999999</v>
      </c>
      <c r="D353" s="34">
        <v>0.60089999999999999</v>
      </c>
      <c r="E353" s="34">
        <v>6009.0566040000003</v>
      </c>
      <c r="F353" s="34">
        <v>591.79999999999995</v>
      </c>
      <c r="G353" s="34">
        <v>1.3</v>
      </c>
      <c r="H353" s="34">
        <v>2742.9</v>
      </c>
      <c r="I353" s="34"/>
      <c r="J353" s="34">
        <v>1.4</v>
      </c>
      <c r="K353" s="34">
        <v>0.876</v>
      </c>
      <c r="L353" s="34">
        <v>11.3957</v>
      </c>
      <c r="M353" s="34">
        <v>0.52639999999999998</v>
      </c>
      <c r="N353" s="34">
        <v>518.43970000000002</v>
      </c>
      <c r="O353" s="34">
        <v>1.1389</v>
      </c>
      <c r="P353" s="34">
        <v>519.6</v>
      </c>
      <c r="Q353" s="34">
        <v>423.0675</v>
      </c>
      <c r="R353" s="34">
        <v>0.92930000000000001</v>
      </c>
      <c r="S353" s="34">
        <v>424</v>
      </c>
      <c r="T353" s="34">
        <v>2742.9328999999998</v>
      </c>
      <c r="U353" s="34"/>
      <c r="V353" s="34"/>
      <c r="W353" s="34">
        <v>0</v>
      </c>
      <c r="X353" s="34">
        <v>1.2264999999999999</v>
      </c>
      <c r="Y353" s="34">
        <v>12</v>
      </c>
      <c r="Z353" s="34">
        <v>850</v>
      </c>
      <c r="AA353" s="34">
        <v>849</v>
      </c>
      <c r="AB353" s="34">
        <v>864</v>
      </c>
      <c r="AC353" s="34">
        <v>92</v>
      </c>
      <c r="AD353" s="34">
        <v>27.04</v>
      </c>
      <c r="AE353" s="34">
        <v>0.62</v>
      </c>
      <c r="AF353" s="34">
        <v>978</v>
      </c>
      <c r="AG353" s="34">
        <v>1</v>
      </c>
      <c r="AH353" s="34">
        <v>53</v>
      </c>
      <c r="AI353" s="34">
        <v>37</v>
      </c>
      <c r="AJ353" s="34">
        <v>189.9</v>
      </c>
      <c r="AK353" s="34">
        <v>168</v>
      </c>
      <c r="AL353" s="34">
        <v>3.7</v>
      </c>
      <c r="AM353" s="34">
        <v>175</v>
      </c>
      <c r="AN353" s="34" t="s">
        <v>155</v>
      </c>
      <c r="AO353" s="34">
        <v>2</v>
      </c>
      <c r="AP353" s="37">
        <v>0.77166666666666661</v>
      </c>
      <c r="AQ353" s="34">
        <v>47.164309000000003</v>
      </c>
      <c r="AR353" s="34">
        <v>-88.487388999999993</v>
      </c>
      <c r="AS353" s="34">
        <v>318.5</v>
      </c>
      <c r="AT353" s="34">
        <v>25.2</v>
      </c>
      <c r="AU353" s="34">
        <v>12</v>
      </c>
      <c r="AV353" s="34">
        <v>10</v>
      </c>
      <c r="AW353" s="34" t="s">
        <v>226</v>
      </c>
      <c r="AX353" s="34">
        <v>1.6</v>
      </c>
      <c r="AY353" s="34">
        <v>1.0719000000000001</v>
      </c>
      <c r="AZ353" s="34">
        <v>2.3719000000000001</v>
      </c>
      <c r="BA353" s="34">
        <v>13.404</v>
      </c>
      <c r="BB353" s="34">
        <v>14.51</v>
      </c>
      <c r="BC353" s="34">
        <v>1.08</v>
      </c>
      <c r="BD353" s="34">
        <v>14.15</v>
      </c>
      <c r="BE353" s="34">
        <v>2715.9589999999998</v>
      </c>
      <c r="BF353" s="34">
        <v>79.852999999999994</v>
      </c>
      <c r="BG353" s="34">
        <v>12.939</v>
      </c>
      <c r="BH353" s="34">
        <v>2.8000000000000001E-2</v>
      </c>
      <c r="BI353" s="34">
        <v>12.968</v>
      </c>
      <c r="BJ353" s="34">
        <v>10.558999999999999</v>
      </c>
      <c r="BK353" s="34">
        <v>2.3E-2</v>
      </c>
      <c r="BL353" s="34">
        <v>10.582000000000001</v>
      </c>
      <c r="BM353" s="34">
        <v>22.558900000000001</v>
      </c>
      <c r="BN353" s="34"/>
      <c r="BO353" s="34"/>
      <c r="BP353" s="34"/>
      <c r="BQ353" s="34">
        <v>212.536</v>
      </c>
      <c r="BR353" s="34">
        <v>0.30312800000000001</v>
      </c>
      <c r="BS353" s="34">
        <v>-5</v>
      </c>
      <c r="BT353" s="34">
        <v>8.8769999999999995E-3</v>
      </c>
      <c r="BU353" s="34">
        <v>7.4076899999999997</v>
      </c>
      <c r="BV353" s="34">
        <v>0</v>
      </c>
      <c r="BW353" s="34" t="s">
        <v>155</v>
      </c>
      <c r="BX353" s="34">
        <v>0.81599999999999995</v>
      </c>
    </row>
    <row r="354" spans="1:76" x14ac:dyDescent="0.25">
      <c r="A354" s="35">
        <v>43167</v>
      </c>
      <c r="B354" s="36">
        <v>2.0866898148148145E-2</v>
      </c>
      <c r="C354" s="34">
        <v>13</v>
      </c>
      <c r="D354" s="34">
        <v>0.61980000000000002</v>
      </c>
      <c r="E354" s="34">
        <v>6197.8411910000004</v>
      </c>
      <c r="F354" s="34">
        <v>578.70000000000005</v>
      </c>
      <c r="G354" s="34">
        <v>1.4</v>
      </c>
      <c r="H354" s="34">
        <v>2277.6</v>
      </c>
      <c r="I354" s="34"/>
      <c r="J354" s="34">
        <v>1.4</v>
      </c>
      <c r="K354" s="34">
        <v>0.87639999999999996</v>
      </c>
      <c r="L354" s="34">
        <v>11.3933</v>
      </c>
      <c r="M354" s="34">
        <v>0.54320000000000002</v>
      </c>
      <c r="N354" s="34">
        <v>507.21080000000001</v>
      </c>
      <c r="O354" s="34">
        <v>1.1901999999999999</v>
      </c>
      <c r="P354" s="34">
        <v>508.4</v>
      </c>
      <c r="Q354" s="34">
        <v>413.90440000000001</v>
      </c>
      <c r="R354" s="34">
        <v>0.97119999999999995</v>
      </c>
      <c r="S354" s="34">
        <v>414.9</v>
      </c>
      <c r="T354" s="34">
        <v>2277.623</v>
      </c>
      <c r="U354" s="34"/>
      <c r="V354" s="34"/>
      <c r="W354" s="34">
        <v>0</v>
      </c>
      <c r="X354" s="34">
        <v>1.2270000000000001</v>
      </c>
      <c r="Y354" s="34">
        <v>12</v>
      </c>
      <c r="Z354" s="34">
        <v>850</v>
      </c>
      <c r="AA354" s="34">
        <v>849</v>
      </c>
      <c r="AB354" s="34">
        <v>864</v>
      </c>
      <c r="AC354" s="34">
        <v>92</v>
      </c>
      <c r="AD354" s="34">
        <v>27.04</v>
      </c>
      <c r="AE354" s="34">
        <v>0.62</v>
      </c>
      <c r="AF354" s="34">
        <v>978</v>
      </c>
      <c r="AG354" s="34">
        <v>1</v>
      </c>
      <c r="AH354" s="34">
        <v>53</v>
      </c>
      <c r="AI354" s="34">
        <v>37</v>
      </c>
      <c r="AJ354" s="34">
        <v>190</v>
      </c>
      <c r="AK354" s="34">
        <v>168</v>
      </c>
      <c r="AL354" s="34">
        <v>3.8</v>
      </c>
      <c r="AM354" s="34">
        <v>175</v>
      </c>
      <c r="AN354" s="34" t="s">
        <v>155</v>
      </c>
      <c r="AO354" s="34">
        <v>2</v>
      </c>
      <c r="AP354" s="37">
        <v>0.77167824074074076</v>
      </c>
      <c r="AQ354" s="34">
        <v>47.164276999999998</v>
      </c>
      <c r="AR354" s="34">
        <v>-88.487532000000002</v>
      </c>
      <c r="AS354" s="34">
        <v>318.5</v>
      </c>
      <c r="AT354" s="34">
        <v>25.6</v>
      </c>
      <c r="AU354" s="34">
        <v>12</v>
      </c>
      <c r="AV354" s="34">
        <v>10</v>
      </c>
      <c r="AW354" s="34" t="s">
        <v>226</v>
      </c>
      <c r="AX354" s="34">
        <v>1.6</v>
      </c>
      <c r="AY354" s="34">
        <v>1.1000000000000001</v>
      </c>
      <c r="AZ354" s="34">
        <v>2.4</v>
      </c>
      <c r="BA354" s="34">
        <v>13.404</v>
      </c>
      <c r="BB354" s="34">
        <v>14.55</v>
      </c>
      <c r="BC354" s="34">
        <v>1.0900000000000001</v>
      </c>
      <c r="BD354" s="34">
        <v>14.101000000000001</v>
      </c>
      <c r="BE354" s="34">
        <v>2722.59</v>
      </c>
      <c r="BF354" s="34">
        <v>82.614999999999995</v>
      </c>
      <c r="BG354" s="34">
        <v>12.693</v>
      </c>
      <c r="BH354" s="34">
        <v>0.03</v>
      </c>
      <c r="BI354" s="34">
        <v>12.723000000000001</v>
      </c>
      <c r="BJ354" s="34">
        <v>10.358000000000001</v>
      </c>
      <c r="BK354" s="34">
        <v>2.4E-2</v>
      </c>
      <c r="BL354" s="34">
        <v>10.382</v>
      </c>
      <c r="BM354" s="34">
        <v>18.781700000000001</v>
      </c>
      <c r="BN354" s="34"/>
      <c r="BO354" s="34"/>
      <c r="BP354" s="34"/>
      <c r="BQ354" s="34">
        <v>213.19</v>
      </c>
      <c r="BR354" s="34">
        <v>0.236455</v>
      </c>
      <c r="BS354" s="34">
        <v>-5</v>
      </c>
      <c r="BT354" s="34">
        <v>7.2459999999999998E-3</v>
      </c>
      <c r="BU354" s="34">
        <v>5.7783689999999996</v>
      </c>
      <c r="BV354" s="34">
        <v>0</v>
      </c>
      <c r="BW354" s="34" t="s">
        <v>155</v>
      </c>
      <c r="BX354" s="34">
        <v>0.81599999999999995</v>
      </c>
    </row>
    <row r="355" spans="1:76" x14ac:dyDescent="0.25">
      <c r="A355" s="35">
        <v>43167</v>
      </c>
      <c r="B355" s="36">
        <v>2.0878472222222222E-2</v>
      </c>
      <c r="C355" s="34">
        <v>12.992000000000001</v>
      </c>
      <c r="D355" s="34">
        <v>0.76270000000000004</v>
      </c>
      <c r="E355" s="34">
        <v>7627.355372</v>
      </c>
      <c r="F355" s="34">
        <v>522.4</v>
      </c>
      <c r="G355" s="34">
        <v>1.8</v>
      </c>
      <c r="H355" s="34">
        <v>2165.5</v>
      </c>
      <c r="I355" s="34"/>
      <c r="J355" s="34">
        <v>1.4</v>
      </c>
      <c r="K355" s="34">
        <v>0.87519999999999998</v>
      </c>
      <c r="L355" s="34">
        <v>11.370799999999999</v>
      </c>
      <c r="M355" s="34">
        <v>0.66759999999999997</v>
      </c>
      <c r="N355" s="34">
        <v>457.21019999999999</v>
      </c>
      <c r="O355" s="34">
        <v>1.5387</v>
      </c>
      <c r="P355" s="34">
        <v>458.7</v>
      </c>
      <c r="Q355" s="34">
        <v>373.10180000000003</v>
      </c>
      <c r="R355" s="34">
        <v>1.2556</v>
      </c>
      <c r="S355" s="34">
        <v>374.4</v>
      </c>
      <c r="T355" s="34">
        <v>2165.4733999999999</v>
      </c>
      <c r="U355" s="34"/>
      <c r="V355" s="34"/>
      <c r="W355" s="34">
        <v>0</v>
      </c>
      <c r="X355" s="34">
        <v>1.2253000000000001</v>
      </c>
      <c r="Y355" s="34">
        <v>12</v>
      </c>
      <c r="Z355" s="34">
        <v>850</v>
      </c>
      <c r="AA355" s="34">
        <v>850</v>
      </c>
      <c r="AB355" s="34">
        <v>864</v>
      </c>
      <c r="AC355" s="34">
        <v>92</v>
      </c>
      <c r="AD355" s="34">
        <v>27.04</v>
      </c>
      <c r="AE355" s="34">
        <v>0.62</v>
      </c>
      <c r="AF355" s="34">
        <v>978</v>
      </c>
      <c r="AG355" s="34">
        <v>1</v>
      </c>
      <c r="AH355" s="34">
        <v>53</v>
      </c>
      <c r="AI355" s="34">
        <v>37</v>
      </c>
      <c r="AJ355" s="34">
        <v>190</v>
      </c>
      <c r="AK355" s="34">
        <v>168</v>
      </c>
      <c r="AL355" s="34">
        <v>3.6</v>
      </c>
      <c r="AM355" s="34">
        <v>175</v>
      </c>
      <c r="AN355" s="34" t="s">
        <v>155</v>
      </c>
      <c r="AO355" s="34">
        <v>2</v>
      </c>
      <c r="AP355" s="37">
        <v>0.77168981481481491</v>
      </c>
      <c r="AQ355" s="34">
        <v>47.164245999999999</v>
      </c>
      <c r="AR355" s="34">
        <v>-88.487679999999997</v>
      </c>
      <c r="AS355" s="34">
        <v>318.60000000000002</v>
      </c>
      <c r="AT355" s="34">
        <v>25.5</v>
      </c>
      <c r="AU355" s="34">
        <v>12</v>
      </c>
      <c r="AV355" s="34">
        <v>10</v>
      </c>
      <c r="AW355" s="34" t="s">
        <v>226</v>
      </c>
      <c r="AX355" s="34">
        <v>1.671872</v>
      </c>
      <c r="AY355" s="34">
        <v>1.243744</v>
      </c>
      <c r="AZ355" s="34">
        <v>2.4718719999999998</v>
      </c>
      <c r="BA355" s="34">
        <v>13.404</v>
      </c>
      <c r="BB355" s="34">
        <v>14.41</v>
      </c>
      <c r="BC355" s="34">
        <v>1.08</v>
      </c>
      <c r="BD355" s="34">
        <v>14.255000000000001</v>
      </c>
      <c r="BE355" s="34">
        <v>2697.0369999999998</v>
      </c>
      <c r="BF355" s="34">
        <v>100.78</v>
      </c>
      <c r="BG355" s="34">
        <v>11.356999999999999</v>
      </c>
      <c r="BH355" s="34">
        <v>3.7999999999999999E-2</v>
      </c>
      <c r="BI355" s="34">
        <v>11.395</v>
      </c>
      <c r="BJ355" s="34">
        <v>9.2669999999999995</v>
      </c>
      <c r="BK355" s="34">
        <v>3.1E-2</v>
      </c>
      <c r="BL355" s="34">
        <v>9.2989999999999995</v>
      </c>
      <c r="BM355" s="34">
        <v>17.724399999999999</v>
      </c>
      <c r="BN355" s="34"/>
      <c r="BO355" s="34"/>
      <c r="BP355" s="34"/>
      <c r="BQ355" s="34">
        <v>211.32400000000001</v>
      </c>
      <c r="BR355" s="34">
        <v>0.17951900000000001</v>
      </c>
      <c r="BS355" s="34">
        <v>-5</v>
      </c>
      <c r="BT355" s="34">
        <v>7.0000000000000001E-3</v>
      </c>
      <c r="BU355" s="34">
        <v>4.3869959999999999</v>
      </c>
      <c r="BV355" s="34">
        <v>0</v>
      </c>
      <c r="BW355" s="34" t="s">
        <v>155</v>
      </c>
      <c r="BX355" s="34">
        <v>0.81599999999999995</v>
      </c>
    </row>
    <row r="356" spans="1:76" x14ac:dyDescent="0.25">
      <c r="A356" s="35">
        <v>43167</v>
      </c>
      <c r="B356" s="36">
        <v>2.0890046296296299E-2</v>
      </c>
      <c r="C356" s="34">
        <v>13.004</v>
      </c>
      <c r="D356" s="34">
        <v>0.96250000000000002</v>
      </c>
      <c r="E356" s="34">
        <v>9624.5128210000003</v>
      </c>
      <c r="F356" s="34">
        <v>475.4</v>
      </c>
      <c r="G356" s="34">
        <v>2</v>
      </c>
      <c r="H356" s="34">
        <v>2337.6</v>
      </c>
      <c r="I356" s="34"/>
      <c r="J356" s="34">
        <v>1.4</v>
      </c>
      <c r="K356" s="34">
        <v>0.87319999999999998</v>
      </c>
      <c r="L356" s="34">
        <v>11.354900000000001</v>
      </c>
      <c r="M356" s="34">
        <v>0.84040000000000004</v>
      </c>
      <c r="N356" s="34">
        <v>415.1241</v>
      </c>
      <c r="O356" s="34">
        <v>1.7464</v>
      </c>
      <c r="P356" s="34">
        <v>416.9</v>
      </c>
      <c r="Q356" s="34">
        <v>338.75790000000001</v>
      </c>
      <c r="R356" s="34">
        <v>1.4251</v>
      </c>
      <c r="S356" s="34">
        <v>340.2</v>
      </c>
      <c r="T356" s="34">
        <v>2337.6278000000002</v>
      </c>
      <c r="U356" s="34"/>
      <c r="V356" s="34"/>
      <c r="W356" s="34">
        <v>0</v>
      </c>
      <c r="X356" s="34">
        <v>1.2224999999999999</v>
      </c>
      <c r="Y356" s="34">
        <v>12</v>
      </c>
      <c r="Z356" s="34">
        <v>851</v>
      </c>
      <c r="AA356" s="34">
        <v>851</v>
      </c>
      <c r="AB356" s="34">
        <v>865</v>
      </c>
      <c r="AC356" s="34">
        <v>92</v>
      </c>
      <c r="AD356" s="34">
        <v>27.04</v>
      </c>
      <c r="AE356" s="34">
        <v>0.62</v>
      </c>
      <c r="AF356" s="34">
        <v>978</v>
      </c>
      <c r="AG356" s="34">
        <v>1</v>
      </c>
      <c r="AH356" s="34">
        <v>53</v>
      </c>
      <c r="AI356" s="34">
        <v>37</v>
      </c>
      <c r="AJ356" s="34">
        <v>190</v>
      </c>
      <c r="AK356" s="34">
        <v>168</v>
      </c>
      <c r="AL356" s="34">
        <v>3.7</v>
      </c>
      <c r="AM356" s="34">
        <v>175</v>
      </c>
      <c r="AN356" s="34" t="s">
        <v>155</v>
      </c>
      <c r="AO356" s="34">
        <v>2</v>
      </c>
      <c r="AP356" s="37">
        <v>0.77170138888888884</v>
      </c>
      <c r="AQ356" s="34">
        <v>47.164216000000003</v>
      </c>
      <c r="AR356" s="34">
        <v>-88.487825999999998</v>
      </c>
      <c r="AS356" s="34">
        <v>318.7</v>
      </c>
      <c r="AT356" s="34">
        <v>25.4</v>
      </c>
      <c r="AU356" s="34">
        <v>12</v>
      </c>
      <c r="AV356" s="34">
        <v>10</v>
      </c>
      <c r="AW356" s="34" t="s">
        <v>226</v>
      </c>
      <c r="AX356" s="34">
        <v>1.7719</v>
      </c>
      <c r="AY356" s="34">
        <v>1.3718999999999999</v>
      </c>
      <c r="AZ356" s="34">
        <v>2.5718999999999999</v>
      </c>
      <c r="BA356" s="34">
        <v>13.404</v>
      </c>
      <c r="BB356" s="34">
        <v>14.17</v>
      </c>
      <c r="BC356" s="34">
        <v>1.06</v>
      </c>
      <c r="BD356" s="34">
        <v>14.522</v>
      </c>
      <c r="BE356" s="34">
        <v>2655.4009999999998</v>
      </c>
      <c r="BF356" s="34">
        <v>125.08799999999999</v>
      </c>
      <c r="BG356" s="34">
        <v>10.166</v>
      </c>
      <c r="BH356" s="34">
        <v>4.2999999999999997E-2</v>
      </c>
      <c r="BI356" s="34">
        <v>10.209</v>
      </c>
      <c r="BJ356" s="34">
        <v>8.2959999999999994</v>
      </c>
      <c r="BK356" s="34">
        <v>3.5000000000000003E-2</v>
      </c>
      <c r="BL356" s="34">
        <v>8.3309999999999995</v>
      </c>
      <c r="BM356" s="34">
        <v>18.8645</v>
      </c>
      <c r="BN356" s="34"/>
      <c r="BO356" s="34"/>
      <c r="BP356" s="34"/>
      <c r="BQ356" s="34">
        <v>207.86699999999999</v>
      </c>
      <c r="BR356" s="34">
        <v>0.20194100000000001</v>
      </c>
      <c r="BS356" s="34">
        <v>-5</v>
      </c>
      <c r="BT356" s="34">
        <v>7.0000000000000001E-3</v>
      </c>
      <c r="BU356" s="34">
        <v>4.934933</v>
      </c>
      <c r="BV356" s="34">
        <v>0</v>
      </c>
      <c r="BW356" s="34" t="s">
        <v>155</v>
      </c>
      <c r="BX356" s="34">
        <v>0.81599999999999995</v>
      </c>
    </row>
    <row r="357" spans="1:76" x14ac:dyDescent="0.25">
      <c r="A357" s="35">
        <v>43167</v>
      </c>
      <c r="B357" s="36">
        <v>2.0901620370370369E-2</v>
      </c>
      <c r="C357" s="34">
        <v>13.037000000000001</v>
      </c>
      <c r="D357" s="34">
        <v>0.70430000000000004</v>
      </c>
      <c r="E357" s="34">
        <v>7043.3162389999998</v>
      </c>
      <c r="F357" s="34">
        <v>441</v>
      </c>
      <c r="G357" s="34">
        <v>2</v>
      </c>
      <c r="H357" s="34">
        <v>2114</v>
      </c>
      <c r="I357" s="34"/>
      <c r="J357" s="34">
        <v>1.4</v>
      </c>
      <c r="K357" s="34">
        <v>0.87549999999999994</v>
      </c>
      <c r="L357" s="34">
        <v>11.4133</v>
      </c>
      <c r="M357" s="34">
        <v>0.61660000000000004</v>
      </c>
      <c r="N357" s="34">
        <v>386.12209999999999</v>
      </c>
      <c r="O357" s="34">
        <v>1.7509999999999999</v>
      </c>
      <c r="P357" s="34">
        <v>387.9</v>
      </c>
      <c r="Q357" s="34">
        <v>315.09109999999998</v>
      </c>
      <c r="R357" s="34">
        <v>1.4289000000000001</v>
      </c>
      <c r="S357" s="34">
        <v>316.5</v>
      </c>
      <c r="T357" s="34">
        <v>2114.0436</v>
      </c>
      <c r="U357" s="34"/>
      <c r="V357" s="34"/>
      <c r="W357" s="34">
        <v>0</v>
      </c>
      <c r="X357" s="34">
        <v>1.2257</v>
      </c>
      <c r="Y357" s="34">
        <v>12</v>
      </c>
      <c r="Z357" s="34">
        <v>851</v>
      </c>
      <c r="AA357" s="34">
        <v>852</v>
      </c>
      <c r="AB357" s="34">
        <v>864</v>
      </c>
      <c r="AC357" s="34">
        <v>92</v>
      </c>
      <c r="AD357" s="34">
        <v>27.04</v>
      </c>
      <c r="AE357" s="34">
        <v>0.62</v>
      </c>
      <c r="AF357" s="34">
        <v>978</v>
      </c>
      <c r="AG357" s="34">
        <v>1</v>
      </c>
      <c r="AH357" s="34">
        <v>53</v>
      </c>
      <c r="AI357" s="34">
        <v>37</v>
      </c>
      <c r="AJ357" s="34">
        <v>190</v>
      </c>
      <c r="AK357" s="34">
        <v>168</v>
      </c>
      <c r="AL357" s="34">
        <v>3.7</v>
      </c>
      <c r="AM357" s="34">
        <v>175</v>
      </c>
      <c r="AN357" s="34" t="s">
        <v>155</v>
      </c>
      <c r="AO357" s="34">
        <v>2</v>
      </c>
      <c r="AP357" s="37">
        <v>0.77171296296296299</v>
      </c>
      <c r="AQ357" s="34">
        <v>47.164200000000001</v>
      </c>
      <c r="AR357" s="34">
        <v>-88.487960000000001</v>
      </c>
      <c r="AS357" s="34">
        <v>318.7</v>
      </c>
      <c r="AT357" s="34">
        <v>23.6</v>
      </c>
      <c r="AU357" s="34">
        <v>12</v>
      </c>
      <c r="AV357" s="34">
        <v>10</v>
      </c>
      <c r="AW357" s="34" t="s">
        <v>226</v>
      </c>
      <c r="AX357" s="34">
        <v>1.8718999999999999</v>
      </c>
      <c r="AY357" s="34">
        <v>1.1124000000000001</v>
      </c>
      <c r="AZ357" s="34">
        <v>2.6718999999999999</v>
      </c>
      <c r="BA357" s="34">
        <v>13.404</v>
      </c>
      <c r="BB357" s="34">
        <v>14.44</v>
      </c>
      <c r="BC357" s="34">
        <v>1.08</v>
      </c>
      <c r="BD357" s="34">
        <v>14.222</v>
      </c>
      <c r="BE357" s="34">
        <v>2710.1350000000002</v>
      </c>
      <c r="BF357" s="34">
        <v>93.192999999999998</v>
      </c>
      <c r="BG357" s="34">
        <v>9.6020000000000003</v>
      </c>
      <c r="BH357" s="34">
        <v>4.3999999999999997E-2</v>
      </c>
      <c r="BI357" s="34">
        <v>9.6449999999999996</v>
      </c>
      <c r="BJ357" s="34">
        <v>7.835</v>
      </c>
      <c r="BK357" s="34">
        <v>3.5999999999999997E-2</v>
      </c>
      <c r="BL357" s="34">
        <v>7.8710000000000004</v>
      </c>
      <c r="BM357" s="34">
        <v>17.322600000000001</v>
      </c>
      <c r="BN357" s="34"/>
      <c r="BO357" s="34"/>
      <c r="BP357" s="34"/>
      <c r="BQ357" s="34">
        <v>211.61799999999999</v>
      </c>
      <c r="BR357" s="34">
        <v>0.180592</v>
      </c>
      <c r="BS357" s="34">
        <v>-5</v>
      </c>
      <c r="BT357" s="34">
        <v>7.8759999999999993E-3</v>
      </c>
      <c r="BU357" s="34">
        <v>4.413227</v>
      </c>
      <c r="BV357" s="34">
        <v>0</v>
      </c>
      <c r="BW357" s="34" t="s">
        <v>155</v>
      </c>
      <c r="BX357" s="34">
        <v>0.81599999999999995</v>
      </c>
    </row>
    <row r="358" spans="1:76" x14ac:dyDescent="0.25">
      <c r="A358" s="35">
        <v>43167</v>
      </c>
      <c r="B358" s="36">
        <v>2.0913194444444446E-2</v>
      </c>
      <c r="C358" s="34">
        <v>12.939</v>
      </c>
      <c r="D358" s="34">
        <v>0.43219999999999997</v>
      </c>
      <c r="E358" s="34">
        <v>4321.6720260000002</v>
      </c>
      <c r="F358" s="34">
        <v>401.3</v>
      </c>
      <c r="G358" s="34">
        <v>2</v>
      </c>
      <c r="H358" s="34">
        <v>1627.6</v>
      </c>
      <c r="I358" s="34"/>
      <c r="J358" s="34">
        <v>1.4</v>
      </c>
      <c r="K358" s="34">
        <v>0.87919999999999998</v>
      </c>
      <c r="L358" s="34">
        <v>11.3758</v>
      </c>
      <c r="M358" s="34">
        <v>0.38</v>
      </c>
      <c r="N358" s="34">
        <v>352.79700000000003</v>
      </c>
      <c r="O358" s="34">
        <v>1.7584</v>
      </c>
      <c r="P358" s="34">
        <v>354.6</v>
      </c>
      <c r="Q358" s="34">
        <v>287.8965</v>
      </c>
      <c r="R358" s="34">
        <v>1.4349000000000001</v>
      </c>
      <c r="S358" s="34">
        <v>289.3</v>
      </c>
      <c r="T358" s="34">
        <v>1627.6446000000001</v>
      </c>
      <c r="U358" s="34"/>
      <c r="V358" s="34"/>
      <c r="W358" s="34">
        <v>0</v>
      </c>
      <c r="X358" s="34">
        <v>1.2309000000000001</v>
      </c>
      <c r="Y358" s="34">
        <v>11.9</v>
      </c>
      <c r="Z358" s="34">
        <v>852</v>
      </c>
      <c r="AA358" s="34">
        <v>852</v>
      </c>
      <c r="AB358" s="34">
        <v>865</v>
      </c>
      <c r="AC358" s="34">
        <v>92</v>
      </c>
      <c r="AD358" s="34">
        <v>27.04</v>
      </c>
      <c r="AE358" s="34">
        <v>0.62</v>
      </c>
      <c r="AF358" s="34">
        <v>978</v>
      </c>
      <c r="AG358" s="34">
        <v>1</v>
      </c>
      <c r="AH358" s="34">
        <v>53</v>
      </c>
      <c r="AI358" s="34">
        <v>37</v>
      </c>
      <c r="AJ358" s="34">
        <v>189.1</v>
      </c>
      <c r="AK358" s="34">
        <v>168</v>
      </c>
      <c r="AL358" s="34">
        <v>3.7</v>
      </c>
      <c r="AM358" s="34">
        <v>175</v>
      </c>
      <c r="AN358" s="34" t="s">
        <v>155</v>
      </c>
      <c r="AO358" s="34">
        <v>2</v>
      </c>
      <c r="AP358" s="37">
        <v>0.77172453703703703</v>
      </c>
      <c r="AQ358" s="34">
        <v>47.164197000000001</v>
      </c>
      <c r="AR358" s="34">
        <v>-88.488090999999997</v>
      </c>
      <c r="AS358" s="34">
        <v>318.8</v>
      </c>
      <c r="AT358" s="34">
        <v>22</v>
      </c>
      <c r="AU358" s="34">
        <v>12</v>
      </c>
      <c r="AV358" s="34">
        <v>10</v>
      </c>
      <c r="AW358" s="34" t="s">
        <v>226</v>
      </c>
      <c r="AX358" s="34">
        <v>2.0438000000000001</v>
      </c>
      <c r="AY358" s="34">
        <v>1.2876000000000001</v>
      </c>
      <c r="AZ358" s="34">
        <v>2.9157000000000002</v>
      </c>
      <c r="BA358" s="34">
        <v>13.404</v>
      </c>
      <c r="BB358" s="34">
        <v>14.91</v>
      </c>
      <c r="BC358" s="34">
        <v>1.1100000000000001</v>
      </c>
      <c r="BD358" s="34">
        <v>13.742000000000001</v>
      </c>
      <c r="BE358" s="34">
        <v>2774.6489999999999</v>
      </c>
      <c r="BF358" s="34">
        <v>58.984000000000002</v>
      </c>
      <c r="BG358" s="34">
        <v>9.0109999999999992</v>
      </c>
      <c r="BH358" s="34">
        <v>4.4999999999999998E-2</v>
      </c>
      <c r="BI358" s="34">
        <v>9.0559999999999992</v>
      </c>
      <c r="BJ358" s="34">
        <v>7.3540000000000001</v>
      </c>
      <c r="BK358" s="34">
        <v>3.6999999999999998E-2</v>
      </c>
      <c r="BL358" s="34">
        <v>7.39</v>
      </c>
      <c r="BM358" s="34">
        <v>13.6996</v>
      </c>
      <c r="BN358" s="34"/>
      <c r="BO358" s="34"/>
      <c r="BP358" s="34"/>
      <c r="BQ358" s="34">
        <v>218.29</v>
      </c>
      <c r="BR358" s="34">
        <v>0.18664600000000001</v>
      </c>
      <c r="BS358" s="34">
        <v>-5</v>
      </c>
      <c r="BT358" s="34">
        <v>8.8769999999999995E-3</v>
      </c>
      <c r="BU358" s="34">
        <v>4.561153</v>
      </c>
      <c r="BV358" s="34">
        <v>0</v>
      </c>
      <c r="BW358" s="34" t="s">
        <v>155</v>
      </c>
      <c r="BX358" s="34">
        <v>0.81599999999999995</v>
      </c>
    </row>
    <row r="359" spans="1:76" x14ac:dyDescent="0.25">
      <c r="A359" s="35">
        <v>43167</v>
      </c>
      <c r="B359" s="36">
        <v>2.092476851851852E-2</v>
      </c>
      <c r="C359" s="34">
        <v>12.724</v>
      </c>
      <c r="D359" s="34">
        <v>0.2482</v>
      </c>
      <c r="E359" s="34">
        <v>2482.424242</v>
      </c>
      <c r="F359" s="34">
        <v>367.5</v>
      </c>
      <c r="G359" s="34">
        <v>2</v>
      </c>
      <c r="H359" s="34">
        <v>1231.4000000000001</v>
      </c>
      <c r="I359" s="34"/>
      <c r="J359" s="34">
        <v>1.4</v>
      </c>
      <c r="K359" s="34">
        <v>0.88290000000000002</v>
      </c>
      <c r="L359" s="34">
        <v>11.2342</v>
      </c>
      <c r="M359" s="34">
        <v>0.21920000000000001</v>
      </c>
      <c r="N359" s="34">
        <v>324.50319999999999</v>
      </c>
      <c r="O359" s="34">
        <v>1.7659</v>
      </c>
      <c r="P359" s="34">
        <v>326.3</v>
      </c>
      <c r="Q359" s="34">
        <v>264.80759999999998</v>
      </c>
      <c r="R359" s="34">
        <v>1.4410000000000001</v>
      </c>
      <c r="S359" s="34">
        <v>266.2</v>
      </c>
      <c r="T359" s="34">
        <v>1231.4070999999999</v>
      </c>
      <c r="U359" s="34"/>
      <c r="V359" s="34"/>
      <c r="W359" s="34">
        <v>0</v>
      </c>
      <c r="X359" s="34">
        <v>1.2361</v>
      </c>
      <c r="Y359" s="34">
        <v>12</v>
      </c>
      <c r="Z359" s="34">
        <v>852</v>
      </c>
      <c r="AA359" s="34">
        <v>852</v>
      </c>
      <c r="AB359" s="34">
        <v>865</v>
      </c>
      <c r="AC359" s="34">
        <v>92</v>
      </c>
      <c r="AD359" s="34">
        <v>27.04</v>
      </c>
      <c r="AE359" s="34">
        <v>0.62</v>
      </c>
      <c r="AF359" s="34">
        <v>978</v>
      </c>
      <c r="AG359" s="34">
        <v>1</v>
      </c>
      <c r="AH359" s="34">
        <v>53</v>
      </c>
      <c r="AI359" s="34">
        <v>37</v>
      </c>
      <c r="AJ359" s="34">
        <v>189.9</v>
      </c>
      <c r="AK359" s="34">
        <v>168</v>
      </c>
      <c r="AL359" s="34">
        <v>3.7</v>
      </c>
      <c r="AM359" s="34">
        <v>175</v>
      </c>
      <c r="AN359" s="34" t="s">
        <v>155</v>
      </c>
      <c r="AO359" s="34">
        <v>2</v>
      </c>
      <c r="AP359" s="37">
        <v>0.77173611111111118</v>
      </c>
      <c r="AQ359" s="34">
        <v>47.164208000000002</v>
      </c>
      <c r="AR359" s="34">
        <v>-88.488213999999999</v>
      </c>
      <c r="AS359" s="34">
        <v>319</v>
      </c>
      <c r="AT359" s="34">
        <v>21.6</v>
      </c>
      <c r="AU359" s="34">
        <v>12</v>
      </c>
      <c r="AV359" s="34">
        <v>10</v>
      </c>
      <c r="AW359" s="34" t="s">
        <v>226</v>
      </c>
      <c r="AX359" s="34">
        <v>2.3157000000000001</v>
      </c>
      <c r="AY359" s="34">
        <v>1.1124000000000001</v>
      </c>
      <c r="AZ359" s="34">
        <v>3.1438000000000001</v>
      </c>
      <c r="BA359" s="34">
        <v>13.404</v>
      </c>
      <c r="BB359" s="34">
        <v>15.41</v>
      </c>
      <c r="BC359" s="34">
        <v>1.1499999999999999</v>
      </c>
      <c r="BD359" s="34">
        <v>13.257</v>
      </c>
      <c r="BE359" s="34">
        <v>2821.346</v>
      </c>
      <c r="BF359" s="34">
        <v>35.034999999999997</v>
      </c>
      <c r="BG359" s="34">
        <v>8.5340000000000007</v>
      </c>
      <c r="BH359" s="34">
        <v>4.5999999999999999E-2</v>
      </c>
      <c r="BI359" s="34">
        <v>8.5809999999999995</v>
      </c>
      <c r="BJ359" s="34">
        <v>6.9640000000000004</v>
      </c>
      <c r="BK359" s="34">
        <v>3.7999999999999999E-2</v>
      </c>
      <c r="BL359" s="34">
        <v>7.0019999999999998</v>
      </c>
      <c r="BM359" s="34">
        <v>10.671799999999999</v>
      </c>
      <c r="BN359" s="34"/>
      <c r="BO359" s="34"/>
      <c r="BP359" s="34"/>
      <c r="BQ359" s="34">
        <v>225.72200000000001</v>
      </c>
      <c r="BR359" s="34">
        <v>0.19413900000000001</v>
      </c>
      <c r="BS359" s="34">
        <v>-5</v>
      </c>
      <c r="BT359" s="34">
        <v>8.123E-3</v>
      </c>
      <c r="BU359" s="34">
        <v>4.7442719999999996</v>
      </c>
      <c r="BV359" s="34">
        <v>0</v>
      </c>
      <c r="BW359" s="34" t="s">
        <v>155</v>
      </c>
      <c r="BX359" s="34">
        <v>0.81599999999999995</v>
      </c>
    </row>
    <row r="360" spans="1:76" x14ac:dyDescent="0.25">
      <c r="A360" s="35">
        <v>43167</v>
      </c>
      <c r="B360" s="36">
        <v>2.0936342592592593E-2</v>
      </c>
      <c r="C360" s="34">
        <v>12.742000000000001</v>
      </c>
      <c r="D360" s="34">
        <v>0.19750000000000001</v>
      </c>
      <c r="E360" s="34">
        <v>1975.3726449999999</v>
      </c>
      <c r="F360" s="34">
        <v>346.2</v>
      </c>
      <c r="G360" s="34">
        <v>2.1</v>
      </c>
      <c r="H360" s="34">
        <v>1000.4</v>
      </c>
      <c r="I360" s="34"/>
      <c r="J360" s="34">
        <v>1.4</v>
      </c>
      <c r="K360" s="34">
        <v>0.88339999999999996</v>
      </c>
      <c r="L360" s="34">
        <v>11.2567</v>
      </c>
      <c r="M360" s="34">
        <v>0.17449999999999999</v>
      </c>
      <c r="N360" s="34">
        <v>305.84019999999998</v>
      </c>
      <c r="O360" s="34">
        <v>1.8552</v>
      </c>
      <c r="P360" s="34">
        <v>307.7</v>
      </c>
      <c r="Q360" s="34">
        <v>249.5779</v>
      </c>
      <c r="R360" s="34">
        <v>1.5139</v>
      </c>
      <c r="S360" s="34">
        <v>251.1</v>
      </c>
      <c r="T360" s="34">
        <v>1000.4095</v>
      </c>
      <c r="U360" s="34"/>
      <c r="V360" s="34"/>
      <c r="W360" s="34">
        <v>0</v>
      </c>
      <c r="X360" s="34">
        <v>1.2383</v>
      </c>
      <c r="Y360" s="34">
        <v>12</v>
      </c>
      <c r="Z360" s="34">
        <v>852</v>
      </c>
      <c r="AA360" s="34">
        <v>852</v>
      </c>
      <c r="AB360" s="34">
        <v>865</v>
      </c>
      <c r="AC360" s="34">
        <v>92</v>
      </c>
      <c r="AD360" s="34">
        <v>27.04</v>
      </c>
      <c r="AE360" s="34">
        <v>0.62</v>
      </c>
      <c r="AF360" s="34">
        <v>978</v>
      </c>
      <c r="AG360" s="34">
        <v>1</v>
      </c>
      <c r="AH360" s="34">
        <v>53</v>
      </c>
      <c r="AI360" s="34">
        <v>37</v>
      </c>
      <c r="AJ360" s="34">
        <v>190</v>
      </c>
      <c r="AK360" s="34">
        <v>168</v>
      </c>
      <c r="AL360" s="34">
        <v>3.6</v>
      </c>
      <c r="AM360" s="34">
        <v>175</v>
      </c>
      <c r="AN360" s="34" t="s">
        <v>155</v>
      </c>
      <c r="AO360" s="34">
        <v>2</v>
      </c>
      <c r="AP360" s="37">
        <v>0.77174768518518511</v>
      </c>
      <c r="AQ360" s="34">
        <v>47.164228999999999</v>
      </c>
      <c r="AR360" s="34">
        <v>-88.488333999999995</v>
      </c>
      <c r="AS360" s="34">
        <v>319.3</v>
      </c>
      <c r="AT360" s="34">
        <v>21.1</v>
      </c>
      <c r="AU360" s="34">
        <v>12</v>
      </c>
      <c r="AV360" s="34">
        <v>10</v>
      </c>
      <c r="AW360" s="34" t="s">
        <v>226</v>
      </c>
      <c r="AX360" s="34">
        <v>2.4</v>
      </c>
      <c r="AY360" s="34">
        <v>1.1437999999999999</v>
      </c>
      <c r="AZ360" s="34">
        <v>3.3437999999999999</v>
      </c>
      <c r="BA360" s="34">
        <v>13.404</v>
      </c>
      <c r="BB360" s="34">
        <v>15.48</v>
      </c>
      <c r="BC360" s="34">
        <v>1.1599999999999999</v>
      </c>
      <c r="BD360" s="34">
        <v>13.193</v>
      </c>
      <c r="BE360" s="34">
        <v>2838.136</v>
      </c>
      <c r="BF360" s="34">
        <v>28.004000000000001</v>
      </c>
      <c r="BG360" s="34">
        <v>8.0749999999999993</v>
      </c>
      <c r="BH360" s="34">
        <v>4.9000000000000002E-2</v>
      </c>
      <c r="BI360" s="34">
        <v>8.1240000000000006</v>
      </c>
      <c r="BJ360" s="34">
        <v>6.59</v>
      </c>
      <c r="BK360" s="34">
        <v>0.04</v>
      </c>
      <c r="BL360" s="34">
        <v>6.63</v>
      </c>
      <c r="BM360" s="34">
        <v>8.7040000000000006</v>
      </c>
      <c r="BN360" s="34"/>
      <c r="BO360" s="34"/>
      <c r="BP360" s="34"/>
      <c r="BQ360" s="34">
        <v>227.01300000000001</v>
      </c>
      <c r="BR360" s="34">
        <v>0.18535299999999999</v>
      </c>
      <c r="BS360" s="34">
        <v>-5</v>
      </c>
      <c r="BT360" s="34">
        <v>8.0000000000000002E-3</v>
      </c>
      <c r="BU360" s="34">
        <v>4.5295639999999997</v>
      </c>
      <c r="BV360" s="34">
        <v>0</v>
      </c>
      <c r="BW360" s="34" t="s">
        <v>155</v>
      </c>
      <c r="BX360" s="34">
        <v>0.81599999999999995</v>
      </c>
    </row>
    <row r="361" spans="1:76" x14ac:dyDescent="0.25">
      <c r="A361" s="35">
        <v>43167</v>
      </c>
      <c r="B361" s="36">
        <v>2.0947916666666667E-2</v>
      </c>
      <c r="C361" s="34">
        <v>13.048999999999999</v>
      </c>
      <c r="D361" s="34">
        <v>0.28239999999999998</v>
      </c>
      <c r="E361" s="34">
        <v>2823.752066</v>
      </c>
      <c r="F361" s="34">
        <v>340.4</v>
      </c>
      <c r="G361" s="34">
        <v>2</v>
      </c>
      <c r="H361" s="34">
        <v>922.7</v>
      </c>
      <c r="I361" s="34"/>
      <c r="J361" s="34">
        <v>1.5</v>
      </c>
      <c r="K361" s="34">
        <v>0.88029999999999997</v>
      </c>
      <c r="L361" s="34">
        <v>11.4871</v>
      </c>
      <c r="M361" s="34">
        <v>0.24859999999999999</v>
      </c>
      <c r="N361" s="34">
        <v>299.68950000000001</v>
      </c>
      <c r="O361" s="34">
        <v>1.7606999999999999</v>
      </c>
      <c r="P361" s="34">
        <v>301.5</v>
      </c>
      <c r="Q361" s="34">
        <v>244.55860000000001</v>
      </c>
      <c r="R361" s="34">
        <v>1.4368000000000001</v>
      </c>
      <c r="S361" s="34">
        <v>246</v>
      </c>
      <c r="T361" s="34">
        <v>922.68420000000003</v>
      </c>
      <c r="U361" s="34"/>
      <c r="V361" s="34"/>
      <c r="W361" s="34">
        <v>0</v>
      </c>
      <c r="X361" s="34">
        <v>1.3205</v>
      </c>
      <c r="Y361" s="34">
        <v>12</v>
      </c>
      <c r="Z361" s="34">
        <v>851</v>
      </c>
      <c r="AA361" s="34">
        <v>851</v>
      </c>
      <c r="AB361" s="34">
        <v>864</v>
      </c>
      <c r="AC361" s="34">
        <v>92</v>
      </c>
      <c r="AD361" s="34">
        <v>27.04</v>
      </c>
      <c r="AE361" s="34">
        <v>0.62</v>
      </c>
      <c r="AF361" s="34">
        <v>978</v>
      </c>
      <c r="AG361" s="34">
        <v>1</v>
      </c>
      <c r="AH361" s="34">
        <v>53</v>
      </c>
      <c r="AI361" s="34">
        <v>37</v>
      </c>
      <c r="AJ361" s="34">
        <v>190</v>
      </c>
      <c r="AK361" s="34">
        <v>168</v>
      </c>
      <c r="AL361" s="34">
        <v>3.7</v>
      </c>
      <c r="AM361" s="34">
        <v>175</v>
      </c>
      <c r="AN361" s="34" t="s">
        <v>155</v>
      </c>
      <c r="AO361" s="34">
        <v>2</v>
      </c>
      <c r="AP361" s="37">
        <v>0.77175925925925926</v>
      </c>
      <c r="AQ361" s="34">
        <v>47.164243999999997</v>
      </c>
      <c r="AR361" s="34">
        <v>-88.488454000000004</v>
      </c>
      <c r="AS361" s="34">
        <v>319.5</v>
      </c>
      <c r="AT361" s="34">
        <v>20.9</v>
      </c>
      <c r="AU361" s="34">
        <v>12</v>
      </c>
      <c r="AV361" s="34">
        <v>10</v>
      </c>
      <c r="AW361" s="34" t="s">
        <v>226</v>
      </c>
      <c r="AX361" s="34">
        <v>2.4</v>
      </c>
      <c r="AY361" s="34">
        <v>1.2</v>
      </c>
      <c r="AZ361" s="34">
        <v>3.4</v>
      </c>
      <c r="BA361" s="34">
        <v>13.404</v>
      </c>
      <c r="BB361" s="34">
        <v>15.06</v>
      </c>
      <c r="BC361" s="34">
        <v>1.1200000000000001</v>
      </c>
      <c r="BD361" s="34">
        <v>13.593999999999999</v>
      </c>
      <c r="BE361" s="34">
        <v>2823.328</v>
      </c>
      <c r="BF361" s="34">
        <v>38.887</v>
      </c>
      <c r="BG361" s="34">
        <v>7.7140000000000004</v>
      </c>
      <c r="BH361" s="34">
        <v>4.4999999999999998E-2</v>
      </c>
      <c r="BI361" s="34">
        <v>7.7590000000000003</v>
      </c>
      <c r="BJ361" s="34">
        <v>6.2949999999999999</v>
      </c>
      <c r="BK361" s="34">
        <v>3.6999999999999998E-2</v>
      </c>
      <c r="BL361" s="34">
        <v>6.3319999999999999</v>
      </c>
      <c r="BM361" s="34">
        <v>7.8258000000000001</v>
      </c>
      <c r="BN361" s="34"/>
      <c r="BO361" s="34"/>
      <c r="BP361" s="34"/>
      <c r="BQ361" s="34">
        <v>235.98599999999999</v>
      </c>
      <c r="BR361" s="34">
        <v>0.18926200000000001</v>
      </c>
      <c r="BS361" s="34">
        <v>-5</v>
      </c>
      <c r="BT361" s="34">
        <v>8.8769999999999995E-3</v>
      </c>
      <c r="BU361" s="34">
        <v>4.6250900000000001</v>
      </c>
      <c r="BV361" s="34">
        <v>0</v>
      </c>
      <c r="BW361" s="34" t="s">
        <v>155</v>
      </c>
      <c r="BX361" s="34">
        <v>0.81599999999999995</v>
      </c>
    </row>
    <row r="362" spans="1:76" x14ac:dyDescent="0.25">
      <c r="A362" s="35">
        <v>43167</v>
      </c>
      <c r="B362" s="36">
        <v>2.0959490740740744E-2</v>
      </c>
      <c r="C362" s="34">
        <v>13.103</v>
      </c>
      <c r="D362" s="34">
        <v>0.52880000000000005</v>
      </c>
      <c r="E362" s="34">
        <v>5287.636364</v>
      </c>
      <c r="F362" s="34">
        <v>342.4</v>
      </c>
      <c r="G362" s="34">
        <v>2</v>
      </c>
      <c r="H362" s="34">
        <v>961.7</v>
      </c>
      <c r="I362" s="34"/>
      <c r="J362" s="34">
        <v>1.6</v>
      </c>
      <c r="K362" s="34">
        <v>0.87770000000000004</v>
      </c>
      <c r="L362" s="34">
        <v>11.500299999999999</v>
      </c>
      <c r="M362" s="34">
        <v>0.46410000000000001</v>
      </c>
      <c r="N362" s="34">
        <v>300.505</v>
      </c>
      <c r="O362" s="34">
        <v>1.7554000000000001</v>
      </c>
      <c r="P362" s="34">
        <v>302.3</v>
      </c>
      <c r="Q362" s="34">
        <v>245.22409999999999</v>
      </c>
      <c r="R362" s="34">
        <v>1.4323999999999999</v>
      </c>
      <c r="S362" s="34">
        <v>246.7</v>
      </c>
      <c r="T362" s="34">
        <v>961.69629999999995</v>
      </c>
      <c r="U362" s="34"/>
      <c r="V362" s="34"/>
      <c r="W362" s="34">
        <v>0</v>
      </c>
      <c r="X362" s="34">
        <v>1.4056999999999999</v>
      </c>
      <c r="Y362" s="34">
        <v>12</v>
      </c>
      <c r="Z362" s="34">
        <v>851</v>
      </c>
      <c r="AA362" s="34">
        <v>851</v>
      </c>
      <c r="AB362" s="34">
        <v>864</v>
      </c>
      <c r="AC362" s="34">
        <v>92</v>
      </c>
      <c r="AD362" s="34">
        <v>27.04</v>
      </c>
      <c r="AE362" s="34">
        <v>0.62</v>
      </c>
      <c r="AF362" s="34">
        <v>978</v>
      </c>
      <c r="AG362" s="34">
        <v>1</v>
      </c>
      <c r="AH362" s="34">
        <v>53</v>
      </c>
      <c r="AI362" s="34">
        <v>37</v>
      </c>
      <c r="AJ362" s="34">
        <v>190</v>
      </c>
      <c r="AK362" s="34">
        <v>168</v>
      </c>
      <c r="AL362" s="34">
        <v>3.8</v>
      </c>
      <c r="AM362" s="34">
        <v>175</v>
      </c>
      <c r="AN362" s="34" t="s">
        <v>155</v>
      </c>
      <c r="AO362" s="34">
        <v>2</v>
      </c>
      <c r="AP362" s="37">
        <v>0.77177083333333341</v>
      </c>
      <c r="AQ362" s="34">
        <v>47.164275000000004</v>
      </c>
      <c r="AR362" s="34">
        <v>-88.488561000000004</v>
      </c>
      <c r="AS362" s="34">
        <v>319.39999999999998</v>
      </c>
      <c r="AT362" s="34">
        <v>20.3</v>
      </c>
      <c r="AU362" s="34">
        <v>12</v>
      </c>
      <c r="AV362" s="34">
        <v>10</v>
      </c>
      <c r="AW362" s="34" t="s">
        <v>226</v>
      </c>
      <c r="AX362" s="34">
        <v>2.3281000000000001</v>
      </c>
      <c r="AY362" s="34">
        <v>1.3438000000000001</v>
      </c>
      <c r="AZ362" s="34">
        <v>3.4</v>
      </c>
      <c r="BA362" s="34">
        <v>13.404</v>
      </c>
      <c r="BB362" s="34">
        <v>14.71</v>
      </c>
      <c r="BC362" s="34">
        <v>1.1000000000000001</v>
      </c>
      <c r="BD362" s="34">
        <v>13.936999999999999</v>
      </c>
      <c r="BE362" s="34">
        <v>2771.8679999999999</v>
      </c>
      <c r="BF362" s="34">
        <v>71.192999999999998</v>
      </c>
      <c r="BG362" s="34">
        <v>7.585</v>
      </c>
      <c r="BH362" s="34">
        <v>4.3999999999999997E-2</v>
      </c>
      <c r="BI362" s="34">
        <v>7.6289999999999996</v>
      </c>
      <c r="BJ362" s="34">
        <v>6.19</v>
      </c>
      <c r="BK362" s="34">
        <v>3.5999999999999997E-2</v>
      </c>
      <c r="BL362" s="34">
        <v>6.226</v>
      </c>
      <c r="BM362" s="34">
        <v>7.9988000000000001</v>
      </c>
      <c r="BN362" s="34"/>
      <c r="BO362" s="34"/>
      <c r="BP362" s="34"/>
      <c r="BQ362" s="34">
        <v>246.358</v>
      </c>
      <c r="BR362" s="34">
        <v>0.176845</v>
      </c>
      <c r="BS362" s="34">
        <v>-5</v>
      </c>
      <c r="BT362" s="34">
        <v>7.2459999999999998E-3</v>
      </c>
      <c r="BU362" s="34">
        <v>4.3216489999999999</v>
      </c>
      <c r="BV362" s="34">
        <v>0</v>
      </c>
      <c r="BW362" s="34" t="s">
        <v>155</v>
      </c>
      <c r="BX362" s="34">
        <v>0.81599999999999995</v>
      </c>
    </row>
    <row r="363" spans="1:76" x14ac:dyDescent="0.25">
      <c r="A363" s="35">
        <v>43167</v>
      </c>
      <c r="B363" s="36">
        <v>2.0971064814814814E-2</v>
      </c>
      <c r="C363" s="34">
        <v>13.095000000000001</v>
      </c>
      <c r="D363" s="34">
        <v>0.65600000000000003</v>
      </c>
      <c r="E363" s="34">
        <v>6560.363636</v>
      </c>
      <c r="F363" s="34">
        <v>342.8</v>
      </c>
      <c r="G363" s="34">
        <v>2</v>
      </c>
      <c r="H363" s="34">
        <v>1158.7</v>
      </c>
      <c r="I363" s="34"/>
      <c r="J363" s="34">
        <v>1.7</v>
      </c>
      <c r="K363" s="34">
        <v>0.87639999999999996</v>
      </c>
      <c r="L363" s="34">
        <v>11.4763</v>
      </c>
      <c r="M363" s="34">
        <v>0.57499999999999996</v>
      </c>
      <c r="N363" s="34">
        <v>300.4556</v>
      </c>
      <c r="O363" s="34">
        <v>1.7527999999999999</v>
      </c>
      <c r="P363" s="34">
        <v>302.2</v>
      </c>
      <c r="Q363" s="34">
        <v>245.18379999999999</v>
      </c>
      <c r="R363" s="34">
        <v>1.4303999999999999</v>
      </c>
      <c r="S363" s="34">
        <v>246.6</v>
      </c>
      <c r="T363" s="34">
        <v>1158.7224000000001</v>
      </c>
      <c r="U363" s="34"/>
      <c r="V363" s="34"/>
      <c r="W363" s="34">
        <v>0</v>
      </c>
      <c r="X363" s="34">
        <v>1.4899</v>
      </c>
      <c r="Y363" s="34">
        <v>11.9</v>
      </c>
      <c r="Z363" s="34">
        <v>852</v>
      </c>
      <c r="AA363" s="34">
        <v>852</v>
      </c>
      <c r="AB363" s="34">
        <v>865</v>
      </c>
      <c r="AC363" s="34">
        <v>92</v>
      </c>
      <c r="AD363" s="34">
        <v>27.04</v>
      </c>
      <c r="AE363" s="34">
        <v>0.62</v>
      </c>
      <c r="AF363" s="34">
        <v>978</v>
      </c>
      <c r="AG363" s="34">
        <v>1</v>
      </c>
      <c r="AH363" s="34">
        <v>53</v>
      </c>
      <c r="AI363" s="34">
        <v>37</v>
      </c>
      <c r="AJ363" s="34">
        <v>190</v>
      </c>
      <c r="AK363" s="34">
        <v>168</v>
      </c>
      <c r="AL363" s="34">
        <v>3.8</v>
      </c>
      <c r="AM363" s="34">
        <v>175</v>
      </c>
      <c r="AN363" s="34" t="s">
        <v>155</v>
      </c>
      <c r="AO363" s="34">
        <v>2</v>
      </c>
      <c r="AP363" s="37">
        <v>0.77178240740740733</v>
      </c>
      <c r="AQ363" s="34">
        <v>47.164299</v>
      </c>
      <c r="AR363" s="34">
        <v>-88.488674000000003</v>
      </c>
      <c r="AS363" s="34">
        <v>319.3</v>
      </c>
      <c r="AT363" s="34">
        <v>20.3</v>
      </c>
      <c r="AU363" s="34">
        <v>12</v>
      </c>
      <c r="AV363" s="34">
        <v>10</v>
      </c>
      <c r="AW363" s="34" t="s">
        <v>226</v>
      </c>
      <c r="AX363" s="34">
        <v>1.4372</v>
      </c>
      <c r="AY363" s="34">
        <v>1.4</v>
      </c>
      <c r="AZ363" s="34">
        <v>2.2496</v>
      </c>
      <c r="BA363" s="34">
        <v>13.404</v>
      </c>
      <c r="BB363" s="34">
        <v>14.55</v>
      </c>
      <c r="BC363" s="34">
        <v>1.0900000000000001</v>
      </c>
      <c r="BD363" s="34">
        <v>14.102</v>
      </c>
      <c r="BE363" s="34">
        <v>2741.77</v>
      </c>
      <c r="BF363" s="34">
        <v>87.427000000000007</v>
      </c>
      <c r="BG363" s="34">
        <v>7.5170000000000003</v>
      </c>
      <c r="BH363" s="34">
        <v>4.3999999999999997E-2</v>
      </c>
      <c r="BI363" s="34">
        <v>7.5609999999999999</v>
      </c>
      <c r="BJ363" s="34">
        <v>6.1340000000000003</v>
      </c>
      <c r="BK363" s="34">
        <v>3.5999999999999997E-2</v>
      </c>
      <c r="BL363" s="34">
        <v>6.17</v>
      </c>
      <c r="BM363" s="34">
        <v>9.5527999999999995</v>
      </c>
      <c r="BN363" s="34"/>
      <c r="BO363" s="34"/>
      <c r="BP363" s="34"/>
      <c r="BQ363" s="34">
        <v>258.81299999999999</v>
      </c>
      <c r="BR363" s="34">
        <v>0.20394100000000001</v>
      </c>
      <c r="BS363" s="34">
        <v>-5</v>
      </c>
      <c r="BT363" s="34">
        <v>7.8770000000000003E-3</v>
      </c>
      <c r="BU363" s="34">
        <v>4.9838079999999998</v>
      </c>
      <c r="BV363" s="34">
        <v>0</v>
      </c>
      <c r="BW363" s="34" t="s">
        <v>155</v>
      </c>
      <c r="BX363" s="34">
        <v>0.81599999999999995</v>
      </c>
    </row>
    <row r="364" spans="1:76" x14ac:dyDescent="0.25">
      <c r="A364" s="35">
        <v>43167</v>
      </c>
      <c r="B364" s="36">
        <v>2.0982638888888891E-2</v>
      </c>
      <c r="C364" s="34">
        <v>13.042999999999999</v>
      </c>
      <c r="D364" s="34">
        <v>0.76949999999999996</v>
      </c>
      <c r="E364" s="34">
        <v>7694.9421490000004</v>
      </c>
      <c r="F364" s="34">
        <v>341.1</v>
      </c>
      <c r="G364" s="34">
        <v>2</v>
      </c>
      <c r="H364" s="34">
        <v>1457.8</v>
      </c>
      <c r="I364" s="34"/>
      <c r="J364" s="34">
        <v>1.7</v>
      </c>
      <c r="K364" s="34">
        <v>0.87549999999999994</v>
      </c>
      <c r="L364" s="34">
        <v>11.4192</v>
      </c>
      <c r="M364" s="34">
        <v>0.67369999999999997</v>
      </c>
      <c r="N364" s="34">
        <v>298.63729999999998</v>
      </c>
      <c r="O364" s="34">
        <v>1.7509999999999999</v>
      </c>
      <c r="P364" s="34">
        <v>300.39999999999998</v>
      </c>
      <c r="Q364" s="34">
        <v>243.7</v>
      </c>
      <c r="R364" s="34">
        <v>1.4289000000000001</v>
      </c>
      <c r="S364" s="34">
        <v>245.1</v>
      </c>
      <c r="T364" s="34">
        <v>1457.8056999999999</v>
      </c>
      <c r="U364" s="34"/>
      <c r="V364" s="34"/>
      <c r="W364" s="34">
        <v>0</v>
      </c>
      <c r="X364" s="34">
        <v>1.4883999999999999</v>
      </c>
      <c r="Y364" s="34">
        <v>12</v>
      </c>
      <c r="Z364" s="34">
        <v>851</v>
      </c>
      <c r="AA364" s="34">
        <v>851</v>
      </c>
      <c r="AB364" s="34">
        <v>865</v>
      </c>
      <c r="AC364" s="34">
        <v>92</v>
      </c>
      <c r="AD364" s="34">
        <v>27.04</v>
      </c>
      <c r="AE364" s="34">
        <v>0.62</v>
      </c>
      <c r="AF364" s="34">
        <v>978</v>
      </c>
      <c r="AG364" s="34">
        <v>1</v>
      </c>
      <c r="AH364" s="34">
        <v>53</v>
      </c>
      <c r="AI364" s="34">
        <v>37</v>
      </c>
      <c r="AJ364" s="34">
        <v>190</v>
      </c>
      <c r="AK364" s="34">
        <v>168</v>
      </c>
      <c r="AL364" s="34">
        <v>3.8</v>
      </c>
      <c r="AM364" s="34">
        <v>175</v>
      </c>
      <c r="AN364" s="34" t="s">
        <v>155</v>
      </c>
      <c r="AO364" s="34">
        <v>2</v>
      </c>
      <c r="AP364" s="37">
        <v>0.77179398148148148</v>
      </c>
      <c r="AQ364" s="34">
        <v>47.164313999999997</v>
      </c>
      <c r="AR364" s="34">
        <v>-88.488792000000004</v>
      </c>
      <c r="AS364" s="34">
        <v>319.3</v>
      </c>
      <c r="AT364" s="34">
        <v>20.399999999999999</v>
      </c>
      <c r="AU364" s="34">
        <v>12</v>
      </c>
      <c r="AV364" s="34">
        <v>10</v>
      </c>
      <c r="AW364" s="34" t="s">
        <v>226</v>
      </c>
      <c r="AX364" s="34">
        <v>1.1000000000000001</v>
      </c>
      <c r="AY364" s="34">
        <v>1.4</v>
      </c>
      <c r="AZ364" s="34">
        <v>1.8</v>
      </c>
      <c r="BA364" s="34">
        <v>13.404</v>
      </c>
      <c r="BB364" s="34">
        <v>14.44</v>
      </c>
      <c r="BC364" s="34">
        <v>1.08</v>
      </c>
      <c r="BD364" s="34">
        <v>14.218999999999999</v>
      </c>
      <c r="BE364" s="34">
        <v>2712.123</v>
      </c>
      <c r="BF364" s="34">
        <v>101.84</v>
      </c>
      <c r="BG364" s="34">
        <v>7.4279999999999999</v>
      </c>
      <c r="BH364" s="34">
        <v>4.3999999999999997E-2</v>
      </c>
      <c r="BI364" s="34">
        <v>7.4710000000000001</v>
      </c>
      <c r="BJ364" s="34">
        <v>6.0609999999999999</v>
      </c>
      <c r="BK364" s="34">
        <v>3.5999999999999997E-2</v>
      </c>
      <c r="BL364" s="34">
        <v>6.0970000000000004</v>
      </c>
      <c r="BM364" s="34">
        <v>11.948</v>
      </c>
      <c r="BN364" s="34"/>
      <c r="BO364" s="34"/>
      <c r="BP364" s="34"/>
      <c r="BQ364" s="34">
        <v>257.029</v>
      </c>
      <c r="BR364" s="34">
        <v>0.25798900000000002</v>
      </c>
      <c r="BS364" s="34">
        <v>-5</v>
      </c>
      <c r="BT364" s="34">
        <v>7.123E-3</v>
      </c>
      <c r="BU364" s="34">
        <v>6.3046069999999999</v>
      </c>
      <c r="BV364" s="34">
        <v>0</v>
      </c>
      <c r="BW364" s="34" t="s">
        <v>155</v>
      </c>
      <c r="BX364" s="34">
        <v>0.81599999999999995</v>
      </c>
    </row>
    <row r="365" spans="1:76" x14ac:dyDescent="0.25">
      <c r="A365" s="35">
        <v>43167</v>
      </c>
      <c r="B365" s="36">
        <v>2.0994212962962961E-2</v>
      </c>
      <c r="C365" s="34">
        <v>12.96</v>
      </c>
      <c r="D365" s="34">
        <v>0.97970000000000002</v>
      </c>
      <c r="E365" s="34">
        <v>9797.0558799999999</v>
      </c>
      <c r="F365" s="34">
        <v>354.5</v>
      </c>
      <c r="G365" s="34">
        <v>2</v>
      </c>
      <c r="H365" s="34">
        <v>1972.5</v>
      </c>
      <c r="I365" s="34"/>
      <c r="J365" s="34">
        <v>1.7</v>
      </c>
      <c r="K365" s="34">
        <v>0.87380000000000002</v>
      </c>
      <c r="L365" s="34">
        <v>11.3241</v>
      </c>
      <c r="M365" s="34">
        <v>0.85599999999999998</v>
      </c>
      <c r="N365" s="34">
        <v>309.7516</v>
      </c>
      <c r="O365" s="34">
        <v>1.7224999999999999</v>
      </c>
      <c r="P365" s="34">
        <v>311.5</v>
      </c>
      <c r="Q365" s="34">
        <v>252.7697</v>
      </c>
      <c r="R365" s="34">
        <v>1.4056</v>
      </c>
      <c r="S365" s="34">
        <v>254.2</v>
      </c>
      <c r="T365" s="34">
        <v>1972.539</v>
      </c>
      <c r="U365" s="34"/>
      <c r="V365" s="34"/>
      <c r="W365" s="34">
        <v>0</v>
      </c>
      <c r="X365" s="34">
        <v>1.4854000000000001</v>
      </c>
      <c r="Y365" s="34">
        <v>12</v>
      </c>
      <c r="Z365" s="34">
        <v>851</v>
      </c>
      <c r="AA365" s="34">
        <v>851</v>
      </c>
      <c r="AB365" s="34">
        <v>864</v>
      </c>
      <c r="AC365" s="34">
        <v>92</v>
      </c>
      <c r="AD365" s="34">
        <v>27.04</v>
      </c>
      <c r="AE365" s="34">
        <v>0.62</v>
      </c>
      <c r="AF365" s="34">
        <v>978</v>
      </c>
      <c r="AG365" s="34">
        <v>1</v>
      </c>
      <c r="AH365" s="34">
        <v>53</v>
      </c>
      <c r="AI365" s="34">
        <v>37</v>
      </c>
      <c r="AJ365" s="34">
        <v>190</v>
      </c>
      <c r="AK365" s="34">
        <v>168</v>
      </c>
      <c r="AL365" s="34">
        <v>3.8</v>
      </c>
      <c r="AM365" s="34">
        <v>175</v>
      </c>
      <c r="AN365" s="34" t="s">
        <v>155</v>
      </c>
      <c r="AO365" s="34">
        <v>2</v>
      </c>
      <c r="AP365" s="37">
        <v>0.77180555555555552</v>
      </c>
      <c r="AQ365" s="34">
        <v>47.164318999999999</v>
      </c>
      <c r="AR365" s="34">
        <v>-88.488915000000006</v>
      </c>
      <c r="AS365" s="34">
        <v>319.39999999999998</v>
      </c>
      <c r="AT365" s="34">
        <v>21.2</v>
      </c>
      <c r="AU365" s="34">
        <v>12</v>
      </c>
      <c r="AV365" s="34">
        <v>10</v>
      </c>
      <c r="AW365" s="34" t="s">
        <v>226</v>
      </c>
      <c r="AX365" s="34">
        <v>1.1718999999999999</v>
      </c>
      <c r="AY365" s="34">
        <v>1.5438000000000001</v>
      </c>
      <c r="AZ365" s="34">
        <v>1.9438</v>
      </c>
      <c r="BA365" s="34">
        <v>13.404</v>
      </c>
      <c r="BB365" s="34">
        <v>14.23</v>
      </c>
      <c r="BC365" s="34">
        <v>1.06</v>
      </c>
      <c r="BD365" s="34">
        <v>14.446</v>
      </c>
      <c r="BE365" s="34">
        <v>2659.29</v>
      </c>
      <c r="BF365" s="34">
        <v>127.94799999999999</v>
      </c>
      <c r="BG365" s="34">
        <v>7.617</v>
      </c>
      <c r="BH365" s="34">
        <v>4.2000000000000003E-2</v>
      </c>
      <c r="BI365" s="34">
        <v>7.66</v>
      </c>
      <c r="BJ365" s="34">
        <v>6.2160000000000002</v>
      </c>
      <c r="BK365" s="34">
        <v>3.5000000000000003E-2</v>
      </c>
      <c r="BL365" s="34">
        <v>6.2510000000000003</v>
      </c>
      <c r="BM365" s="34">
        <v>15.9848</v>
      </c>
      <c r="BN365" s="34"/>
      <c r="BO365" s="34"/>
      <c r="BP365" s="34"/>
      <c r="BQ365" s="34">
        <v>253.63399999999999</v>
      </c>
      <c r="BR365" s="34">
        <v>0.243952</v>
      </c>
      <c r="BS365" s="34">
        <v>-5</v>
      </c>
      <c r="BT365" s="34">
        <v>7.8770000000000003E-3</v>
      </c>
      <c r="BU365" s="34">
        <v>5.9615770000000001</v>
      </c>
      <c r="BV365" s="34">
        <v>0</v>
      </c>
      <c r="BW365" s="34" t="s">
        <v>155</v>
      </c>
      <c r="BX365" s="34">
        <v>0.81599999999999995</v>
      </c>
    </row>
    <row r="366" spans="1:76" x14ac:dyDescent="0.25">
      <c r="A366" s="35">
        <v>43167</v>
      </c>
      <c r="B366" s="36">
        <v>2.1005787037037038E-2</v>
      </c>
      <c r="C366" s="34">
        <v>12.96</v>
      </c>
      <c r="D366" s="34">
        <v>1.0922000000000001</v>
      </c>
      <c r="E366" s="34">
        <v>10921.818960000001</v>
      </c>
      <c r="F366" s="34">
        <v>404</v>
      </c>
      <c r="G366" s="34">
        <v>1.6</v>
      </c>
      <c r="H366" s="34">
        <v>2731.2</v>
      </c>
      <c r="I366" s="34"/>
      <c r="J366" s="34">
        <v>1.7</v>
      </c>
      <c r="K366" s="34">
        <v>0.872</v>
      </c>
      <c r="L366" s="34">
        <v>11.3011</v>
      </c>
      <c r="M366" s="34">
        <v>0.95240000000000002</v>
      </c>
      <c r="N366" s="34">
        <v>352.24630000000002</v>
      </c>
      <c r="O366" s="34">
        <v>1.4319999999999999</v>
      </c>
      <c r="P366" s="34">
        <v>353.7</v>
      </c>
      <c r="Q366" s="34">
        <v>287.44709999999998</v>
      </c>
      <c r="R366" s="34">
        <v>1.1686000000000001</v>
      </c>
      <c r="S366" s="34">
        <v>288.60000000000002</v>
      </c>
      <c r="T366" s="34">
        <v>2731.1594</v>
      </c>
      <c r="U366" s="34"/>
      <c r="V366" s="34"/>
      <c r="W366" s="34">
        <v>0</v>
      </c>
      <c r="X366" s="34">
        <v>1.4823999999999999</v>
      </c>
      <c r="Y366" s="34">
        <v>12</v>
      </c>
      <c r="Z366" s="34">
        <v>852</v>
      </c>
      <c r="AA366" s="34">
        <v>852</v>
      </c>
      <c r="AB366" s="34">
        <v>865</v>
      </c>
      <c r="AC366" s="34">
        <v>92</v>
      </c>
      <c r="AD366" s="34">
        <v>27.04</v>
      </c>
      <c r="AE366" s="34">
        <v>0.62</v>
      </c>
      <c r="AF366" s="34">
        <v>978</v>
      </c>
      <c r="AG366" s="34">
        <v>1</v>
      </c>
      <c r="AH366" s="34">
        <v>53</v>
      </c>
      <c r="AI366" s="34">
        <v>37</v>
      </c>
      <c r="AJ366" s="34">
        <v>190</v>
      </c>
      <c r="AK366" s="34">
        <v>168</v>
      </c>
      <c r="AL366" s="34">
        <v>3.7</v>
      </c>
      <c r="AM366" s="34">
        <v>175</v>
      </c>
      <c r="AN366" s="34" t="s">
        <v>155</v>
      </c>
      <c r="AO366" s="34">
        <v>2</v>
      </c>
      <c r="AP366" s="37">
        <v>0.77181712962962967</v>
      </c>
      <c r="AQ366" s="34">
        <v>47.164298000000002</v>
      </c>
      <c r="AR366" s="34">
        <v>-88.489041999999998</v>
      </c>
      <c r="AS366" s="34">
        <v>319.2</v>
      </c>
      <c r="AT366" s="34">
        <v>21.5</v>
      </c>
      <c r="AU366" s="34">
        <v>12</v>
      </c>
      <c r="AV366" s="34">
        <v>10</v>
      </c>
      <c r="AW366" s="34" t="s">
        <v>226</v>
      </c>
      <c r="AX366" s="34">
        <v>1.4157</v>
      </c>
      <c r="AY366" s="34">
        <v>1.8157000000000001</v>
      </c>
      <c r="AZ366" s="34">
        <v>2.2875999999999999</v>
      </c>
      <c r="BA366" s="34">
        <v>13.404</v>
      </c>
      <c r="BB366" s="34">
        <v>14.03</v>
      </c>
      <c r="BC366" s="34">
        <v>1.05</v>
      </c>
      <c r="BD366" s="34">
        <v>14.679</v>
      </c>
      <c r="BE366" s="34">
        <v>2622.174</v>
      </c>
      <c r="BF366" s="34">
        <v>140.64599999999999</v>
      </c>
      <c r="BG366" s="34">
        <v>8.5589999999999993</v>
      </c>
      <c r="BH366" s="34">
        <v>3.5000000000000003E-2</v>
      </c>
      <c r="BI366" s="34">
        <v>8.5939999999999994</v>
      </c>
      <c r="BJ366" s="34">
        <v>6.9850000000000003</v>
      </c>
      <c r="BK366" s="34">
        <v>2.8000000000000001E-2</v>
      </c>
      <c r="BL366" s="34">
        <v>7.0129999999999999</v>
      </c>
      <c r="BM366" s="34">
        <v>21.868099999999998</v>
      </c>
      <c r="BN366" s="34"/>
      <c r="BO366" s="34"/>
      <c r="BP366" s="34"/>
      <c r="BQ366" s="34">
        <v>250.09399999999999</v>
      </c>
      <c r="BR366" s="34">
        <v>0.26380199999999998</v>
      </c>
      <c r="BS366" s="34">
        <v>-5</v>
      </c>
      <c r="BT366" s="34">
        <v>7.123E-3</v>
      </c>
      <c r="BU366" s="34">
        <v>6.4466619999999999</v>
      </c>
      <c r="BV366" s="34">
        <v>0</v>
      </c>
      <c r="BW366" s="34" t="s">
        <v>155</v>
      </c>
      <c r="BX366" s="34">
        <v>0.81599999999999995</v>
      </c>
    </row>
    <row r="367" spans="1:76" x14ac:dyDescent="0.25">
      <c r="A367" s="35">
        <v>43167</v>
      </c>
      <c r="B367" s="36">
        <v>2.1017361111111108E-2</v>
      </c>
      <c r="C367" s="34">
        <v>12.96</v>
      </c>
      <c r="D367" s="34">
        <v>0.96789999999999998</v>
      </c>
      <c r="E367" s="34">
        <v>9678.6689420000002</v>
      </c>
      <c r="F367" s="34">
        <v>541.20000000000005</v>
      </c>
      <c r="G367" s="34">
        <v>0.9</v>
      </c>
      <c r="H367" s="34">
        <v>3232.9</v>
      </c>
      <c r="I367" s="34"/>
      <c r="J367" s="34">
        <v>1.7</v>
      </c>
      <c r="K367" s="34">
        <v>0.87270000000000003</v>
      </c>
      <c r="L367" s="34">
        <v>11.309799999999999</v>
      </c>
      <c r="M367" s="34">
        <v>0.84460000000000002</v>
      </c>
      <c r="N367" s="34">
        <v>472.27319999999997</v>
      </c>
      <c r="O367" s="34">
        <v>0.74609999999999999</v>
      </c>
      <c r="P367" s="34">
        <v>473</v>
      </c>
      <c r="Q367" s="34">
        <v>385.3938</v>
      </c>
      <c r="R367" s="34">
        <v>0.6089</v>
      </c>
      <c r="S367" s="34">
        <v>386</v>
      </c>
      <c r="T367" s="34">
        <v>3232.8694</v>
      </c>
      <c r="U367" s="34"/>
      <c r="V367" s="34"/>
      <c r="W367" s="34">
        <v>0</v>
      </c>
      <c r="X367" s="34">
        <v>1.4835</v>
      </c>
      <c r="Y367" s="34">
        <v>12</v>
      </c>
      <c r="Z367" s="34">
        <v>851</v>
      </c>
      <c r="AA367" s="34">
        <v>851</v>
      </c>
      <c r="AB367" s="34">
        <v>864</v>
      </c>
      <c r="AC367" s="34">
        <v>92</v>
      </c>
      <c r="AD367" s="34">
        <v>27.04</v>
      </c>
      <c r="AE367" s="34">
        <v>0.62</v>
      </c>
      <c r="AF367" s="34">
        <v>978</v>
      </c>
      <c r="AG367" s="34">
        <v>1</v>
      </c>
      <c r="AH367" s="34">
        <v>53</v>
      </c>
      <c r="AI367" s="34">
        <v>37</v>
      </c>
      <c r="AJ367" s="34">
        <v>190</v>
      </c>
      <c r="AK367" s="34">
        <v>168</v>
      </c>
      <c r="AL367" s="34">
        <v>3.8</v>
      </c>
      <c r="AM367" s="34">
        <v>175</v>
      </c>
      <c r="AN367" s="34" t="s">
        <v>155</v>
      </c>
      <c r="AO367" s="34">
        <v>2</v>
      </c>
      <c r="AP367" s="37">
        <v>0.7718287037037036</v>
      </c>
      <c r="AQ367" s="34">
        <v>47.164273999999999</v>
      </c>
      <c r="AR367" s="34">
        <v>-88.489170999999999</v>
      </c>
      <c r="AS367" s="34">
        <v>319</v>
      </c>
      <c r="AT367" s="34">
        <v>22.1</v>
      </c>
      <c r="AU367" s="34">
        <v>12</v>
      </c>
      <c r="AV367" s="34">
        <v>10</v>
      </c>
      <c r="AW367" s="34" t="s">
        <v>226</v>
      </c>
      <c r="AX367" s="34">
        <v>1.1405000000000001</v>
      </c>
      <c r="AY367" s="34">
        <v>1.6124000000000001</v>
      </c>
      <c r="AZ367" s="34">
        <v>1.9685999999999999</v>
      </c>
      <c r="BA367" s="34">
        <v>13.404</v>
      </c>
      <c r="BB367" s="34">
        <v>14.1</v>
      </c>
      <c r="BC367" s="34">
        <v>1.05</v>
      </c>
      <c r="BD367" s="34">
        <v>14.590999999999999</v>
      </c>
      <c r="BE367" s="34">
        <v>2634.511</v>
      </c>
      <c r="BF367" s="34">
        <v>125.224</v>
      </c>
      <c r="BG367" s="34">
        <v>11.521000000000001</v>
      </c>
      <c r="BH367" s="34">
        <v>1.7999999999999999E-2</v>
      </c>
      <c r="BI367" s="34">
        <v>11.539</v>
      </c>
      <c r="BJ367" s="34">
        <v>9.4009999999999998</v>
      </c>
      <c r="BK367" s="34">
        <v>1.4999999999999999E-2</v>
      </c>
      <c r="BL367" s="34">
        <v>9.4160000000000004</v>
      </c>
      <c r="BM367" s="34">
        <v>25.986999999999998</v>
      </c>
      <c r="BN367" s="34"/>
      <c r="BO367" s="34"/>
      <c r="BP367" s="34"/>
      <c r="BQ367" s="34">
        <v>251.27099999999999</v>
      </c>
      <c r="BR367" s="34">
        <v>0.29594100000000001</v>
      </c>
      <c r="BS367" s="34">
        <v>-5</v>
      </c>
      <c r="BT367" s="34">
        <v>7.0000000000000001E-3</v>
      </c>
      <c r="BU367" s="34">
        <v>7.2320580000000003</v>
      </c>
      <c r="BV367" s="34">
        <v>0</v>
      </c>
      <c r="BW367" s="34" t="s">
        <v>155</v>
      </c>
      <c r="BX367" s="34">
        <v>0.81599999999999995</v>
      </c>
    </row>
    <row r="368" spans="1:76" x14ac:dyDescent="0.25">
      <c r="A368" s="35">
        <v>43167</v>
      </c>
      <c r="B368" s="36">
        <v>2.1028935185185185E-2</v>
      </c>
      <c r="C368" s="34">
        <v>12.96</v>
      </c>
      <c r="D368" s="34">
        <v>0.94789999999999996</v>
      </c>
      <c r="E368" s="34">
        <v>9479.4690269999992</v>
      </c>
      <c r="F368" s="34">
        <v>707.2</v>
      </c>
      <c r="G368" s="34">
        <v>0.4</v>
      </c>
      <c r="H368" s="34">
        <v>3313.5</v>
      </c>
      <c r="I368" s="34"/>
      <c r="J368" s="34">
        <v>1.7</v>
      </c>
      <c r="K368" s="34">
        <v>0.87270000000000003</v>
      </c>
      <c r="L368" s="34">
        <v>11.3108</v>
      </c>
      <c r="M368" s="34">
        <v>0.82730000000000004</v>
      </c>
      <c r="N368" s="34">
        <v>617.19380000000001</v>
      </c>
      <c r="O368" s="34">
        <v>0.34910000000000002</v>
      </c>
      <c r="P368" s="34">
        <v>617.5</v>
      </c>
      <c r="Q368" s="34">
        <v>503.6549</v>
      </c>
      <c r="R368" s="34">
        <v>0.28489999999999999</v>
      </c>
      <c r="S368" s="34">
        <v>503.9</v>
      </c>
      <c r="T368" s="34">
        <v>3313.4924999999998</v>
      </c>
      <c r="U368" s="34"/>
      <c r="V368" s="34"/>
      <c r="W368" s="34">
        <v>0</v>
      </c>
      <c r="X368" s="34">
        <v>1.4837</v>
      </c>
      <c r="Y368" s="34">
        <v>12</v>
      </c>
      <c r="Z368" s="34">
        <v>852</v>
      </c>
      <c r="AA368" s="34">
        <v>852</v>
      </c>
      <c r="AB368" s="34">
        <v>865</v>
      </c>
      <c r="AC368" s="34">
        <v>92</v>
      </c>
      <c r="AD368" s="34">
        <v>27.04</v>
      </c>
      <c r="AE368" s="34">
        <v>0.62</v>
      </c>
      <c r="AF368" s="34">
        <v>978</v>
      </c>
      <c r="AG368" s="34">
        <v>1</v>
      </c>
      <c r="AH368" s="34">
        <v>52.122999999999998</v>
      </c>
      <c r="AI368" s="34">
        <v>37</v>
      </c>
      <c r="AJ368" s="34">
        <v>190</v>
      </c>
      <c r="AK368" s="34">
        <v>168</v>
      </c>
      <c r="AL368" s="34">
        <v>3.7</v>
      </c>
      <c r="AM368" s="34">
        <v>175</v>
      </c>
      <c r="AN368" s="34" t="s">
        <v>155</v>
      </c>
      <c r="AO368" s="34">
        <v>2</v>
      </c>
      <c r="AP368" s="37">
        <v>0.77184027777777775</v>
      </c>
      <c r="AQ368" s="34">
        <v>47.164253000000002</v>
      </c>
      <c r="AR368" s="34">
        <v>-88.489298000000005</v>
      </c>
      <c r="AS368" s="34">
        <v>319</v>
      </c>
      <c r="AT368" s="34">
        <v>24.9</v>
      </c>
      <c r="AU368" s="34">
        <v>12</v>
      </c>
      <c r="AV368" s="34">
        <v>10</v>
      </c>
      <c r="AW368" s="34" t="s">
        <v>226</v>
      </c>
      <c r="AX368" s="34">
        <v>1</v>
      </c>
      <c r="AY368" s="34">
        <v>1.5</v>
      </c>
      <c r="AZ368" s="34">
        <v>1.8</v>
      </c>
      <c r="BA368" s="34">
        <v>13.404</v>
      </c>
      <c r="BB368" s="34">
        <v>14.11</v>
      </c>
      <c r="BC368" s="34">
        <v>1.05</v>
      </c>
      <c r="BD368" s="34">
        <v>14.581</v>
      </c>
      <c r="BE368" s="34">
        <v>2636.4929999999999</v>
      </c>
      <c r="BF368" s="34">
        <v>122.739</v>
      </c>
      <c r="BG368" s="34">
        <v>15.066000000000001</v>
      </c>
      <c r="BH368" s="34">
        <v>8.9999999999999993E-3</v>
      </c>
      <c r="BI368" s="34">
        <v>15.074</v>
      </c>
      <c r="BJ368" s="34">
        <v>12.294</v>
      </c>
      <c r="BK368" s="34">
        <v>7.0000000000000001E-3</v>
      </c>
      <c r="BL368" s="34">
        <v>12.301</v>
      </c>
      <c r="BM368" s="34">
        <v>26.652799999999999</v>
      </c>
      <c r="BN368" s="34"/>
      <c r="BO368" s="34"/>
      <c r="BP368" s="34"/>
      <c r="BQ368" s="34">
        <v>251.46</v>
      </c>
      <c r="BR368" s="34">
        <v>0.27018199999999998</v>
      </c>
      <c r="BS368" s="34">
        <v>-5</v>
      </c>
      <c r="BT368" s="34">
        <v>7.8770000000000003E-3</v>
      </c>
      <c r="BU368" s="34">
        <v>6.6025729999999996</v>
      </c>
      <c r="BV368" s="34">
        <v>0</v>
      </c>
      <c r="BW368" s="34" t="s">
        <v>155</v>
      </c>
      <c r="BX368" s="34">
        <v>0.81599999999999995</v>
      </c>
    </row>
    <row r="369" spans="1:76" x14ac:dyDescent="0.25">
      <c r="A369" s="35">
        <v>43167</v>
      </c>
      <c r="B369" s="36">
        <v>2.1040509259259255E-2</v>
      </c>
      <c r="C369" s="34">
        <v>12.96</v>
      </c>
      <c r="D369" s="34">
        <v>0.81040000000000001</v>
      </c>
      <c r="E369" s="34">
        <v>8103.7650839999997</v>
      </c>
      <c r="F369" s="34">
        <v>807.5</v>
      </c>
      <c r="G369" s="34">
        <v>0.4</v>
      </c>
      <c r="H369" s="34">
        <v>3042.6</v>
      </c>
      <c r="I369" s="34"/>
      <c r="J369" s="34">
        <v>1.7</v>
      </c>
      <c r="K369" s="34">
        <v>0.87429999999999997</v>
      </c>
      <c r="L369" s="34">
        <v>11.3306</v>
      </c>
      <c r="M369" s="34">
        <v>0.70850000000000002</v>
      </c>
      <c r="N369" s="34">
        <v>706.02120000000002</v>
      </c>
      <c r="O369" s="34">
        <v>0.375</v>
      </c>
      <c r="P369" s="34">
        <v>706.4</v>
      </c>
      <c r="Q369" s="34">
        <v>576.14160000000004</v>
      </c>
      <c r="R369" s="34">
        <v>0.30599999999999999</v>
      </c>
      <c r="S369" s="34">
        <v>576.4</v>
      </c>
      <c r="T369" s="34">
        <v>3042.6239</v>
      </c>
      <c r="U369" s="34"/>
      <c r="V369" s="34"/>
      <c r="W369" s="34">
        <v>0</v>
      </c>
      <c r="X369" s="34">
        <v>1.4863</v>
      </c>
      <c r="Y369" s="34">
        <v>12</v>
      </c>
      <c r="Z369" s="34">
        <v>852</v>
      </c>
      <c r="AA369" s="34">
        <v>852</v>
      </c>
      <c r="AB369" s="34">
        <v>865</v>
      </c>
      <c r="AC369" s="34">
        <v>92</v>
      </c>
      <c r="AD369" s="34">
        <v>27.04</v>
      </c>
      <c r="AE369" s="34">
        <v>0.62</v>
      </c>
      <c r="AF369" s="34">
        <v>978</v>
      </c>
      <c r="AG369" s="34">
        <v>1</v>
      </c>
      <c r="AH369" s="34">
        <v>52</v>
      </c>
      <c r="AI369" s="34">
        <v>37</v>
      </c>
      <c r="AJ369" s="34">
        <v>190</v>
      </c>
      <c r="AK369" s="34">
        <v>168</v>
      </c>
      <c r="AL369" s="34">
        <v>3.8</v>
      </c>
      <c r="AM369" s="34">
        <v>175</v>
      </c>
      <c r="AN369" s="34" t="s">
        <v>155</v>
      </c>
      <c r="AO369" s="34">
        <v>2</v>
      </c>
      <c r="AP369" s="37">
        <v>0.7718518518518519</v>
      </c>
      <c r="AQ369" s="34">
        <v>47.164214999999999</v>
      </c>
      <c r="AR369" s="34">
        <v>-88.489435</v>
      </c>
      <c r="AS369" s="34">
        <v>318.89999999999998</v>
      </c>
      <c r="AT369" s="34">
        <v>26.6</v>
      </c>
      <c r="AU369" s="34">
        <v>12</v>
      </c>
      <c r="AV369" s="34">
        <v>10</v>
      </c>
      <c r="AW369" s="34" t="s">
        <v>226</v>
      </c>
      <c r="AX369" s="34">
        <v>1</v>
      </c>
      <c r="AY369" s="34">
        <v>1.5</v>
      </c>
      <c r="AZ369" s="34">
        <v>1.8718999999999999</v>
      </c>
      <c r="BA369" s="34">
        <v>13.404</v>
      </c>
      <c r="BB369" s="34">
        <v>14.29</v>
      </c>
      <c r="BC369" s="34">
        <v>1.07</v>
      </c>
      <c r="BD369" s="34">
        <v>14.38</v>
      </c>
      <c r="BE369" s="34">
        <v>2668.1840000000002</v>
      </c>
      <c r="BF369" s="34">
        <v>106.188</v>
      </c>
      <c r="BG369" s="34">
        <v>17.411000000000001</v>
      </c>
      <c r="BH369" s="34">
        <v>8.9999999999999993E-3</v>
      </c>
      <c r="BI369" s="34">
        <v>17.420000000000002</v>
      </c>
      <c r="BJ369" s="34">
        <v>14.208</v>
      </c>
      <c r="BK369" s="34">
        <v>8.0000000000000002E-3</v>
      </c>
      <c r="BL369" s="34">
        <v>14.215</v>
      </c>
      <c r="BM369" s="34">
        <v>24.724799999999998</v>
      </c>
      <c r="BN369" s="34"/>
      <c r="BO369" s="34"/>
      <c r="BP369" s="34"/>
      <c r="BQ369" s="34">
        <v>254.483</v>
      </c>
      <c r="BR369" s="34">
        <v>0.27038499999999999</v>
      </c>
      <c r="BS369" s="34">
        <v>-5</v>
      </c>
      <c r="BT369" s="34">
        <v>8.0000000000000002E-3</v>
      </c>
      <c r="BU369" s="34">
        <v>6.6075340000000002</v>
      </c>
      <c r="BV369" s="34">
        <v>0</v>
      </c>
      <c r="BW369" s="34" t="s">
        <v>155</v>
      </c>
      <c r="BX369" s="34">
        <v>0.81599999999999995</v>
      </c>
    </row>
    <row r="370" spans="1:76" x14ac:dyDescent="0.25">
      <c r="A370" s="35">
        <v>43167</v>
      </c>
      <c r="B370" s="36">
        <v>2.1052083333333332E-2</v>
      </c>
      <c r="C370" s="34">
        <v>12.96</v>
      </c>
      <c r="D370" s="34">
        <v>0.66049999999999998</v>
      </c>
      <c r="E370" s="34">
        <v>6605.3305790000004</v>
      </c>
      <c r="F370" s="34">
        <v>761.8</v>
      </c>
      <c r="G370" s="34">
        <v>1</v>
      </c>
      <c r="H370" s="34">
        <v>2633</v>
      </c>
      <c r="I370" s="34"/>
      <c r="J370" s="34">
        <v>1.6</v>
      </c>
      <c r="K370" s="34">
        <v>0.876</v>
      </c>
      <c r="L370" s="34">
        <v>11.3529</v>
      </c>
      <c r="M370" s="34">
        <v>0.5786</v>
      </c>
      <c r="N370" s="34">
        <v>667.31679999999994</v>
      </c>
      <c r="O370" s="34">
        <v>0.86460000000000004</v>
      </c>
      <c r="P370" s="34">
        <v>668.2</v>
      </c>
      <c r="Q370" s="34">
        <v>544.55730000000005</v>
      </c>
      <c r="R370" s="34">
        <v>0.7056</v>
      </c>
      <c r="S370" s="34">
        <v>545.29999999999995</v>
      </c>
      <c r="T370" s="34">
        <v>2632.9965000000002</v>
      </c>
      <c r="U370" s="34"/>
      <c r="V370" s="34"/>
      <c r="W370" s="34">
        <v>0</v>
      </c>
      <c r="X370" s="34">
        <v>1.4016</v>
      </c>
      <c r="Y370" s="34">
        <v>12</v>
      </c>
      <c r="Z370" s="34">
        <v>852</v>
      </c>
      <c r="AA370" s="34">
        <v>851</v>
      </c>
      <c r="AB370" s="34">
        <v>865</v>
      </c>
      <c r="AC370" s="34">
        <v>92</v>
      </c>
      <c r="AD370" s="34">
        <v>27.04</v>
      </c>
      <c r="AE370" s="34">
        <v>0.62</v>
      </c>
      <c r="AF370" s="34">
        <v>978</v>
      </c>
      <c r="AG370" s="34">
        <v>1</v>
      </c>
      <c r="AH370" s="34">
        <v>52</v>
      </c>
      <c r="AI370" s="34">
        <v>37</v>
      </c>
      <c r="AJ370" s="34">
        <v>190</v>
      </c>
      <c r="AK370" s="34">
        <v>168.9</v>
      </c>
      <c r="AL370" s="34">
        <v>3.7</v>
      </c>
      <c r="AM370" s="34">
        <v>175</v>
      </c>
      <c r="AN370" s="34" t="s">
        <v>155</v>
      </c>
      <c r="AO370" s="34">
        <v>2</v>
      </c>
      <c r="AP370" s="37">
        <v>0.77186342592592594</v>
      </c>
      <c r="AQ370" s="34">
        <v>47.164152000000001</v>
      </c>
      <c r="AR370" s="34">
        <v>-88.489572999999993</v>
      </c>
      <c r="AS370" s="34">
        <v>318.8</v>
      </c>
      <c r="AT370" s="34">
        <v>26.8</v>
      </c>
      <c r="AU370" s="34">
        <v>12</v>
      </c>
      <c r="AV370" s="34">
        <v>10</v>
      </c>
      <c r="AW370" s="34" t="s">
        <v>226</v>
      </c>
      <c r="AX370" s="34">
        <v>1.071828</v>
      </c>
      <c r="AY370" s="34">
        <v>1.1408590000000001</v>
      </c>
      <c r="AZ370" s="34">
        <v>1.9</v>
      </c>
      <c r="BA370" s="34">
        <v>13.404</v>
      </c>
      <c r="BB370" s="34">
        <v>14.5</v>
      </c>
      <c r="BC370" s="34">
        <v>1.08</v>
      </c>
      <c r="BD370" s="34">
        <v>14.156000000000001</v>
      </c>
      <c r="BE370" s="34">
        <v>2706.1089999999999</v>
      </c>
      <c r="BF370" s="34">
        <v>87.783000000000001</v>
      </c>
      <c r="BG370" s="34">
        <v>16.657</v>
      </c>
      <c r="BH370" s="34">
        <v>2.1999999999999999E-2</v>
      </c>
      <c r="BI370" s="34">
        <v>16.678999999999998</v>
      </c>
      <c r="BJ370" s="34">
        <v>13.593</v>
      </c>
      <c r="BK370" s="34">
        <v>1.7999999999999999E-2</v>
      </c>
      <c r="BL370" s="34">
        <v>13.611000000000001</v>
      </c>
      <c r="BM370" s="34">
        <v>21.657599999999999</v>
      </c>
      <c r="BN370" s="34"/>
      <c r="BO370" s="34"/>
      <c r="BP370" s="34"/>
      <c r="BQ370" s="34">
        <v>242.91800000000001</v>
      </c>
      <c r="BR370" s="34">
        <v>0.24556700000000001</v>
      </c>
      <c r="BS370" s="34">
        <v>-5</v>
      </c>
      <c r="BT370" s="34">
        <v>7.123E-3</v>
      </c>
      <c r="BU370" s="34">
        <v>6.0010440000000003</v>
      </c>
      <c r="BV370" s="34">
        <v>0</v>
      </c>
      <c r="BW370" s="34" t="s">
        <v>155</v>
      </c>
      <c r="BX370" s="34">
        <v>0.81599999999999995</v>
      </c>
    </row>
    <row r="371" spans="1:76" x14ac:dyDescent="0.25">
      <c r="A371" s="35">
        <v>43167</v>
      </c>
      <c r="B371" s="36">
        <v>2.1063657407407409E-2</v>
      </c>
      <c r="C371" s="34">
        <v>12.962</v>
      </c>
      <c r="D371" s="34">
        <v>0.56899999999999995</v>
      </c>
      <c r="E371" s="34">
        <v>5690</v>
      </c>
      <c r="F371" s="34">
        <v>676.8</v>
      </c>
      <c r="G371" s="34">
        <v>1.6</v>
      </c>
      <c r="H371" s="34">
        <v>2219.4</v>
      </c>
      <c r="I371" s="34"/>
      <c r="J371" s="34">
        <v>1.6</v>
      </c>
      <c r="K371" s="34">
        <v>0.87719999999999998</v>
      </c>
      <c r="L371" s="34">
        <v>11.3705</v>
      </c>
      <c r="M371" s="34">
        <v>0.49909999999999999</v>
      </c>
      <c r="N371" s="34">
        <v>593.71420000000001</v>
      </c>
      <c r="O371" s="34">
        <v>1.3917999999999999</v>
      </c>
      <c r="P371" s="34">
        <v>595.1</v>
      </c>
      <c r="Q371" s="34">
        <v>484.49459999999999</v>
      </c>
      <c r="R371" s="34">
        <v>1.1357999999999999</v>
      </c>
      <c r="S371" s="34">
        <v>485.6</v>
      </c>
      <c r="T371" s="34">
        <v>2219.4443999999999</v>
      </c>
      <c r="U371" s="34"/>
      <c r="V371" s="34"/>
      <c r="W371" s="34">
        <v>0</v>
      </c>
      <c r="X371" s="34">
        <v>1.4036</v>
      </c>
      <c r="Y371" s="34">
        <v>12</v>
      </c>
      <c r="Z371" s="34">
        <v>852</v>
      </c>
      <c r="AA371" s="34">
        <v>852</v>
      </c>
      <c r="AB371" s="34">
        <v>865</v>
      </c>
      <c r="AC371" s="34">
        <v>92</v>
      </c>
      <c r="AD371" s="34">
        <v>27.04</v>
      </c>
      <c r="AE371" s="34">
        <v>0.62</v>
      </c>
      <c r="AF371" s="34">
        <v>978</v>
      </c>
      <c r="AG371" s="34">
        <v>1</v>
      </c>
      <c r="AH371" s="34">
        <v>52</v>
      </c>
      <c r="AI371" s="34">
        <v>37</v>
      </c>
      <c r="AJ371" s="34">
        <v>190</v>
      </c>
      <c r="AK371" s="34">
        <v>169</v>
      </c>
      <c r="AL371" s="34">
        <v>3.8</v>
      </c>
      <c r="AM371" s="34">
        <v>175</v>
      </c>
      <c r="AN371" s="34" t="s">
        <v>155</v>
      </c>
      <c r="AO371" s="34">
        <v>2</v>
      </c>
      <c r="AP371" s="37">
        <v>0.77187499999999998</v>
      </c>
      <c r="AQ371" s="34">
        <v>47.164078000000003</v>
      </c>
      <c r="AR371" s="34">
        <v>-88.489697000000007</v>
      </c>
      <c r="AS371" s="34">
        <v>318.7</v>
      </c>
      <c r="AT371" s="34">
        <v>26.8</v>
      </c>
      <c r="AU371" s="34">
        <v>12</v>
      </c>
      <c r="AV371" s="34">
        <v>11</v>
      </c>
      <c r="AW371" s="34" t="s">
        <v>215</v>
      </c>
      <c r="AX371" s="34">
        <v>1.243744</v>
      </c>
      <c r="AY371" s="34">
        <v>1</v>
      </c>
      <c r="AZ371" s="34">
        <v>1.9718720000000001</v>
      </c>
      <c r="BA371" s="34">
        <v>13.404</v>
      </c>
      <c r="BB371" s="34">
        <v>14.65</v>
      </c>
      <c r="BC371" s="34">
        <v>1.0900000000000001</v>
      </c>
      <c r="BD371" s="34">
        <v>13.994999999999999</v>
      </c>
      <c r="BE371" s="34">
        <v>2733.5239999999999</v>
      </c>
      <c r="BF371" s="34">
        <v>76.373999999999995</v>
      </c>
      <c r="BG371" s="34">
        <v>14.946999999999999</v>
      </c>
      <c r="BH371" s="34">
        <v>3.5000000000000003E-2</v>
      </c>
      <c r="BI371" s="34">
        <v>14.981999999999999</v>
      </c>
      <c r="BJ371" s="34">
        <v>12.196999999999999</v>
      </c>
      <c r="BK371" s="34">
        <v>2.9000000000000001E-2</v>
      </c>
      <c r="BL371" s="34">
        <v>12.226000000000001</v>
      </c>
      <c r="BM371" s="34">
        <v>18.412400000000002</v>
      </c>
      <c r="BN371" s="34"/>
      <c r="BO371" s="34"/>
      <c r="BP371" s="34"/>
      <c r="BQ371" s="34">
        <v>245.34399999999999</v>
      </c>
      <c r="BR371" s="34">
        <v>0.22709099999999999</v>
      </c>
      <c r="BS371" s="34">
        <v>-5</v>
      </c>
      <c r="BT371" s="34">
        <v>7.0000000000000001E-3</v>
      </c>
      <c r="BU371" s="34">
        <v>5.5495369999999999</v>
      </c>
      <c r="BV371" s="34">
        <v>0</v>
      </c>
      <c r="BW371" s="34" t="s">
        <v>155</v>
      </c>
      <c r="BX371" s="34">
        <v>0.81599999999999995</v>
      </c>
    </row>
    <row r="372" spans="1:76" x14ac:dyDescent="0.25">
      <c r="A372" s="35">
        <v>43167</v>
      </c>
      <c r="B372" s="36">
        <v>2.107523148148148E-2</v>
      </c>
      <c r="C372" s="34">
        <v>12.97</v>
      </c>
      <c r="D372" s="34">
        <v>0.55169999999999997</v>
      </c>
      <c r="E372" s="34">
        <v>5516.5632859999996</v>
      </c>
      <c r="F372" s="34">
        <v>593.79999999999995</v>
      </c>
      <c r="G372" s="34">
        <v>1.9</v>
      </c>
      <c r="H372" s="34">
        <v>1881.2</v>
      </c>
      <c r="I372" s="34"/>
      <c r="J372" s="34">
        <v>1.6</v>
      </c>
      <c r="K372" s="34">
        <v>0.87770000000000004</v>
      </c>
      <c r="L372" s="34">
        <v>11.383599999999999</v>
      </c>
      <c r="M372" s="34">
        <v>0.48420000000000002</v>
      </c>
      <c r="N372" s="34">
        <v>521.19320000000005</v>
      </c>
      <c r="O372" s="34">
        <v>1.6676</v>
      </c>
      <c r="P372" s="34">
        <v>522.9</v>
      </c>
      <c r="Q372" s="34">
        <v>425.31459999999998</v>
      </c>
      <c r="R372" s="34">
        <v>1.3608</v>
      </c>
      <c r="S372" s="34">
        <v>426.7</v>
      </c>
      <c r="T372" s="34">
        <v>1881.2357</v>
      </c>
      <c r="U372" s="34"/>
      <c r="V372" s="34"/>
      <c r="W372" s="34">
        <v>0</v>
      </c>
      <c r="X372" s="34">
        <v>1.4043000000000001</v>
      </c>
      <c r="Y372" s="34">
        <v>12</v>
      </c>
      <c r="Z372" s="34">
        <v>851</v>
      </c>
      <c r="AA372" s="34">
        <v>851</v>
      </c>
      <c r="AB372" s="34">
        <v>864</v>
      </c>
      <c r="AC372" s="34">
        <v>92</v>
      </c>
      <c r="AD372" s="34">
        <v>27.04</v>
      </c>
      <c r="AE372" s="34">
        <v>0.62</v>
      </c>
      <c r="AF372" s="34">
        <v>978</v>
      </c>
      <c r="AG372" s="34">
        <v>1</v>
      </c>
      <c r="AH372" s="34">
        <v>52</v>
      </c>
      <c r="AI372" s="34">
        <v>37</v>
      </c>
      <c r="AJ372" s="34">
        <v>190</v>
      </c>
      <c r="AK372" s="34">
        <v>168.1</v>
      </c>
      <c r="AL372" s="34">
        <v>3.9</v>
      </c>
      <c r="AM372" s="34">
        <v>175</v>
      </c>
      <c r="AN372" s="34" t="s">
        <v>155</v>
      </c>
      <c r="AO372" s="34">
        <v>2</v>
      </c>
      <c r="AP372" s="37">
        <v>0.77188657407407402</v>
      </c>
      <c r="AQ372" s="34">
        <v>47.164002000000004</v>
      </c>
      <c r="AR372" s="34">
        <v>-88.489811000000003</v>
      </c>
      <c r="AS372" s="34">
        <v>318.3</v>
      </c>
      <c r="AT372" s="34">
        <v>26.4</v>
      </c>
      <c r="AU372" s="34">
        <v>12</v>
      </c>
      <c r="AV372" s="34">
        <v>11</v>
      </c>
      <c r="AW372" s="34" t="s">
        <v>215</v>
      </c>
      <c r="AX372" s="34">
        <v>1.6595</v>
      </c>
      <c r="AY372" s="34">
        <v>1.0719000000000001</v>
      </c>
      <c r="AZ372" s="34">
        <v>2.2875999999999999</v>
      </c>
      <c r="BA372" s="34">
        <v>13.404</v>
      </c>
      <c r="BB372" s="34">
        <v>14.71</v>
      </c>
      <c r="BC372" s="34">
        <v>1.1000000000000001</v>
      </c>
      <c r="BD372" s="34">
        <v>13.936</v>
      </c>
      <c r="BE372" s="34">
        <v>2744.8009999999999</v>
      </c>
      <c r="BF372" s="34">
        <v>74.305000000000007</v>
      </c>
      <c r="BG372" s="34">
        <v>13.16</v>
      </c>
      <c r="BH372" s="34">
        <v>4.2000000000000003E-2</v>
      </c>
      <c r="BI372" s="34">
        <v>13.202</v>
      </c>
      <c r="BJ372" s="34">
        <v>10.739000000000001</v>
      </c>
      <c r="BK372" s="34">
        <v>3.4000000000000002E-2</v>
      </c>
      <c r="BL372" s="34">
        <v>10.773999999999999</v>
      </c>
      <c r="BM372" s="34">
        <v>15.653</v>
      </c>
      <c r="BN372" s="34"/>
      <c r="BO372" s="34"/>
      <c r="BP372" s="34"/>
      <c r="BQ372" s="34">
        <v>246.20099999999999</v>
      </c>
      <c r="BR372" s="34">
        <v>0.210091</v>
      </c>
      <c r="BS372" s="34">
        <v>-5</v>
      </c>
      <c r="BT372" s="34">
        <v>7.0000000000000001E-3</v>
      </c>
      <c r="BU372" s="34">
        <v>5.134099</v>
      </c>
      <c r="BV372" s="34">
        <v>0</v>
      </c>
      <c r="BW372" s="34" t="s">
        <v>155</v>
      </c>
      <c r="BX372" s="34">
        <v>0.81599999999999995</v>
      </c>
    </row>
    <row r="373" spans="1:76" x14ac:dyDescent="0.25">
      <c r="A373" s="35">
        <v>43167</v>
      </c>
      <c r="B373" s="36">
        <v>2.1086805555555557E-2</v>
      </c>
      <c r="C373" s="34">
        <v>12.97</v>
      </c>
      <c r="D373" s="34">
        <v>0.58260000000000001</v>
      </c>
      <c r="E373" s="34">
        <v>5826.0338979999997</v>
      </c>
      <c r="F373" s="34">
        <v>537.9</v>
      </c>
      <c r="G373" s="34">
        <v>1.9</v>
      </c>
      <c r="H373" s="34">
        <v>1752.2</v>
      </c>
      <c r="I373" s="34"/>
      <c r="J373" s="34">
        <v>1.6</v>
      </c>
      <c r="K373" s="34">
        <v>0.87749999999999995</v>
      </c>
      <c r="L373" s="34">
        <v>11.380800000000001</v>
      </c>
      <c r="M373" s="34">
        <v>0.51119999999999999</v>
      </c>
      <c r="N373" s="34">
        <v>472.02569999999997</v>
      </c>
      <c r="O373" s="34">
        <v>1.6672</v>
      </c>
      <c r="P373" s="34">
        <v>473.7</v>
      </c>
      <c r="Q373" s="34">
        <v>385.19189999999998</v>
      </c>
      <c r="R373" s="34">
        <v>1.3605</v>
      </c>
      <c r="S373" s="34">
        <v>386.6</v>
      </c>
      <c r="T373" s="34">
        <v>1752.2058</v>
      </c>
      <c r="U373" s="34"/>
      <c r="V373" s="34"/>
      <c r="W373" s="34">
        <v>0</v>
      </c>
      <c r="X373" s="34">
        <v>1.4039999999999999</v>
      </c>
      <c r="Y373" s="34">
        <v>12</v>
      </c>
      <c r="Z373" s="34">
        <v>852</v>
      </c>
      <c r="AA373" s="34">
        <v>851</v>
      </c>
      <c r="AB373" s="34">
        <v>864</v>
      </c>
      <c r="AC373" s="34">
        <v>92</v>
      </c>
      <c r="AD373" s="34">
        <v>27.04</v>
      </c>
      <c r="AE373" s="34">
        <v>0.62</v>
      </c>
      <c r="AF373" s="34">
        <v>978</v>
      </c>
      <c r="AG373" s="34">
        <v>1</v>
      </c>
      <c r="AH373" s="34">
        <v>52</v>
      </c>
      <c r="AI373" s="34">
        <v>37</v>
      </c>
      <c r="AJ373" s="34">
        <v>190</v>
      </c>
      <c r="AK373" s="34">
        <v>168</v>
      </c>
      <c r="AL373" s="34">
        <v>3.7</v>
      </c>
      <c r="AM373" s="34">
        <v>175</v>
      </c>
      <c r="AN373" s="34" t="s">
        <v>155</v>
      </c>
      <c r="AO373" s="34">
        <v>2</v>
      </c>
      <c r="AP373" s="37">
        <v>0.77189814814814817</v>
      </c>
      <c r="AQ373" s="34">
        <v>47.163927999999999</v>
      </c>
      <c r="AR373" s="34">
        <v>-88.489924999999999</v>
      </c>
      <c r="AS373" s="34">
        <v>318.10000000000002</v>
      </c>
      <c r="AT373" s="34">
        <v>26</v>
      </c>
      <c r="AU373" s="34">
        <v>12</v>
      </c>
      <c r="AV373" s="34">
        <v>11</v>
      </c>
      <c r="AW373" s="34" t="s">
        <v>215</v>
      </c>
      <c r="AX373" s="34">
        <v>1.8</v>
      </c>
      <c r="AY373" s="34">
        <v>1.2438</v>
      </c>
      <c r="AZ373" s="34">
        <v>2.4719000000000002</v>
      </c>
      <c r="BA373" s="34">
        <v>13.404</v>
      </c>
      <c r="BB373" s="34">
        <v>14.69</v>
      </c>
      <c r="BC373" s="34">
        <v>1.1000000000000001</v>
      </c>
      <c r="BD373" s="34">
        <v>13.964</v>
      </c>
      <c r="BE373" s="34">
        <v>2741.5390000000002</v>
      </c>
      <c r="BF373" s="34">
        <v>78.38</v>
      </c>
      <c r="BG373" s="34">
        <v>11.907999999999999</v>
      </c>
      <c r="BH373" s="34">
        <v>4.2000000000000003E-2</v>
      </c>
      <c r="BI373" s="34">
        <v>11.95</v>
      </c>
      <c r="BJ373" s="34">
        <v>9.7170000000000005</v>
      </c>
      <c r="BK373" s="34">
        <v>3.4000000000000002E-2</v>
      </c>
      <c r="BL373" s="34">
        <v>9.7509999999999994</v>
      </c>
      <c r="BM373" s="34">
        <v>14.5657</v>
      </c>
      <c r="BN373" s="34"/>
      <c r="BO373" s="34"/>
      <c r="BP373" s="34"/>
      <c r="BQ373" s="34">
        <v>245.90799999999999</v>
      </c>
      <c r="BR373" s="34">
        <v>0.23430999999999999</v>
      </c>
      <c r="BS373" s="34">
        <v>-5</v>
      </c>
      <c r="BT373" s="34">
        <v>7.8770000000000003E-3</v>
      </c>
      <c r="BU373" s="34">
        <v>5.7259510000000002</v>
      </c>
      <c r="BV373" s="34">
        <v>0</v>
      </c>
      <c r="BW373" s="34" t="s">
        <v>155</v>
      </c>
      <c r="BX373" s="34">
        <v>0.81599999999999995</v>
      </c>
    </row>
    <row r="374" spans="1:76" x14ac:dyDescent="0.25">
      <c r="A374" s="35">
        <v>43167</v>
      </c>
      <c r="B374" s="36">
        <v>2.109837962962963E-2</v>
      </c>
      <c r="C374" s="34">
        <v>12.962999999999999</v>
      </c>
      <c r="D374" s="34">
        <v>0.621</v>
      </c>
      <c r="E374" s="34">
        <v>6210</v>
      </c>
      <c r="F374" s="34">
        <v>520.1</v>
      </c>
      <c r="G374" s="34">
        <v>1.9</v>
      </c>
      <c r="H374" s="34">
        <v>2187.1999999999998</v>
      </c>
      <c r="I374" s="34"/>
      <c r="J374" s="34">
        <v>1.6</v>
      </c>
      <c r="K374" s="34">
        <v>0.87680000000000002</v>
      </c>
      <c r="L374" s="34">
        <v>11.366</v>
      </c>
      <c r="M374" s="34">
        <v>0.54449999999999998</v>
      </c>
      <c r="N374" s="34">
        <v>456.0222</v>
      </c>
      <c r="O374" s="34">
        <v>1.6658999999999999</v>
      </c>
      <c r="P374" s="34">
        <v>457.7</v>
      </c>
      <c r="Q374" s="34">
        <v>372.13240000000002</v>
      </c>
      <c r="R374" s="34">
        <v>1.3593999999999999</v>
      </c>
      <c r="S374" s="34">
        <v>373.5</v>
      </c>
      <c r="T374" s="34">
        <v>2187.2188999999998</v>
      </c>
      <c r="U374" s="34"/>
      <c r="V374" s="34"/>
      <c r="W374" s="34">
        <v>0</v>
      </c>
      <c r="X374" s="34">
        <v>1.4029</v>
      </c>
      <c r="Y374" s="34">
        <v>12</v>
      </c>
      <c r="Z374" s="34">
        <v>853</v>
      </c>
      <c r="AA374" s="34">
        <v>852</v>
      </c>
      <c r="AB374" s="34">
        <v>866</v>
      </c>
      <c r="AC374" s="34">
        <v>92</v>
      </c>
      <c r="AD374" s="34">
        <v>27.04</v>
      </c>
      <c r="AE374" s="34">
        <v>0.62</v>
      </c>
      <c r="AF374" s="34">
        <v>978</v>
      </c>
      <c r="AG374" s="34">
        <v>1</v>
      </c>
      <c r="AH374" s="34">
        <v>52</v>
      </c>
      <c r="AI374" s="34">
        <v>37</v>
      </c>
      <c r="AJ374" s="34">
        <v>190</v>
      </c>
      <c r="AK374" s="34">
        <v>168</v>
      </c>
      <c r="AL374" s="34">
        <v>3.8</v>
      </c>
      <c r="AM374" s="34">
        <v>175</v>
      </c>
      <c r="AN374" s="34" t="s">
        <v>155</v>
      </c>
      <c r="AO374" s="34">
        <v>2</v>
      </c>
      <c r="AP374" s="37">
        <v>0.77190972222222232</v>
      </c>
      <c r="AQ374" s="34">
        <v>47.163860999999997</v>
      </c>
      <c r="AR374" s="34">
        <v>-88.490042000000003</v>
      </c>
      <c r="AS374" s="34">
        <v>317.8</v>
      </c>
      <c r="AT374" s="34">
        <v>25.5</v>
      </c>
      <c r="AU374" s="34">
        <v>12</v>
      </c>
      <c r="AV374" s="34">
        <v>11</v>
      </c>
      <c r="AW374" s="34" t="s">
        <v>215</v>
      </c>
      <c r="AX374" s="34">
        <v>1.3686</v>
      </c>
      <c r="AY374" s="34">
        <v>1.3</v>
      </c>
      <c r="AZ374" s="34">
        <v>1.9966999999999999</v>
      </c>
      <c r="BA374" s="34">
        <v>13.404</v>
      </c>
      <c r="BB374" s="34">
        <v>14.6</v>
      </c>
      <c r="BC374" s="34">
        <v>1.0900000000000001</v>
      </c>
      <c r="BD374" s="34">
        <v>14.053000000000001</v>
      </c>
      <c r="BE374" s="34">
        <v>2723.9389999999999</v>
      </c>
      <c r="BF374" s="34">
        <v>83.052000000000007</v>
      </c>
      <c r="BG374" s="34">
        <v>11.445</v>
      </c>
      <c r="BH374" s="34">
        <v>4.2000000000000003E-2</v>
      </c>
      <c r="BI374" s="34">
        <v>11.487</v>
      </c>
      <c r="BJ374" s="34">
        <v>9.34</v>
      </c>
      <c r="BK374" s="34">
        <v>3.4000000000000002E-2</v>
      </c>
      <c r="BL374" s="34">
        <v>9.3740000000000006</v>
      </c>
      <c r="BM374" s="34">
        <v>18.0886</v>
      </c>
      <c r="BN374" s="34"/>
      <c r="BO374" s="34"/>
      <c r="BP374" s="34"/>
      <c r="BQ374" s="34">
        <v>244.45599999999999</v>
      </c>
      <c r="BR374" s="34">
        <v>0.29938999999999999</v>
      </c>
      <c r="BS374" s="34">
        <v>-5</v>
      </c>
      <c r="BT374" s="34">
        <v>7.123E-3</v>
      </c>
      <c r="BU374" s="34">
        <v>7.3163429999999998</v>
      </c>
      <c r="BV374" s="34">
        <v>0</v>
      </c>
      <c r="BW374" s="34" t="s">
        <v>155</v>
      </c>
      <c r="BX374" s="34">
        <v>0.81599999999999995</v>
      </c>
    </row>
    <row r="375" spans="1:76" x14ac:dyDescent="0.25">
      <c r="A375" s="35">
        <v>43167</v>
      </c>
      <c r="B375" s="36">
        <v>2.1109953703703704E-2</v>
      </c>
      <c r="C375" s="34">
        <v>12.96</v>
      </c>
      <c r="D375" s="34">
        <v>0.621</v>
      </c>
      <c r="E375" s="34">
        <v>6210</v>
      </c>
      <c r="F375" s="34">
        <v>596.29999999999995</v>
      </c>
      <c r="G375" s="34">
        <v>1.6</v>
      </c>
      <c r="H375" s="34">
        <v>2621.1999999999998</v>
      </c>
      <c r="I375" s="34"/>
      <c r="J375" s="34">
        <v>1.6</v>
      </c>
      <c r="K375" s="34">
        <v>0.87639999999999996</v>
      </c>
      <c r="L375" s="34">
        <v>11.3581</v>
      </c>
      <c r="M375" s="34">
        <v>0.54420000000000002</v>
      </c>
      <c r="N375" s="34">
        <v>522.61789999999996</v>
      </c>
      <c r="O375" s="34">
        <v>1.4137999999999999</v>
      </c>
      <c r="P375" s="34">
        <v>524</v>
      </c>
      <c r="Q375" s="34">
        <v>426.47710000000001</v>
      </c>
      <c r="R375" s="34">
        <v>1.1536999999999999</v>
      </c>
      <c r="S375" s="34">
        <v>427.6</v>
      </c>
      <c r="T375" s="34">
        <v>2621.1977999999999</v>
      </c>
      <c r="U375" s="34"/>
      <c r="V375" s="34"/>
      <c r="W375" s="34">
        <v>0</v>
      </c>
      <c r="X375" s="34">
        <v>1.4021999999999999</v>
      </c>
      <c r="Y375" s="34">
        <v>12</v>
      </c>
      <c r="Z375" s="34">
        <v>853</v>
      </c>
      <c r="AA375" s="34">
        <v>852</v>
      </c>
      <c r="AB375" s="34">
        <v>865</v>
      </c>
      <c r="AC375" s="34">
        <v>92</v>
      </c>
      <c r="AD375" s="34">
        <v>27.04</v>
      </c>
      <c r="AE375" s="34">
        <v>0.62</v>
      </c>
      <c r="AF375" s="34">
        <v>978</v>
      </c>
      <c r="AG375" s="34">
        <v>1</v>
      </c>
      <c r="AH375" s="34">
        <v>52</v>
      </c>
      <c r="AI375" s="34">
        <v>37</v>
      </c>
      <c r="AJ375" s="34">
        <v>190</v>
      </c>
      <c r="AK375" s="34">
        <v>168</v>
      </c>
      <c r="AL375" s="34">
        <v>3.8</v>
      </c>
      <c r="AM375" s="34">
        <v>175</v>
      </c>
      <c r="AN375" s="34" t="s">
        <v>155</v>
      </c>
      <c r="AO375" s="34">
        <v>2</v>
      </c>
      <c r="AP375" s="37">
        <v>0.77192129629629624</v>
      </c>
      <c r="AQ375" s="34">
        <v>47.163803000000001</v>
      </c>
      <c r="AR375" s="34">
        <v>-88.490167</v>
      </c>
      <c r="AS375" s="34">
        <v>317.60000000000002</v>
      </c>
      <c r="AT375" s="34">
        <v>25.4</v>
      </c>
      <c r="AU375" s="34">
        <v>12</v>
      </c>
      <c r="AV375" s="34">
        <v>11</v>
      </c>
      <c r="AW375" s="34" t="s">
        <v>215</v>
      </c>
      <c r="AX375" s="34">
        <v>1.2719</v>
      </c>
      <c r="AY375" s="34">
        <v>1.3</v>
      </c>
      <c r="AZ375" s="34">
        <v>1.8718999999999999</v>
      </c>
      <c r="BA375" s="34">
        <v>13.404</v>
      </c>
      <c r="BB375" s="34">
        <v>14.55</v>
      </c>
      <c r="BC375" s="34">
        <v>1.0900000000000001</v>
      </c>
      <c r="BD375" s="34">
        <v>14.103999999999999</v>
      </c>
      <c r="BE375" s="34">
        <v>2714.13</v>
      </c>
      <c r="BF375" s="34">
        <v>82.774000000000001</v>
      </c>
      <c r="BG375" s="34">
        <v>13.077999999999999</v>
      </c>
      <c r="BH375" s="34">
        <v>3.5000000000000003E-2</v>
      </c>
      <c r="BI375" s="34">
        <v>13.114000000000001</v>
      </c>
      <c r="BJ375" s="34">
        <v>10.672000000000001</v>
      </c>
      <c r="BK375" s="34">
        <v>2.9000000000000001E-2</v>
      </c>
      <c r="BL375" s="34">
        <v>10.701000000000001</v>
      </c>
      <c r="BM375" s="34">
        <v>21.614599999999999</v>
      </c>
      <c r="BN375" s="34"/>
      <c r="BO375" s="34"/>
      <c r="BP375" s="34"/>
      <c r="BQ375" s="34">
        <v>243.63800000000001</v>
      </c>
      <c r="BR375" s="34">
        <v>0.29484500000000002</v>
      </c>
      <c r="BS375" s="34">
        <v>-5</v>
      </c>
      <c r="BT375" s="34">
        <v>6.123E-3</v>
      </c>
      <c r="BU375" s="34">
        <v>7.2052740000000002</v>
      </c>
      <c r="BV375" s="34">
        <v>0</v>
      </c>
      <c r="BW375" s="34" t="s">
        <v>155</v>
      </c>
      <c r="BX375" s="34">
        <v>0.81599999999999995</v>
      </c>
    </row>
    <row r="376" spans="1:76" x14ac:dyDescent="0.25">
      <c r="A376" s="35">
        <v>43167</v>
      </c>
      <c r="B376" s="36">
        <v>2.1121527777777777E-2</v>
      </c>
      <c r="C376" s="34">
        <v>12.994999999999999</v>
      </c>
      <c r="D376" s="34">
        <v>0.80620000000000003</v>
      </c>
      <c r="E376" s="34">
        <v>8062.3310229999997</v>
      </c>
      <c r="F376" s="34">
        <v>775.2</v>
      </c>
      <c r="G376" s="34">
        <v>0.9</v>
      </c>
      <c r="H376" s="34">
        <v>3040.3</v>
      </c>
      <c r="I376" s="34"/>
      <c r="J376" s="34">
        <v>1.6</v>
      </c>
      <c r="K376" s="34">
        <v>0.874</v>
      </c>
      <c r="L376" s="34">
        <v>11.3581</v>
      </c>
      <c r="M376" s="34">
        <v>0.70469999999999999</v>
      </c>
      <c r="N376" s="34">
        <v>677.55029999999999</v>
      </c>
      <c r="O376" s="34">
        <v>0.79749999999999999</v>
      </c>
      <c r="P376" s="34">
        <v>678.3</v>
      </c>
      <c r="Q376" s="34">
        <v>552.90819999999997</v>
      </c>
      <c r="R376" s="34">
        <v>0.65080000000000005</v>
      </c>
      <c r="S376" s="34">
        <v>553.6</v>
      </c>
      <c r="T376" s="34">
        <v>3040.3058000000001</v>
      </c>
      <c r="U376" s="34"/>
      <c r="V376" s="34"/>
      <c r="W376" s="34">
        <v>0</v>
      </c>
      <c r="X376" s="34">
        <v>1.3984000000000001</v>
      </c>
      <c r="Y376" s="34">
        <v>12</v>
      </c>
      <c r="Z376" s="34">
        <v>853</v>
      </c>
      <c r="AA376" s="34">
        <v>852</v>
      </c>
      <c r="AB376" s="34">
        <v>865</v>
      </c>
      <c r="AC376" s="34">
        <v>92</v>
      </c>
      <c r="AD376" s="34">
        <v>27.04</v>
      </c>
      <c r="AE376" s="34">
        <v>0.62</v>
      </c>
      <c r="AF376" s="34">
        <v>978</v>
      </c>
      <c r="AG376" s="34">
        <v>1</v>
      </c>
      <c r="AH376" s="34">
        <v>52</v>
      </c>
      <c r="AI376" s="34">
        <v>37</v>
      </c>
      <c r="AJ376" s="34">
        <v>190</v>
      </c>
      <c r="AK376" s="34">
        <v>168</v>
      </c>
      <c r="AL376" s="34">
        <v>3.7</v>
      </c>
      <c r="AM376" s="34">
        <v>175</v>
      </c>
      <c r="AN376" s="34" t="s">
        <v>155</v>
      </c>
      <c r="AO376" s="34">
        <v>2</v>
      </c>
      <c r="AP376" s="37">
        <v>0.77193287037037039</v>
      </c>
      <c r="AQ376" s="34">
        <v>47.163753</v>
      </c>
      <c r="AR376" s="34">
        <v>-88.490300000000005</v>
      </c>
      <c r="AS376" s="34">
        <v>317.5</v>
      </c>
      <c r="AT376" s="34">
        <v>26.1</v>
      </c>
      <c r="AU376" s="34">
        <v>12</v>
      </c>
      <c r="AV376" s="34">
        <v>11</v>
      </c>
      <c r="AW376" s="34" t="s">
        <v>215</v>
      </c>
      <c r="AX376" s="34">
        <v>1.2281</v>
      </c>
      <c r="AY376" s="34">
        <v>1.3718999999999999</v>
      </c>
      <c r="AZ376" s="34">
        <v>1.9</v>
      </c>
      <c r="BA376" s="34">
        <v>13.404</v>
      </c>
      <c r="BB376" s="34">
        <v>14.26</v>
      </c>
      <c r="BC376" s="34">
        <v>1.06</v>
      </c>
      <c r="BD376" s="34">
        <v>14.416</v>
      </c>
      <c r="BE376" s="34">
        <v>2669.576</v>
      </c>
      <c r="BF376" s="34">
        <v>105.41200000000001</v>
      </c>
      <c r="BG376" s="34">
        <v>16.677</v>
      </c>
      <c r="BH376" s="34">
        <v>0.02</v>
      </c>
      <c r="BI376" s="34">
        <v>16.696999999999999</v>
      </c>
      <c r="BJ376" s="34">
        <v>13.609</v>
      </c>
      <c r="BK376" s="34">
        <v>1.6E-2</v>
      </c>
      <c r="BL376" s="34">
        <v>13.625</v>
      </c>
      <c r="BM376" s="34">
        <v>24.659099999999999</v>
      </c>
      <c r="BN376" s="34"/>
      <c r="BO376" s="34"/>
      <c r="BP376" s="34"/>
      <c r="BQ376" s="34">
        <v>238.98500000000001</v>
      </c>
      <c r="BR376" s="34">
        <v>0.36309000000000002</v>
      </c>
      <c r="BS376" s="34">
        <v>-5</v>
      </c>
      <c r="BT376" s="34">
        <v>6.8760000000000002E-3</v>
      </c>
      <c r="BU376" s="34">
        <v>8.8730089999999997</v>
      </c>
      <c r="BV376" s="34">
        <v>0</v>
      </c>
      <c r="BW376" s="34" t="s">
        <v>155</v>
      </c>
      <c r="BX376" s="34">
        <v>0.81599999999999995</v>
      </c>
    </row>
    <row r="377" spans="1:76" x14ac:dyDescent="0.25">
      <c r="A377" s="35">
        <v>43167</v>
      </c>
      <c r="B377" s="36">
        <v>2.1133101851851851E-2</v>
      </c>
      <c r="C377" s="34">
        <v>13.06</v>
      </c>
      <c r="D377" s="34">
        <v>0.94630000000000003</v>
      </c>
      <c r="E377" s="34">
        <v>9463.2945089999994</v>
      </c>
      <c r="F377" s="34">
        <v>971.5</v>
      </c>
      <c r="G377" s="34">
        <v>0.6</v>
      </c>
      <c r="H377" s="34">
        <v>3426.8</v>
      </c>
      <c r="I377" s="34"/>
      <c r="J377" s="34">
        <v>1.6</v>
      </c>
      <c r="K377" s="34">
        <v>0.87190000000000001</v>
      </c>
      <c r="L377" s="34">
        <v>11.386799999999999</v>
      </c>
      <c r="M377" s="34">
        <v>0.82509999999999994</v>
      </c>
      <c r="N377" s="34">
        <v>847.04259999999999</v>
      </c>
      <c r="O377" s="34">
        <v>0.55510000000000004</v>
      </c>
      <c r="P377" s="34">
        <v>847.6</v>
      </c>
      <c r="Q377" s="34">
        <v>691.22069999999997</v>
      </c>
      <c r="R377" s="34">
        <v>0.45300000000000001</v>
      </c>
      <c r="S377" s="34">
        <v>691.7</v>
      </c>
      <c r="T377" s="34">
        <v>3426.8270000000002</v>
      </c>
      <c r="U377" s="34"/>
      <c r="V377" s="34"/>
      <c r="W377" s="34">
        <v>0</v>
      </c>
      <c r="X377" s="34">
        <v>1.395</v>
      </c>
      <c r="Y377" s="34">
        <v>12</v>
      </c>
      <c r="Z377" s="34">
        <v>852</v>
      </c>
      <c r="AA377" s="34">
        <v>852</v>
      </c>
      <c r="AB377" s="34">
        <v>864</v>
      </c>
      <c r="AC377" s="34">
        <v>92</v>
      </c>
      <c r="AD377" s="34">
        <v>27.04</v>
      </c>
      <c r="AE377" s="34">
        <v>0.62</v>
      </c>
      <c r="AF377" s="34">
        <v>978</v>
      </c>
      <c r="AG377" s="34">
        <v>1</v>
      </c>
      <c r="AH377" s="34">
        <v>52</v>
      </c>
      <c r="AI377" s="34">
        <v>37</v>
      </c>
      <c r="AJ377" s="34">
        <v>190</v>
      </c>
      <c r="AK377" s="34">
        <v>168.9</v>
      </c>
      <c r="AL377" s="34">
        <v>3.8</v>
      </c>
      <c r="AM377" s="34">
        <v>175</v>
      </c>
      <c r="AN377" s="34" t="s">
        <v>155</v>
      </c>
      <c r="AO377" s="34">
        <v>2</v>
      </c>
      <c r="AP377" s="37">
        <v>0.77194444444444443</v>
      </c>
      <c r="AQ377" s="34">
        <v>47.163721000000002</v>
      </c>
      <c r="AR377" s="34">
        <v>-88.490455999999995</v>
      </c>
      <c r="AS377" s="34">
        <v>317.39999999999998</v>
      </c>
      <c r="AT377" s="34">
        <v>26.4</v>
      </c>
      <c r="AU377" s="34">
        <v>12</v>
      </c>
      <c r="AV377" s="34">
        <v>11</v>
      </c>
      <c r="AW377" s="34" t="s">
        <v>215</v>
      </c>
      <c r="AX377" s="34">
        <v>1.3438000000000001</v>
      </c>
      <c r="AY377" s="34">
        <v>1.6156999999999999</v>
      </c>
      <c r="AZ377" s="34">
        <v>2.1876000000000002</v>
      </c>
      <c r="BA377" s="34">
        <v>13.404</v>
      </c>
      <c r="BB377" s="34">
        <v>14.01</v>
      </c>
      <c r="BC377" s="34">
        <v>1.05</v>
      </c>
      <c r="BD377" s="34">
        <v>14.694000000000001</v>
      </c>
      <c r="BE377" s="34">
        <v>2636.1590000000001</v>
      </c>
      <c r="BF377" s="34">
        <v>121.57599999999999</v>
      </c>
      <c r="BG377" s="34">
        <v>20.536000000000001</v>
      </c>
      <c r="BH377" s="34">
        <v>1.2999999999999999E-2</v>
      </c>
      <c r="BI377" s="34">
        <v>20.548999999999999</v>
      </c>
      <c r="BJ377" s="34">
        <v>16.757999999999999</v>
      </c>
      <c r="BK377" s="34">
        <v>1.0999999999999999E-2</v>
      </c>
      <c r="BL377" s="34">
        <v>16.768999999999998</v>
      </c>
      <c r="BM377" s="34">
        <v>27.376899999999999</v>
      </c>
      <c r="BN377" s="34"/>
      <c r="BO377" s="34"/>
      <c r="BP377" s="34"/>
      <c r="BQ377" s="34">
        <v>234.82599999999999</v>
      </c>
      <c r="BR377" s="34">
        <v>0.355462</v>
      </c>
      <c r="BS377" s="34">
        <v>-5</v>
      </c>
      <c r="BT377" s="34">
        <v>7.0000000000000001E-3</v>
      </c>
      <c r="BU377" s="34">
        <v>8.6866129999999995</v>
      </c>
      <c r="BV377" s="34">
        <v>0</v>
      </c>
      <c r="BW377" s="34" t="s">
        <v>155</v>
      </c>
      <c r="BX377" s="34">
        <v>0.81599999999999995</v>
      </c>
    </row>
    <row r="378" spans="1:76" x14ac:dyDescent="0.25">
      <c r="A378" s="35">
        <v>43167</v>
      </c>
      <c r="B378" s="36">
        <v>2.1144675925925924E-2</v>
      </c>
      <c r="C378" s="34">
        <v>13.06</v>
      </c>
      <c r="D378" s="34">
        <v>1.0334000000000001</v>
      </c>
      <c r="E378" s="34">
        <v>10333.66279</v>
      </c>
      <c r="F378" s="34">
        <v>1135.7</v>
      </c>
      <c r="G378" s="34">
        <v>0.5</v>
      </c>
      <c r="H378" s="34">
        <v>3550.1</v>
      </c>
      <c r="I378" s="34"/>
      <c r="J378" s="34">
        <v>1.6</v>
      </c>
      <c r="K378" s="34">
        <v>0.871</v>
      </c>
      <c r="L378" s="34">
        <v>11.374599999999999</v>
      </c>
      <c r="M378" s="34">
        <v>0.9</v>
      </c>
      <c r="N378" s="34">
        <v>989.15409999999997</v>
      </c>
      <c r="O378" s="34">
        <v>0.46949999999999997</v>
      </c>
      <c r="P378" s="34">
        <v>989.6</v>
      </c>
      <c r="Q378" s="34">
        <v>807.18939999999998</v>
      </c>
      <c r="R378" s="34">
        <v>0.3831</v>
      </c>
      <c r="S378" s="34">
        <v>807.6</v>
      </c>
      <c r="T378" s="34">
        <v>3550.1379000000002</v>
      </c>
      <c r="U378" s="34"/>
      <c r="V378" s="34"/>
      <c r="W378" s="34">
        <v>0</v>
      </c>
      <c r="X378" s="34">
        <v>1.3935</v>
      </c>
      <c r="Y378" s="34">
        <v>12</v>
      </c>
      <c r="Z378" s="34">
        <v>853</v>
      </c>
      <c r="AA378" s="34">
        <v>853</v>
      </c>
      <c r="AB378" s="34">
        <v>864</v>
      </c>
      <c r="AC378" s="34">
        <v>92</v>
      </c>
      <c r="AD378" s="34">
        <v>27.04</v>
      </c>
      <c r="AE378" s="34">
        <v>0.62</v>
      </c>
      <c r="AF378" s="34">
        <v>978</v>
      </c>
      <c r="AG378" s="34">
        <v>1</v>
      </c>
      <c r="AH378" s="34">
        <v>52</v>
      </c>
      <c r="AI378" s="34">
        <v>37</v>
      </c>
      <c r="AJ378" s="34">
        <v>190</v>
      </c>
      <c r="AK378" s="34">
        <v>169</v>
      </c>
      <c r="AL378" s="34">
        <v>3.7</v>
      </c>
      <c r="AM378" s="34">
        <v>175</v>
      </c>
      <c r="AN378" s="34" t="s">
        <v>155</v>
      </c>
      <c r="AO378" s="34">
        <v>2</v>
      </c>
      <c r="AP378" s="37">
        <v>0.77195601851851858</v>
      </c>
      <c r="AQ378" s="34">
        <v>47.163687000000003</v>
      </c>
      <c r="AR378" s="34">
        <v>-88.490612999999996</v>
      </c>
      <c r="AS378" s="34">
        <v>317.3</v>
      </c>
      <c r="AT378" s="34">
        <v>27.3</v>
      </c>
      <c r="AU378" s="34">
        <v>12</v>
      </c>
      <c r="AV378" s="34">
        <v>11</v>
      </c>
      <c r="AW378" s="34" t="s">
        <v>215</v>
      </c>
      <c r="AX378" s="34">
        <v>1.1842999999999999</v>
      </c>
      <c r="AY378" s="34">
        <v>1.4843</v>
      </c>
      <c r="AZ378" s="34">
        <v>1.9404999999999999</v>
      </c>
      <c r="BA378" s="34">
        <v>13.404</v>
      </c>
      <c r="BB378" s="34">
        <v>13.91</v>
      </c>
      <c r="BC378" s="34">
        <v>1.04</v>
      </c>
      <c r="BD378" s="34">
        <v>14.817</v>
      </c>
      <c r="BE378" s="34">
        <v>2617.634</v>
      </c>
      <c r="BF378" s="34">
        <v>131.82499999999999</v>
      </c>
      <c r="BG378" s="34">
        <v>23.838000000000001</v>
      </c>
      <c r="BH378" s="34">
        <v>1.0999999999999999E-2</v>
      </c>
      <c r="BI378" s="34">
        <v>23.849</v>
      </c>
      <c r="BJ378" s="34">
        <v>19.452999999999999</v>
      </c>
      <c r="BK378" s="34">
        <v>8.9999999999999993E-3</v>
      </c>
      <c r="BL378" s="34">
        <v>19.462</v>
      </c>
      <c r="BM378" s="34">
        <v>28.192900000000002</v>
      </c>
      <c r="BN378" s="34"/>
      <c r="BO378" s="34"/>
      <c r="BP378" s="34"/>
      <c r="BQ378" s="34">
        <v>233.17599999999999</v>
      </c>
      <c r="BR378" s="34">
        <v>0.33195200000000002</v>
      </c>
      <c r="BS378" s="34">
        <v>-5</v>
      </c>
      <c r="BT378" s="34">
        <v>7.8770000000000003E-3</v>
      </c>
      <c r="BU378" s="34">
        <v>8.1120769999999993</v>
      </c>
      <c r="BV378" s="34">
        <v>0</v>
      </c>
      <c r="BW378" s="34" t="s">
        <v>155</v>
      </c>
      <c r="BX378" s="34">
        <v>0.81599999999999995</v>
      </c>
    </row>
    <row r="379" spans="1:76" x14ac:dyDescent="0.25">
      <c r="A379" s="35">
        <v>43167</v>
      </c>
      <c r="B379" s="36">
        <v>2.1156250000000001E-2</v>
      </c>
      <c r="C379" s="34">
        <v>13.06</v>
      </c>
      <c r="D379" s="34">
        <v>1.0855999999999999</v>
      </c>
      <c r="E379" s="34">
        <v>10855.76828</v>
      </c>
      <c r="F379" s="34">
        <v>1253.2</v>
      </c>
      <c r="G379" s="34">
        <v>0.5</v>
      </c>
      <c r="H379" s="34">
        <v>3493.2</v>
      </c>
      <c r="I379" s="34"/>
      <c r="J379" s="34">
        <v>1.6</v>
      </c>
      <c r="K379" s="34">
        <v>0.87050000000000005</v>
      </c>
      <c r="L379" s="34">
        <v>11.3691</v>
      </c>
      <c r="M379" s="34">
        <v>0.94499999999999995</v>
      </c>
      <c r="N379" s="34">
        <v>1090.9393</v>
      </c>
      <c r="O379" s="34">
        <v>0.46050000000000002</v>
      </c>
      <c r="P379" s="34">
        <v>1091.4000000000001</v>
      </c>
      <c r="Q379" s="34">
        <v>890.25019999999995</v>
      </c>
      <c r="R379" s="34">
        <v>0.37580000000000002</v>
      </c>
      <c r="S379" s="34">
        <v>890.6</v>
      </c>
      <c r="T379" s="34">
        <v>3493.2132999999999</v>
      </c>
      <c r="U379" s="34"/>
      <c r="V379" s="34"/>
      <c r="W379" s="34">
        <v>0</v>
      </c>
      <c r="X379" s="34">
        <v>1.3928</v>
      </c>
      <c r="Y379" s="34">
        <v>12</v>
      </c>
      <c r="Z379" s="34">
        <v>853</v>
      </c>
      <c r="AA379" s="34">
        <v>854</v>
      </c>
      <c r="AB379" s="34">
        <v>865</v>
      </c>
      <c r="AC379" s="34">
        <v>92</v>
      </c>
      <c r="AD379" s="34">
        <v>27.04</v>
      </c>
      <c r="AE379" s="34">
        <v>0.62</v>
      </c>
      <c r="AF379" s="34">
        <v>978</v>
      </c>
      <c r="AG379" s="34">
        <v>1</v>
      </c>
      <c r="AH379" s="34">
        <v>52</v>
      </c>
      <c r="AI379" s="34">
        <v>37</v>
      </c>
      <c r="AJ379" s="34">
        <v>190</v>
      </c>
      <c r="AK379" s="34">
        <v>168.1</v>
      </c>
      <c r="AL379" s="34">
        <v>3.7</v>
      </c>
      <c r="AM379" s="34">
        <v>175</v>
      </c>
      <c r="AN379" s="34" t="s">
        <v>155</v>
      </c>
      <c r="AO379" s="34">
        <v>2</v>
      </c>
      <c r="AP379" s="37">
        <v>0.77196759259259251</v>
      </c>
      <c r="AQ379" s="34">
        <v>47.163649999999997</v>
      </c>
      <c r="AR379" s="34">
        <v>-88.490767000000005</v>
      </c>
      <c r="AS379" s="34">
        <v>317.3</v>
      </c>
      <c r="AT379" s="34">
        <v>29.1</v>
      </c>
      <c r="AU379" s="34">
        <v>12</v>
      </c>
      <c r="AV379" s="34">
        <v>11</v>
      </c>
      <c r="AW379" s="34" t="s">
        <v>215</v>
      </c>
      <c r="AX379" s="34">
        <v>1.1000000000000001</v>
      </c>
      <c r="AY379" s="34">
        <v>1.4</v>
      </c>
      <c r="AZ379" s="34">
        <v>1.8</v>
      </c>
      <c r="BA379" s="34">
        <v>13.404</v>
      </c>
      <c r="BB379" s="34">
        <v>13.86</v>
      </c>
      <c r="BC379" s="34">
        <v>1.03</v>
      </c>
      <c r="BD379" s="34">
        <v>14.872999999999999</v>
      </c>
      <c r="BE379" s="34">
        <v>2609.3560000000002</v>
      </c>
      <c r="BF379" s="34">
        <v>138.047</v>
      </c>
      <c r="BG379" s="34">
        <v>26.221</v>
      </c>
      <c r="BH379" s="34">
        <v>1.0999999999999999E-2</v>
      </c>
      <c r="BI379" s="34">
        <v>26.231999999999999</v>
      </c>
      <c r="BJ379" s="34">
        <v>21.396999999999998</v>
      </c>
      <c r="BK379" s="34">
        <v>8.9999999999999993E-3</v>
      </c>
      <c r="BL379" s="34">
        <v>21.405999999999999</v>
      </c>
      <c r="BM379" s="34">
        <v>27.666499999999999</v>
      </c>
      <c r="BN379" s="34"/>
      <c r="BO379" s="34"/>
      <c r="BP379" s="34"/>
      <c r="BQ379" s="34">
        <v>232.43899999999999</v>
      </c>
      <c r="BR379" s="34">
        <v>0.25971699999999998</v>
      </c>
      <c r="BS379" s="34">
        <v>-5</v>
      </c>
      <c r="BT379" s="34">
        <v>8.0000000000000002E-3</v>
      </c>
      <c r="BU379" s="34">
        <v>6.3468340000000003</v>
      </c>
      <c r="BV379" s="34">
        <v>0</v>
      </c>
      <c r="BW379" s="34" t="s">
        <v>155</v>
      </c>
      <c r="BX379" s="34">
        <v>0.81599999999999995</v>
      </c>
    </row>
    <row r="380" spans="1:76" x14ac:dyDescent="0.25">
      <c r="A380" s="35">
        <v>43167</v>
      </c>
      <c r="B380" s="36">
        <v>2.1167824074074072E-2</v>
      </c>
      <c r="C380" s="34">
        <v>13.053000000000001</v>
      </c>
      <c r="D380" s="34">
        <v>0.99850000000000005</v>
      </c>
      <c r="E380" s="34">
        <v>9984.9753689999998</v>
      </c>
      <c r="F380" s="34">
        <v>1269.3</v>
      </c>
      <c r="G380" s="34">
        <v>1</v>
      </c>
      <c r="H380" s="34">
        <v>3455</v>
      </c>
      <c r="I380" s="34"/>
      <c r="J380" s="34">
        <v>1.6</v>
      </c>
      <c r="K380" s="34">
        <v>0.87139999999999995</v>
      </c>
      <c r="L380" s="34">
        <v>11.374599999999999</v>
      </c>
      <c r="M380" s="34">
        <v>0.87009999999999998</v>
      </c>
      <c r="N380" s="34">
        <v>1106.0531000000001</v>
      </c>
      <c r="O380" s="34">
        <v>0.88490000000000002</v>
      </c>
      <c r="P380" s="34">
        <v>1106.9000000000001</v>
      </c>
      <c r="Q380" s="34">
        <v>902.58370000000002</v>
      </c>
      <c r="R380" s="34">
        <v>0.72209999999999996</v>
      </c>
      <c r="S380" s="34">
        <v>903.3</v>
      </c>
      <c r="T380" s="34">
        <v>3454.9535000000001</v>
      </c>
      <c r="U380" s="34"/>
      <c r="V380" s="34"/>
      <c r="W380" s="34">
        <v>0</v>
      </c>
      <c r="X380" s="34">
        <v>1.3943000000000001</v>
      </c>
      <c r="Y380" s="34">
        <v>12</v>
      </c>
      <c r="Z380" s="34">
        <v>853</v>
      </c>
      <c r="AA380" s="34">
        <v>853</v>
      </c>
      <c r="AB380" s="34">
        <v>864</v>
      </c>
      <c r="AC380" s="34">
        <v>92</v>
      </c>
      <c r="AD380" s="34">
        <v>27.04</v>
      </c>
      <c r="AE380" s="34">
        <v>0.62</v>
      </c>
      <c r="AF380" s="34">
        <v>978</v>
      </c>
      <c r="AG380" s="34">
        <v>1</v>
      </c>
      <c r="AH380" s="34">
        <v>52</v>
      </c>
      <c r="AI380" s="34">
        <v>37</v>
      </c>
      <c r="AJ380" s="34">
        <v>190</v>
      </c>
      <c r="AK380" s="34">
        <v>168.9</v>
      </c>
      <c r="AL380" s="34">
        <v>3.7</v>
      </c>
      <c r="AM380" s="34">
        <v>175</v>
      </c>
      <c r="AN380" s="34" t="s">
        <v>155</v>
      </c>
      <c r="AO380" s="34">
        <v>2</v>
      </c>
      <c r="AP380" s="37">
        <v>0.77197916666666666</v>
      </c>
      <c r="AQ380" s="34">
        <v>47.163615</v>
      </c>
      <c r="AR380" s="34">
        <v>-88.490951999999993</v>
      </c>
      <c r="AS380" s="34">
        <v>317.39999999999998</v>
      </c>
      <c r="AT380" s="34">
        <v>29.7</v>
      </c>
      <c r="AU380" s="34">
        <v>12</v>
      </c>
      <c r="AV380" s="34">
        <v>11</v>
      </c>
      <c r="AW380" s="34" t="s">
        <v>215</v>
      </c>
      <c r="AX380" s="34">
        <v>1.2438</v>
      </c>
      <c r="AY380" s="34">
        <v>1.4719</v>
      </c>
      <c r="AZ380" s="34">
        <v>1.9438</v>
      </c>
      <c r="BA380" s="34">
        <v>13.404</v>
      </c>
      <c r="BB380" s="34">
        <v>13.96</v>
      </c>
      <c r="BC380" s="34">
        <v>1.04</v>
      </c>
      <c r="BD380" s="34">
        <v>14.757</v>
      </c>
      <c r="BE380" s="34">
        <v>2625.8580000000002</v>
      </c>
      <c r="BF380" s="34">
        <v>127.845</v>
      </c>
      <c r="BG380" s="34">
        <v>26.739000000000001</v>
      </c>
      <c r="BH380" s="34">
        <v>2.1000000000000001E-2</v>
      </c>
      <c r="BI380" s="34">
        <v>26.760999999999999</v>
      </c>
      <c r="BJ380" s="34">
        <v>21.82</v>
      </c>
      <c r="BK380" s="34">
        <v>1.7000000000000001E-2</v>
      </c>
      <c r="BL380" s="34">
        <v>21.838000000000001</v>
      </c>
      <c r="BM380" s="34">
        <v>27.523299999999999</v>
      </c>
      <c r="BN380" s="34"/>
      <c r="BO380" s="34"/>
      <c r="BP380" s="34"/>
      <c r="BQ380" s="34">
        <v>234.03299999999999</v>
      </c>
      <c r="BR380" s="34">
        <v>0.26841700000000002</v>
      </c>
      <c r="BS380" s="34">
        <v>-5</v>
      </c>
      <c r="BT380" s="34">
        <v>7.123E-3</v>
      </c>
      <c r="BU380" s="34">
        <v>6.5594409999999996</v>
      </c>
      <c r="BV380" s="34">
        <v>0</v>
      </c>
      <c r="BW380" s="34" t="s">
        <v>155</v>
      </c>
      <c r="BX380" s="34">
        <v>0.81599999999999995</v>
      </c>
    </row>
    <row r="381" spans="1:76" x14ac:dyDescent="0.25">
      <c r="A381" s="35">
        <v>43167</v>
      </c>
      <c r="B381" s="36">
        <v>2.1179398148148149E-2</v>
      </c>
      <c r="C381" s="34">
        <v>13.034000000000001</v>
      </c>
      <c r="D381" s="34">
        <v>0.91479999999999995</v>
      </c>
      <c r="E381" s="34">
        <v>9147.5369460000002</v>
      </c>
      <c r="F381" s="34">
        <v>1194.8</v>
      </c>
      <c r="G381" s="34">
        <v>1.6</v>
      </c>
      <c r="H381" s="34">
        <v>3356.4</v>
      </c>
      <c r="I381" s="34"/>
      <c r="J381" s="34">
        <v>1.55</v>
      </c>
      <c r="K381" s="34">
        <v>0.87239999999999995</v>
      </c>
      <c r="L381" s="34">
        <v>11.370900000000001</v>
      </c>
      <c r="M381" s="34">
        <v>0.79800000000000004</v>
      </c>
      <c r="N381" s="34">
        <v>1042.2809</v>
      </c>
      <c r="O381" s="34">
        <v>1.3838999999999999</v>
      </c>
      <c r="P381" s="34">
        <v>1043.7</v>
      </c>
      <c r="Q381" s="34">
        <v>850.54290000000003</v>
      </c>
      <c r="R381" s="34">
        <v>1.1294</v>
      </c>
      <c r="S381" s="34">
        <v>851.7</v>
      </c>
      <c r="T381" s="34">
        <v>3356.4366</v>
      </c>
      <c r="U381" s="34"/>
      <c r="V381" s="34"/>
      <c r="W381" s="34">
        <v>0</v>
      </c>
      <c r="X381" s="34">
        <v>1.3519000000000001</v>
      </c>
      <c r="Y381" s="34">
        <v>11.9</v>
      </c>
      <c r="Z381" s="34">
        <v>853</v>
      </c>
      <c r="AA381" s="34">
        <v>853</v>
      </c>
      <c r="AB381" s="34">
        <v>863</v>
      </c>
      <c r="AC381" s="34">
        <v>92</v>
      </c>
      <c r="AD381" s="34">
        <v>27.04</v>
      </c>
      <c r="AE381" s="34">
        <v>0.62</v>
      </c>
      <c r="AF381" s="34">
        <v>978</v>
      </c>
      <c r="AG381" s="34">
        <v>1</v>
      </c>
      <c r="AH381" s="34">
        <v>51.122999999999998</v>
      </c>
      <c r="AI381" s="34">
        <v>37</v>
      </c>
      <c r="AJ381" s="34">
        <v>190</v>
      </c>
      <c r="AK381" s="34">
        <v>169</v>
      </c>
      <c r="AL381" s="34">
        <v>3.6</v>
      </c>
      <c r="AM381" s="34">
        <v>175</v>
      </c>
      <c r="AN381" s="34" t="s">
        <v>155</v>
      </c>
      <c r="AO381" s="34">
        <v>2</v>
      </c>
      <c r="AP381" s="37">
        <v>0.77199074074074081</v>
      </c>
      <c r="AQ381" s="34">
        <v>47.163575000000002</v>
      </c>
      <c r="AR381" s="34">
        <v>-88.491152999999997</v>
      </c>
      <c r="AS381" s="34">
        <v>317.39999999999998</v>
      </c>
      <c r="AT381" s="34">
        <v>31.4</v>
      </c>
      <c r="AU381" s="34">
        <v>12</v>
      </c>
      <c r="AV381" s="34">
        <v>11</v>
      </c>
      <c r="AW381" s="34" t="s">
        <v>215</v>
      </c>
      <c r="AX381" s="34">
        <v>1.3718999999999999</v>
      </c>
      <c r="AY381" s="34">
        <v>1.1405000000000001</v>
      </c>
      <c r="AZ381" s="34">
        <v>2.0718999999999999</v>
      </c>
      <c r="BA381" s="34">
        <v>13.404</v>
      </c>
      <c r="BB381" s="34">
        <v>14.07</v>
      </c>
      <c r="BC381" s="34">
        <v>1.05</v>
      </c>
      <c r="BD381" s="34">
        <v>14.629</v>
      </c>
      <c r="BE381" s="34">
        <v>2643.0419999999999</v>
      </c>
      <c r="BF381" s="34">
        <v>118.05800000000001</v>
      </c>
      <c r="BG381" s="34">
        <v>25.370999999999999</v>
      </c>
      <c r="BH381" s="34">
        <v>3.4000000000000002E-2</v>
      </c>
      <c r="BI381" s="34">
        <v>25.404</v>
      </c>
      <c r="BJ381" s="34">
        <v>20.702999999999999</v>
      </c>
      <c r="BK381" s="34">
        <v>2.7E-2</v>
      </c>
      <c r="BL381" s="34">
        <v>20.731000000000002</v>
      </c>
      <c r="BM381" s="34">
        <v>26.9222</v>
      </c>
      <c r="BN381" s="34"/>
      <c r="BO381" s="34"/>
      <c r="BP381" s="34"/>
      <c r="BQ381" s="34">
        <v>228.47900000000001</v>
      </c>
      <c r="BR381" s="34">
        <v>0.25170599999999999</v>
      </c>
      <c r="BS381" s="34">
        <v>-5</v>
      </c>
      <c r="BT381" s="34">
        <v>7.8770000000000003E-3</v>
      </c>
      <c r="BU381" s="34">
        <v>6.151065</v>
      </c>
      <c r="BV381" s="34">
        <v>0</v>
      </c>
      <c r="BW381" s="34" t="s">
        <v>155</v>
      </c>
      <c r="BX381" s="34">
        <v>0.81599999999999995</v>
      </c>
    </row>
    <row r="382" spans="1:76" x14ac:dyDescent="0.25">
      <c r="A382" s="35">
        <v>43167</v>
      </c>
      <c r="B382" s="36">
        <v>2.1190972222222226E-2</v>
      </c>
      <c r="C382" s="34">
        <v>13.016999999999999</v>
      </c>
      <c r="D382" s="34">
        <v>0.83650000000000002</v>
      </c>
      <c r="E382" s="34">
        <v>8365.3628019999996</v>
      </c>
      <c r="F382" s="34">
        <v>1085</v>
      </c>
      <c r="G382" s="34">
        <v>2.2999999999999998</v>
      </c>
      <c r="H382" s="34">
        <v>3124.2</v>
      </c>
      <c r="I382" s="34"/>
      <c r="J382" s="34">
        <v>1.5</v>
      </c>
      <c r="K382" s="34">
        <v>0.87350000000000005</v>
      </c>
      <c r="L382" s="34">
        <v>11.3696</v>
      </c>
      <c r="M382" s="34">
        <v>0.73070000000000002</v>
      </c>
      <c r="N382" s="34">
        <v>947.76229999999998</v>
      </c>
      <c r="O382" s="34">
        <v>1.9979</v>
      </c>
      <c r="P382" s="34">
        <v>949.8</v>
      </c>
      <c r="Q382" s="34">
        <v>773.41200000000003</v>
      </c>
      <c r="R382" s="34">
        <v>1.6303000000000001</v>
      </c>
      <c r="S382" s="34">
        <v>775</v>
      </c>
      <c r="T382" s="34">
        <v>3124.1678000000002</v>
      </c>
      <c r="U382" s="34"/>
      <c r="V382" s="34"/>
      <c r="W382" s="34">
        <v>0</v>
      </c>
      <c r="X382" s="34">
        <v>1.3102</v>
      </c>
      <c r="Y382" s="34">
        <v>12</v>
      </c>
      <c r="Z382" s="34">
        <v>852</v>
      </c>
      <c r="AA382" s="34">
        <v>852</v>
      </c>
      <c r="AB382" s="34">
        <v>862</v>
      </c>
      <c r="AC382" s="34">
        <v>92</v>
      </c>
      <c r="AD382" s="34">
        <v>27.04</v>
      </c>
      <c r="AE382" s="34">
        <v>0.62</v>
      </c>
      <c r="AF382" s="34">
        <v>978</v>
      </c>
      <c r="AG382" s="34">
        <v>1</v>
      </c>
      <c r="AH382" s="34">
        <v>51</v>
      </c>
      <c r="AI382" s="34">
        <v>37</v>
      </c>
      <c r="AJ382" s="34">
        <v>190</v>
      </c>
      <c r="AK382" s="34">
        <v>169</v>
      </c>
      <c r="AL382" s="34">
        <v>3.7</v>
      </c>
      <c r="AM382" s="34">
        <v>175</v>
      </c>
      <c r="AN382" s="34" t="s">
        <v>155</v>
      </c>
      <c r="AO382" s="34">
        <v>2</v>
      </c>
      <c r="AP382" s="37">
        <v>0.77200231481481485</v>
      </c>
      <c r="AQ382" s="34">
        <v>47.163530999999999</v>
      </c>
      <c r="AR382" s="34">
        <v>-88.491341000000006</v>
      </c>
      <c r="AS382" s="34">
        <v>317.2</v>
      </c>
      <c r="AT382" s="34">
        <v>32.1</v>
      </c>
      <c r="AU382" s="34">
        <v>12</v>
      </c>
      <c r="AV382" s="34">
        <v>10</v>
      </c>
      <c r="AW382" s="34" t="s">
        <v>199</v>
      </c>
      <c r="AX382" s="34">
        <v>1.4719</v>
      </c>
      <c r="AY382" s="34">
        <v>1.1437999999999999</v>
      </c>
      <c r="AZ382" s="34">
        <v>2.1718999999999999</v>
      </c>
      <c r="BA382" s="34">
        <v>13.404</v>
      </c>
      <c r="BB382" s="34">
        <v>14.2</v>
      </c>
      <c r="BC382" s="34">
        <v>1.06</v>
      </c>
      <c r="BD382" s="34">
        <v>14.484999999999999</v>
      </c>
      <c r="BE382" s="34">
        <v>2662.36</v>
      </c>
      <c r="BF382" s="34">
        <v>108.901</v>
      </c>
      <c r="BG382" s="34">
        <v>23.241</v>
      </c>
      <c r="BH382" s="34">
        <v>4.9000000000000002E-2</v>
      </c>
      <c r="BI382" s="34">
        <v>23.29</v>
      </c>
      <c r="BJ382" s="34">
        <v>18.966000000000001</v>
      </c>
      <c r="BK382" s="34">
        <v>0.04</v>
      </c>
      <c r="BL382" s="34">
        <v>19.006</v>
      </c>
      <c r="BM382" s="34">
        <v>25.245100000000001</v>
      </c>
      <c r="BN382" s="34"/>
      <c r="BO382" s="34"/>
      <c r="BP382" s="34"/>
      <c r="BQ382" s="34">
        <v>223.08</v>
      </c>
      <c r="BR382" s="34">
        <v>0.32003700000000002</v>
      </c>
      <c r="BS382" s="34">
        <v>-5</v>
      </c>
      <c r="BT382" s="34">
        <v>8.0000000000000002E-3</v>
      </c>
      <c r="BU382" s="34">
        <v>7.8209039999999996</v>
      </c>
      <c r="BV382" s="34">
        <v>0</v>
      </c>
      <c r="BW382" s="34" t="s">
        <v>155</v>
      </c>
      <c r="BX382" s="34">
        <v>0.81599999999999995</v>
      </c>
    </row>
    <row r="383" spans="1:76" x14ac:dyDescent="0.25">
      <c r="A383" s="35">
        <v>43167</v>
      </c>
      <c r="B383" s="36">
        <v>2.1202546296296296E-2</v>
      </c>
      <c r="C383" s="34">
        <v>13.013999999999999</v>
      </c>
      <c r="D383" s="34">
        <v>0.74390000000000001</v>
      </c>
      <c r="E383" s="34">
        <v>7439.1483980000003</v>
      </c>
      <c r="F383" s="34">
        <v>971.4</v>
      </c>
      <c r="G383" s="34">
        <v>2.5</v>
      </c>
      <c r="H383" s="34">
        <v>3042.9</v>
      </c>
      <c r="I383" s="34"/>
      <c r="J383" s="34">
        <v>1.5</v>
      </c>
      <c r="K383" s="34">
        <v>0.87439999999999996</v>
      </c>
      <c r="L383" s="34">
        <v>11.3789</v>
      </c>
      <c r="M383" s="34">
        <v>0.65049999999999997</v>
      </c>
      <c r="N383" s="34">
        <v>849.36109999999996</v>
      </c>
      <c r="O383" s="34">
        <v>2.1859999999999999</v>
      </c>
      <c r="P383" s="34">
        <v>851.5</v>
      </c>
      <c r="Q383" s="34">
        <v>693.11270000000002</v>
      </c>
      <c r="R383" s="34">
        <v>1.7838000000000001</v>
      </c>
      <c r="S383" s="34">
        <v>694.9</v>
      </c>
      <c r="T383" s="34">
        <v>3042.8694999999998</v>
      </c>
      <c r="U383" s="34"/>
      <c r="V383" s="34"/>
      <c r="W383" s="34">
        <v>0</v>
      </c>
      <c r="X383" s="34">
        <v>1.3116000000000001</v>
      </c>
      <c r="Y383" s="34">
        <v>12</v>
      </c>
      <c r="Z383" s="34">
        <v>853</v>
      </c>
      <c r="AA383" s="34">
        <v>853</v>
      </c>
      <c r="AB383" s="34">
        <v>861</v>
      </c>
      <c r="AC383" s="34">
        <v>92</v>
      </c>
      <c r="AD383" s="34">
        <v>27.04</v>
      </c>
      <c r="AE383" s="34">
        <v>0.62</v>
      </c>
      <c r="AF383" s="34">
        <v>978</v>
      </c>
      <c r="AG383" s="34">
        <v>1</v>
      </c>
      <c r="AH383" s="34">
        <v>51</v>
      </c>
      <c r="AI383" s="34">
        <v>37</v>
      </c>
      <c r="AJ383" s="34">
        <v>190</v>
      </c>
      <c r="AK383" s="34">
        <v>169</v>
      </c>
      <c r="AL383" s="34">
        <v>3.6</v>
      </c>
      <c r="AM383" s="34">
        <v>175</v>
      </c>
      <c r="AN383" s="34" t="s">
        <v>155</v>
      </c>
      <c r="AO383" s="34">
        <v>2</v>
      </c>
      <c r="AP383" s="37">
        <v>0.77201388888888889</v>
      </c>
      <c r="AQ383" s="34">
        <v>47.163471000000001</v>
      </c>
      <c r="AR383" s="34">
        <v>-88.491506999999999</v>
      </c>
      <c r="AS383" s="34">
        <v>317</v>
      </c>
      <c r="AT383" s="34">
        <v>31</v>
      </c>
      <c r="AU383" s="34">
        <v>12</v>
      </c>
      <c r="AV383" s="34">
        <v>10</v>
      </c>
      <c r="AW383" s="34" t="s">
        <v>199</v>
      </c>
      <c r="AX383" s="34">
        <v>1.5</v>
      </c>
      <c r="AY383" s="34">
        <v>1.2719</v>
      </c>
      <c r="AZ383" s="34">
        <v>2.2719</v>
      </c>
      <c r="BA383" s="34">
        <v>13.404</v>
      </c>
      <c r="BB383" s="34">
        <v>14.31</v>
      </c>
      <c r="BC383" s="34">
        <v>1.07</v>
      </c>
      <c r="BD383" s="34">
        <v>14.366</v>
      </c>
      <c r="BE383" s="34">
        <v>2681.674</v>
      </c>
      <c r="BF383" s="34">
        <v>97.569000000000003</v>
      </c>
      <c r="BG383" s="34">
        <v>20.962</v>
      </c>
      <c r="BH383" s="34">
        <v>5.3999999999999999E-2</v>
      </c>
      <c r="BI383" s="34">
        <v>21.015999999999998</v>
      </c>
      <c r="BJ383" s="34">
        <v>17.106000000000002</v>
      </c>
      <c r="BK383" s="34">
        <v>4.3999999999999997E-2</v>
      </c>
      <c r="BL383" s="34">
        <v>17.149999999999999</v>
      </c>
      <c r="BM383" s="34">
        <v>24.746400000000001</v>
      </c>
      <c r="BN383" s="34"/>
      <c r="BO383" s="34"/>
      <c r="BP383" s="34"/>
      <c r="BQ383" s="34">
        <v>224.75</v>
      </c>
      <c r="BR383" s="34">
        <v>0.282642</v>
      </c>
      <c r="BS383" s="34">
        <v>-5</v>
      </c>
      <c r="BT383" s="34">
        <v>8.0000000000000002E-3</v>
      </c>
      <c r="BU383" s="34">
        <v>6.9070640000000001</v>
      </c>
      <c r="BV383" s="34">
        <v>0</v>
      </c>
      <c r="BW383" s="34" t="s">
        <v>155</v>
      </c>
      <c r="BX383" s="34">
        <v>0.81599999999999995</v>
      </c>
    </row>
    <row r="384" spans="1:76" x14ac:dyDescent="0.25">
      <c r="A384" s="35">
        <v>43167</v>
      </c>
      <c r="B384" s="36">
        <v>2.1214120370370373E-2</v>
      </c>
      <c r="C384" s="34">
        <v>13.03</v>
      </c>
      <c r="D384" s="34">
        <v>0.70750000000000002</v>
      </c>
      <c r="E384" s="34">
        <v>7074.6335300000001</v>
      </c>
      <c r="F384" s="34">
        <v>971.8</v>
      </c>
      <c r="G384" s="34">
        <v>2.5</v>
      </c>
      <c r="H384" s="34">
        <v>3010.9</v>
      </c>
      <c r="I384" s="34"/>
      <c r="J384" s="34">
        <v>1.5</v>
      </c>
      <c r="K384" s="34">
        <v>0.87460000000000004</v>
      </c>
      <c r="L384" s="34">
        <v>11.395799999999999</v>
      </c>
      <c r="M384" s="34">
        <v>0.61870000000000003</v>
      </c>
      <c r="N384" s="34">
        <v>849.90129999999999</v>
      </c>
      <c r="O384" s="34">
        <v>2.1865000000000001</v>
      </c>
      <c r="P384" s="34">
        <v>852.1</v>
      </c>
      <c r="Q384" s="34">
        <v>693.55349999999999</v>
      </c>
      <c r="R384" s="34">
        <v>1.7842</v>
      </c>
      <c r="S384" s="34">
        <v>695.3</v>
      </c>
      <c r="T384" s="34">
        <v>3010.8849</v>
      </c>
      <c r="U384" s="34"/>
      <c r="V384" s="34"/>
      <c r="W384" s="34">
        <v>0</v>
      </c>
      <c r="X384" s="34">
        <v>1.3119000000000001</v>
      </c>
      <c r="Y384" s="34">
        <v>12</v>
      </c>
      <c r="Z384" s="34">
        <v>853</v>
      </c>
      <c r="AA384" s="34">
        <v>852</v>
      </c>
      <c r="AB384" s="34">
        <v>860</v>
      </c>
      <c r="AC384" s="34">
        <v>92</v>
      </c>
      <c r="AD384" s="34">
        <v>27.04</v>
      </c>
      <c r="AE384" s="34">
        <v>0.62</v>
      </c>
      <c r="AF384" s="34">
        <v>978</v>
      </c>
      <c r="AG384" s="34">
        <v>1</v>
      </c>
      <c r="AH384" s="34">
        <v>51</v>
      </c>
      <c r="AI384" s="34">
        <v>37</v>
      </c>
      <c r="AJ384" s="34">
        <v>190</v>
      </c>
      <c r="AK384" s="34">
        <v>169</v>
      </c>
      <c r="AL384" s="34">
        <v>3.5</v>
      </c>
      <c r="AM384" s="34">
        <v>175</v>
      </c>
      <c r="AN384" s="34" t="s">
        <v>155</v>
      </c>
      <c r="AO384" s="34">
        <v>2</v>
      </c>
      <c r="AP384" s="37">
        <v>0.77202546296296293</v>
      </c>
      <c r="AQ384" s="34">
        <v>47.163387999999998</v>
      </c>
      <c r="AR384" s="34">
        <v>-88.491645000000005</v>
      </c>
      <c r="AS384" s="34">
        <v>317</v>
      </c>
      <c r="AT384" s="34">
        <v>30.4</v>
      </c>
      <c r="AU384" s="34">
        <v>12</v>
      </c>
      <c r="AV384" s="34">
        <v>10</v>
      </c>
      <c r="AW384" s="34" t="s">
        <v>199</v>
      </c>
      <c r="AX384" s="34">
        <v>1.5</v>
      </c>
      <c r="AY384" s="34">
        <v>1.3718999999999999</v>
      </c>
      <c r="AZ384" s="34">
        <v>2.3719000000000001</v>
      </c>
      <c r="BA384" s="34">
        <v>13.404</v>
      </c>
      <c r="BB384" s="34">
        <v>14.34</v>
      </c>
      <c r="BC384" s="34">
        <v>1.07</v>
      </c>
      <c r="BD384" s="34">
        <v>14.340999999999999</v>
      </c>
      <c r="BE384" s="34">
        <v>2689.6039999999998</v>
      </c>
      <c r="BF384" s="34">
        <v>92.944999999999993</v>
      </c>
      <c r="BG384" s="34">
        <v>21.006</v>
      </c>
      <c r="BH384" s="34">
        <v>5.3999999999999999E-2</v>
      </c>
      <c r="BI384" s="34">
        <v>21.06</v>
      </c>
      <c r="BJ384" s="34">
        <v>17.141999999999999</v>
      </c>
      <c r="BK384" s="34">
        <v>4.3999999999999997E-2</v>
      </c>
      <c r="BL384" s="34">
        <v>17.186</v>
      </c>
      <c r="BM384" s="34">
        <v>24.522300000000001</v>
      </c>
      <c r="BN384" s="34"/>
      <c r="BO384" s="34"/>
      <c r="BP384" s="34"/>
      <c r="BQ384" s="34">
        <v>225.13</v>
      </c>
      <c r="BR384" s="34">
        <v>0.29266300000000001</v>
      </c>
      <c r="BS384" s="34">
        <v>-5</v>
      </c>
      <c r="BT384" s="34">
        <v>8.8769999999999995E-3</v>
      </c>
      <c r="BU384" s="34">
        <v>7.1519519999999996</v>
      </c>
      <c r="BV384" s="34">
        <v>0</v>
      </c>
      <c r="BW384" s="34" t="s">
        <v>155</v>
      </c>
      <c r="BX384" s="34">
        <v>0.81599999999999995</v>
      </c>
    </row>
    <row r="385" spans="1:76" x14ac:dyDescent="0.25">
      <c r="A385" s="35">
        <v>43167</v>
      </c>
      <c r="B385" s="36">
        <v>2.1225694444444446E-2</v>
      </c>
      <c r="C385" s="34">
        <v>13.03</v>
      </c>
      <c r="D385" s="34">
        <v>0.79949999999999999</v>
      </c>
      <c r="E385" s="34">
        <v>7994.859504</v>
      </c>
      <c r="F385" s="34">
        <v>1040.3</v>
      </c>
      <c r="G385" s="34">
        <v>2.4</v>
      </c>
      <c r="H385" s="34">
        <v>3132.3</v>
      </c>
      <c r="I385" s="34"/>
      <c r="J385" s="34">
        <v>1.5</v>
      </c>
      <c r="K385" s="34">
        <v>0.87370000000000003</v>
      </c>
      <c r="L385" s="34">
        <v>11.383800000000001</v>
      </c>
      <c r="M385" s="34">
        <v>0.69850000000000001</v>
      </c>
      <c r="N385" s="34">
        <v>908.85530000000006</v>
      </c>
      <c r="O385" s="34">
        <v>2.0714000000000001</v>
      </c>
      <c r="P385" s="34">
        <v>910.9</v>
      </c>
      <c r="Q385" s="34">
        <v>741.66240000000005</v>
      </c>
      <c r="R385" s="34">
        <v>1.6903999999999999</v>
      </c>
      <c r="S385" s="34">
        <v>743.4</v>
      </c>
      <c r="T385" s="34">
        <v>3132.3444</v>
      </c>
      <c r="U385" s="34"/>
      <c r="V385" s="34"/>
      <c r="W385" s="34">
        <v>0</v>
      </c>
      <c r="X385" s="34">
        <v>1.3105</v>
      </c>
      <c r="Y385" s="34">
        <v>12</v>
      </c>
      <c r="Z385" s="34">
        <v>852</v>
      </c>
      <c r="AA385" s="34">
        <v>851</v>
      </c>
      <c r="AB385" s="34">
        <v>861</v>
      </c>
      <c r="AC385" s="34">
        <v>92</v>
      </c>
      <c r="AD385" s="34">
        <v>27.04</v>
      </c>
      <c r="AE385" s="34">
        <v>0.62</v>
      </c>
      <c r="AF385" s="34">
        <v>978</v>
      </c>
      <c r="AG385" s="34">
        <v>1</v>
      </c>
      <c r="AH385" s="34">
        <v>51</v>
      </c>
      <c r="AI385" s="34">
        <v>37</v>
      </c>
      <c r="AJ385" s="34">
        <v>190</v>
      </c>
      <c r="AK385" s="34">
        <v>169</v>
      </c>
      <c r="AL385" s="34">
        <v>3.6</v>
      </c>
      <c r="AM385" s="34">
        <v>175</v>
      </c>
      <c r="AN385" s="34" t="s">
        <v>155</v>
      </c>
      <c r="AO385" s="34">
        <v>2</v>
      </c>
      <c r="AP385" s="37">
        <v>0.77203703703703708</v>
      </c>
      <c r="AQ385" s="34">
        <v>47.163291000000001</v>
      </c>
      <c r="AR385" s="34">
        <v>-88.491760999999997</v>
      </c>
      <c r="AS385" s="34">
        <v>317.10000000000002</v>
      </c>
      <c r="AT385" s="34">
        <v>30.3</v>
      </c>
      <c r="AU385" s="34">
        <v>12</v>
      </c>
      <c r="AV385" s="34">
        <v>10</v>
      </c>
      <c r="AW385" s="34" t="s">
        <v>199</v>
      </c>
      <c r="AX385" s="34">
        <v>1.5719000000000001</v>
      </c>
      <c r="AY385" s="34">
        <v>1.4719</v>
      </c>
      <c r="AZ385" s="34">
        <v>2.4</v>
      </c>
      <c r="BA385" s="34">
        <v>13.404</v>
      </c>
      <c r="BB385" s="34">
        <v>14.23</v>
      </c>
      <c r="BC385" s="34">
        <v>1.06</v>
      </c>
      <c r="BD385" s="34">
        <v>14.461</v>
      </c>
      <c r="BE385" s="34">
        <v>2669.3960000000002</v>
      </c>
      <c r="BF385" s="34">
        <v>104.245</v>
      </c>
      <c r="BG385" s="34">
        <v>22.318000000000001</v>
      </c>
      <c r="BH385" s="34">
        <v>5.0999999999999997E-2</v>
      </c>
      <c r="BI385" s="34">
        <v>22.369</v>
      </c>
      <c r="BJ385" s="34">
        <v>18.212</v>
      </c>
      <c r="BK385" s="34">
        <v>4.2000000000000003E-2</v>
      </c>
      <c r="BL385" s="34">
        <v>18.254000000000001</v>
      </c>
      <c r="BM385" s="34">
        <v>25.346499999999999</v>
      </c>
      <c r="BN385" s="34"/>
      <c r="BO385" s="34"/>
      <c r="BP385" s="34"/>
      <c r="BQ385" s="34">
        <v>223.43899999999999</v>
      </c>
      <c r="BR385" s="34">
        <v>0.39760899999999999</v>
      </c>
      <c r="BS385" s="34">
        <v>-5</v>
      </c>
      <c r="BT385" s="34">
        <v>8.9999999999999993E-3</v>
      </c>
      <c r="BU385" s="34">
        <v>9.7165700000000008</v>
      </c>
      <c r="BV385" s="34">
        <v>0</v>
      </c>
      <c r="BW385" s="34" t="s">
        <v>155</v>
      </c>
      <c r="BX385" s="34">
        <v>0.81599999999999995</v>
      </c>
    </row>
    <row r="386" spans="1:76" x14ac:dyDescent="0.25">
      <c r="A386" s="35">
        <v>43167</v>
      </c>
      <c r="B386" s="36">
        <v>2.123726851851852E-2</v>
      </c>
      <c r="C386" s="34">
        <v>13.05</v>
      </c>
      <c r="D386" s="34">
        <v>0.996</v>
      </c>
      <c r="E386" s="34">
        <v>9959.5897440000008</v>
      </c>
      <c r="F386" s="34">
        <v>1165.5</v>
      </c>
      <c r="G386" s="34">
        <v>2</v>
      </c>
      <c r="H386" s="34">
        <v>3474.8</v>
      </c>
      <c r="I386" s="34"/>
      <c r="J386" s="34">
        <v>1.5</v>
      </c>
      <c r="K386" s="34">
        <v>0.87139999999999995</v>
      </c>
      <c r="L386" s="34">
        <v>11.371499999999999</v>
      </c>
      <c r="M386" s="34">
        <v>0.8679</v>
      </c>
      <c r="N386" s="34">
        <v>1015.6569</v>
      </c>
      <c r="O386" s="34">
        <v>1.7797000000000001</v>
      </c>
      <c r="P386" s="34">
        <v>1017.4</v>
      </c>
      <c r="Q386" s="34">
        <v>828.81669999999997</v>
      </c>
      <c r="R386" s="34">
        <v>1.4522999999999999</v>
      </c>
      <c r="S386" s="34">
        <v>830.3</v>
      </c>
      <c r="T386" s="34">
        <v>3474.8081000000002</v>
      </c>
      <c r="U386" s="34"/>
      <c r="V386" s="34"/>
      <c r="W386" s="34">
        <v>0</v>
      </c>
      <c r="X386" s="34">
        <v>1.3070999999999999</v>
      </c>
      <c r="Y386" s="34">
        <v>11.9</v>
      </c>
      <c r="Z386" s="34">
        <v>851</v>
      </c>
      <c r="AA386" s="34">
        <v>851</v>
      </c>
      <c r="AB386" s="34">
        <v>860</v>
      </c>
      <c r="AC386" s="34">
        <v>92</v>
      </c>
      <c r="AD386" s="34">
        <v>27.04</v>
      </c>
      <c r="AE386" s="34">
        <v>0.62</v>
      </c>
      <c r="AF386" s="34">
        <v>978</v>
      </c>
      <c r="AG386" s="34">
        <v>1</v>
      </c>
      <c r="AH386" s="34">
        <v>51</v>
      </c>
      <c r="AI386" s="34">
        <v>37</v>
      </c>
      <c r="AJ386" s="34">
        <v>190</v>
      </c>
      <c r="AK386" s="34">
        <v>169</v>
      </c>
      <c r="AL386" s="34">
        <v>3.6</v>
      </c>
      <c r="AM386" s="34">
        <v>175</v>
      </c>
      <c r="AN386" s="34" t="s">
        <v>155</v>
      </c>
      <c r="AO386" s="34">
        <v>2</v>
      </c>
      <c r="AP386" s="37">
        <v>0.77204861111111101</v>
      </c>
      <c r="AQ386" s="34">
        <v>47.163176999999997</v>
      </c>
      <c r="AR386" s="34">
        <v>-88.491842000000005</v>
      </c>
      <c r="AS386" s="34">
        <v>316.89999999999998</v>
      </c>
      <c r="AT386" s="34">
        <v>30.3</v>
      </c>
      <c r="AU386" s="34">
        <v>12</v>
      </c>
      <c r="AV386" s="34">
        <v>11</v>
      </c>
      <c r="AW386" s="34" t="s">
        <v>215</v>
      </c>
      <c r="AX386" s="34">
        <v>1.6718280000000001</v>
      </c>
      <c r="AY386" s="34">
        <v>1.5</v>
      </c>
      <c r="AZ386" s="34">
        <v>2.4718279999999999</v>
      </c>
      <c r="BA386" s="34">
        <v>13.404</v>
      </c>
      <c r="BB386" s="34">
        <v>13.96</v>
      </c>
      <c r="BC386" s="34">
        <v>1.04</v>
      </c>
      <c r="BD386" s="34">
        <v>14.757</v>
      </c>
      <c r="BE386" s="34">
        <v>2625.8389999999999</v>
      </c>
      <c r="BF386" s="34">
        <v>127.553</v>
      </c>
      <c r="BG386" s="34">
        <v>24.56</v>
      </c>
      <c r="BH386" s="34">
        <v>4.2999999999999997E-2</v>
      </c>
      <c r="BI386" s="34">
        <v>24.603000000000002</v>
      </c>
      <c r="BJ386" s="34">
        <v>20.042000000000002</v>
      </c>
      <c r="BK386" s="34">
        <v>3.5000000000000003E-2</v>
      </c>
      <c r="BL386" s="34">
        <v>20.077000000000002</v>
      </c>
      <c r="BM386" s="34">
        <v>27.688800000000001</v>
      </c>
      <c r="BN386" s="34"/>
      <c r="BO386" s="34"/>
      <c r="BP386" s="34"/>
      <c r="BQ386" s="34">
        <v>219.46199999999999</v>
      </c>
      <c r="BR386" s="34">
        <v>0.41726200000000002</v>
      </c>
      <c r="BS386" s="34">
        <v>-5</v>
      </c>
      <c r="BT386" s="34">
        <v>8.9999999999999993E-3</v>
      </c>
      <c r="BU386" s="34">
        <v>10.19684</v>
      </c>
      <c r="BV386" s="34">
        <v>0</v>
      </c>
      <c r="BW386" s="34" t="s">
        <v>155</v>
      </c>
      <c r="BX386" s="34">
        <v>0.81599999999999995</v>
      </c>
    </row>
    <row r="387" spans="1:76" x14ac:dyDescent="0.25">
      <c r="A387" s="35">
        <v>43167</v>
      </c>
      <c r="B387" s="36">
        <v>2.124884259259259E-2</v>
      </c>
      <c r="C387" s="34">
        <v>13.065</v>
      </c>
      <c r="D387" s="34">
        <v>1.1557999999999999</v>
      </c>
      <c r="E387" s="34">
        <v>11557.88034</v>
      </c>
      <c r="F387" s="34">
        <v>1320</v>
      </c>
      <c r="G387" s="34">
        <v>1.8</v>
      </c>
      <c r="H387" s="34">
        <v>3835.7</v>
      </c>
      <c r="I387" s="34"/>
      <c r="J387" s="34">
        <v>1.44</v>
      </c>
      <c r="K387" s="34">
        <v>0.86950000000000005</v>
      </c>
      <c r="L387" s="34">
        <v>11.359400000000001</v>
      </c>
      <c r="M387" s="34">
        <v>1.0048999999999999</v>
      </c>
      <c r="N387" s="34">
        <v>1147.6762000000001</v>
      </c>
      <c r="O387" s="34">
        <v>1.5399</v>
      </c>
      <c r="P387" s="34">
        <v>1149.2</v>
      </c>
      <c r="Q387" s="34">
        <v>936.5498</v>
      </c>
      <c r="R387" s="34">
        <v>1.2565999999999999</v>
      </c>
      <c r="S387" s="34">
        <v>937.8</v>
      </c>
      <c r="T387" s="34">
        <v>3835.7377999999999</v>
      </c>
      <c r="U387" s="34"/>
      <c r="V387" s="34"/>
      <c r="W387" s="34">
        <v>0</v>
      </c>
      <c r="X387" s="34">
        <v>1.2547999999999999</v>
      </c>
      <c r="Y387" s="34">
        <v>12</v>
      </c>
      <c r="Z387" s="34">
        <v>850</v>
      </c>
      <c r="AA387" s="34">
        <v>849</v>
      </c>
      <c r="AB387" s="34">
        <v>860</v>
      </c>
      <c r="AC387" s="34">
        <v>92</v>
      </c>
      <c r="AD387" s="34">
        <v>27.04</v>
      </c>
      <c r="AE387" s="34">
        <v>0.62</v>
      </c>
      <c r="AF387" s="34">
        <v>978</v>
      </c>
      <c r="AG387" s="34">
        <v>1</v>
      </c>
      <c r="AH387" s="34">
        <v>51</v>
      </c>
      <c r="AI387" s="34">
        <v>37</v>
      </c>
      <c r="AJ387" s="34">
        <v>190</v>
      </c>
      <c r="AK387" s="34">
        <v>169</v>
      </c>
      <c r="AL387" s="34">
        <v>3.5</v>
      </c>
      <c r="AM387" s="34">
        <v>175</v>
      </c>
      <c r="AN387" s="34" t="s">
        <v>155</v>
      </c>
      <c r="AO387" s="34">
        <v>2</v>
      </c>
      <c r="AP387" s="37">
        <v>0.77206018518518515</v>
      </c>
      <c r="AQ387" s="34">
        <v>47.163049999999998</v>
      </c>
      <c r="AR387" s="34">
        <v>-88.491888000000003</v>
      </c>
      <c r="AS387" s="34">
        <v>316.7</v>
      </c>
      <c r="AT387" s="34">
        <v>32</v>
      </c>
      <c r="AU387" s="34">
        <v>12</v>
      </c>
      <c r="AV387" s="34">
        <v>11</v>
      </c>
      <c r="AW387" s="34" t="s">
        <v>215</v>
      </c>
      <c r="AX387" s="34">
        <v>1.5562560000000001</v>
      </c>
      <c r="AY387" s="34">
        <v>1.4281280000000001</v>
      </c>
      <c r="AZ387" s="34">
        <v>2.140641</v>
      </c>
      <c r="BA387" s="34">
        <v>13.404</v>
      </c>
      <c r="BB387" s="34">
        <v>13.75</v>
      </c>
      <c r="BC387" s="34">
        <v>1.03</v>
      </c>
      <c r="BD387" s="34">
        <v>15.013999999999999</v>
      </c>
      <c r="BE387" s="34">
        <v>2589.8040000000001</v>
      </c>
      <c r="BF387" s="34">
        <v>145.82</v>
      </c>
      <c r="BG387" s="34">
        <v>27.401</v>
      </c>
      <c r="BH387" s="34">
        <v>3.6999999999999998E-2</v>
      </c>
      <c r="BI387" s="34">
        <v>27.437999999999999</v>
      </c>
      <c r="BJ387" s="34">
        <v>22.36</v>
      </c>
      <c r="BK387" s="34">
        <v>0.03</v>
      </c>
      <c r="BL387" s="34">
        <v>22.39</v>
      </c>
      <c r="BM387" s="34">
        <v>30.177499999999998</v>
      </c>
      <c r="BN387" s="34"/>
      <c r="BO387" s="34"/>
      <c r="BP387" s="34"/>
      <c r="BQ387" s="34">
        <v>208.005</v>
      </c>
      <c r="BR387" s="34">
        <v>0.49956099999999998</v>
      </c>
      <c r="BS387" s="34">
        <v>-5</v>
      </c>
      <c r="BT387" s="34">
        <v>9.8770000000000004E-3</v>
      </c>
      <c r="BU387" s="34">
        <v>12.208022</v>
      </c>
      <c r="BV387" s="34">
        <v>0</v>
      </c>
      <c r="BW387" s="34" t="s">
        <v>155</v>
      </c>
      <c r="BX387" s="34">
        <v>0.81599999999999995</v>
      </c>
    </row>
    <row r="388" spans="1:76" x14ac:dyDescent="0.25">
      <c r="A388" s="35">
        <v>43167</v>
      </c>
      <c r="B388" s="36">
        <v>2.1260416666666667E-2</v>
      </c>
      <c r="C388" s="34">
        <v>13.067</v>
      </c>
      <c r="D388" s="34">
        <v>1.3554999999999999</v>
      </c>
      <c r="E388" s="34">
        <v>13554.71668</v>
      </c>
      <c r="F388" s="34">
        <v>1470.7</v>
      </c>
      <c r="G388" s="34">
        <v>1.6</v>
      </c>
      <c r="H388" s="34">
        <v>4004.4</v>
      </c>
      <c r="I388" s="34"/>
      <c r="J388" s="34">
        <v>1.4</v>
      </c>
      <c r="K388" s="34">
        <v>0.86750000000000005</v>
      </c>
      <c r="L388" s="34">
        <v>11.3354</v>
      </c>
      <c r="M388" s="34">
        <v>1.1758999999999999</v>
      </c>
      <c r="N388" s="34">
        <v>1275.8137999999999</v>
      </c>
      <c r="O388" s="34">
        <v>1.3628</v>
      </c>
      <c r="P388" s="34">
        <v>1277.2</v>
      </c>
      <c r="Q388" s="34">
        <v>1041.1152</v>
      </c>
      <c r="R388" s="34">
        <v>1.1121000000000001</v>
      </c>
      <c r="S388" s="34">
        <v>1042.2</v>
      </c>
      <c r="T388" s="34">
        <v>4004.3939</v>
      </c>
      <c r="U388" s="34"/>
      <c r="V388" s="34"/>
      <c r="W388" s="34">
        <v>0</v>
      </c>
      <c r="X388" s="34">
        <v>1.2144999999999999</v>
      </c>
      <c r="Y388" s="34">
        <v>12</v>
      </c>
      <c r="Z388" s="34">
        <v>849</v>
      </c>
      <c r="AA388" s="34">
        <v>849</v>
      </c>
      <c r="AB388" s="34">
        <v>860</v>
      </c>
      <c r="AC388" s="34">
        <v>92</v>
      </c>
      <c r="AD388" s="34">
        <v>27.04</v>
      </c>
      <c r="AE388" s="34">
        <v>0.62</v>
      </c>
      <c r="AF388" s="34">
        <v>978</v>
      </c>
      <c r="AG388" s="34">
        <v>1</v>
      </c>
      <c r="AH388" s="34">
        <v>51</v>
      </c>
      <c r="AI388" s="34">
        <v>37</v>
      </c>
      <c r="AJ388" s="34">
        <v>190</v>
      </c>
      <c r="AK388" s="34">
        <v>169</v>
      </c>
      <c r="AL388" s="34">
        <v>3.6</v>
      </c>
      <c r="AM388" s="34">
        <v>175</v>
      </c>
      <c r="AN388" s="34" t="s">
        <v>155</v>
      </c>
      <c r="AO388" s="34">
        <v>2</v>
      </c>
      <c r="AP388" s="37">
        <v>0.7720717592592593</v>
      </c>
      <c r="AQ388" s="34">
        <v>47.162909999999997</v>
      </c>
      <c r="AR388" s="34">
        <v>-88.491900999999999</v>
      </c>
      <c r="AS388" s="34">
        <v>316.7</v>
      </c>
      <c r="AT388" s="34">
        <v>34</v>
      </c>
      <c r="AU388" s="34">
        <v>12</v>
      </c>
      <c r="AV388" s="34">
        <v>11</v>
      </c>
      <c r="AW388" s="34" t="s">
        <v>215</v>
      </c>
      <c r="AX388" s="34">
        <v>1.5719000000000001</v>
      </c>
      <c r="AY388" s="34">
        <v>1.5438000000000001</v>
      </c>
      <c r="AZ388" s="34">
        <v>2.2157</v>
      </c>
      <c r="BA388" s="34">
        <v>13.404</v>
      </c>
      <c r="BB388" s="34">
        <v>13.53</v>
      </c>
      <c r="BC388" s="34">
        <v>1.01</v>
      </c>
      <c r="BD388" s="34">
        <v>15.273999999999999</v>
      </c>
      <c r="BE388" s="34">
        <v>2551.4340000000002</v>
      </c>
      <c r="BF388" s="34">
        <v>168.45599999999999</v>
      </c>
      <c r="BG388" s="34">
        <v>30.073</v>
      </c>
      <c r="BH388" s="34">
        <v>3.2000000000000001E-2</v>
      </c>
      <c r="BI388" s="34">
        <v>30.105</v>
      </c>
      <c r="BJ388" s="34">
        <v>24.541</v>
      </c>
      <c r="BK388" s="34">
        <v>2.5999999999999999E-2</v>
      </c>
      <c r="BL388" s="34">
        <v>24.567</v>
      </c>
      <c r="BM388" s="34">
        <v>31.103400000000001</v>
      </c>
      <c r="BN388" s="34"/>
      <c r="BO388" s="34"/>
      <c r="BP388" s="34"/>
      <c r="BQ388" s="34">
        <v>198.767</v>
      </c>
      <c r="BR388" s="34">
        <v>0.54081800000000002</v>
      </c>
      <c r="BS388" s="34">
        <v>-5</v>
      </c>
      <c r="BT388" s="34">
        <v>8.2459999999999999E-3</v>
      </c>
      <c r="BU388" s="34">
        <v>13.216240000000001</v>
      </c>
      <c r="BV388" s="34">
        <v>0</v>
      </c>
      <c r="BW388" s="34" t="s">
        <v>155</v>
      </c>
      <c r="BX388" s="34">
        <v>0.81599999999999995</v>
      </c>
    </row>
    <row r="389" spans="1:76" x14ac:dyDescent="0.25">
      <c r="A389" s="35">
        <v>43167</v>
      </c>
      <c r="B389" s="36">
        <v>2.1271990740740741E-2</v>
      </c>
      <c r="C389" s="34">
        <v>13.058</v>
      </c>
      <c r="D389" s="34">
        <v>1.6034999999999999</v>
      </c>
      <c r="E389" s="34">
        <v>16035.2381</v>
      </c>
      <c r="F389" s="34">
        <v>1615.5</v>
      </c>
      <c r="G389" s="34">
        <v>1.5</v>
      </c>
      <c r="H389" s="34">
        <v>4083.9</v>
      </c>
      <c r="I389" s="34"/>
      <c r="J389" s="34">
        <v>1.4</v>
      </c>
      <c r="K389" s="34">
        <v>0.86519999999999997</v>
      </c>
      <c r="L389" s="34">
        <v>11.2981</v>
      </c>
      <c r="M389" s="34">
        <v>1.3874</v>
      </c>
      <c r="N389" s="34">
        <v>1397.7936</v>
      </c>
      <c r="O389" s="34">
        <v>1.2978000000000001</v>
      </c>
      <c r="P389" s="34">
        <v>1399.1</v>
      </c>
      <c r="Q389" s="34">
        <v>1140.6556</v>
      </c>
      <c r="R389" s="34">
        <v>1.0590999999999999</v>
      </c>
      <c r="S389" s="34">
        <v>1141.7</v>
      </c>
      <c r="T389" s="34">
        <v>4083.9339</v>
      </c>
      <c r="U389" s="34"/>
      <c r="V389" s="34"/>
      <c r="W389" s="34">
        <v>0</v>
      </c>
      <c r="X389" s="34">
        <v>1.2113</v>
      </c>
      <c r="Y389" s="34">
        <v>11.9</v>
      </c>
      <c r="Z389" s="34">
        <v>850</v>
      </c>
      <c r="AA389" s="34">
        <v>849</v>
      </c>
      <c r="AB389" s="34">
        <v>860</v>
      </c>
      <c r="AC389" s="34">
        <v>92</v>
      </c>
      <c r="AD389" s="34">
        <v>27.04</v>
      </c>
      <c r="AE389" s="34">
        <v>0.62</v>
      </c>
      <c r="AF389" s="34">
        <v>978</v>
      </c>
      <c r="AG389" s="34">
        <v>1</v>
      </c>
      <c r="AH389" s="34">
        <v>51</v>
      </c>
      <c r="AI389" s="34">
        <v>37</v>
      </c>
      <c r="AJ389" s="34">
        <v>190</v>
      </c>
      <c r="AK389" s="34">
        <v>169</v>
      </c>
      <c r="AL389" s="34">
        <v>3.5</v>
      </c>
      <c r="AM389" s="34">
        <v>175</v>
      </c>
      <c r="AN389" s="34" t="s">
        <v>155</v>
      </c>
      <c r="AO389" s="34">
        <v>2</v>
      </c>
      <c r="AP389" s="37">
        <v>0.77208333333333334</v>
      </c>
      <c r="AQ389" s="34">
        <v>47.162762000000001</v>
      </c>
      <c r="AR389" s="34">
        <v>-88.491888000000003</v>
      </c>
      <c r="AS389" s="34">
        <v>316.8</v>
      </c>
      <c r="AT389" s="34">
        <v>34.5</v>
      </c>
      <c r="AU389" s="34">
        <v>12</v>
      </c>
      <c r="AV389" s="34">
        <v>11</v>
      </c>
      <c r="AW389" s="34" t="s">
        <v>215</v>
      </c>
      <c r="AX389" s="34">
        <v>1.6718999999999999</v>
      </c>
      <c r="AY389" s="34">
        <v>1.8875999999999999</v>
      </c>
      <c r="AZ389" s="34">
        <v>2.5156999999999998</v>
      </c>
      <c r="BA389" s="34">
        <v>13.404</v>
      </c>
      <c r="BB389" s="34">
        <v>13.29</v>
      </c>
      <c r="BC389" s="34">
        <v>0.99</v>
      </c>
      <c r="BD389" s="34">
        <v>15.579000000000001</v>
      </c>
      <c r="BE389" s="34">
        <v>2507.5439999999999</v>
      </c>
      <c r="BF389" s="34">
        <v>195.983</v>
      </c>
      <c r="BG389" s="34">
        <v>32.488</v>
      </c>
      <c r="BH389" s="34">
        <v>0.03</v>
      </c>
      <c r="BI389" s="34">
        <v>32.518000000000001</v>
      </c>
      <c r="BJ389" s="34">
        <v>26.510999999999999</v>
      </c>
      <c r="BK389" s="34">
        <v>2.5000000000000001E-2</v>
      </c>
      <c r="BL389" s="34">
        <v>26.536000000000001</v>
      </c>
      <c r="BM389" s="34">
        <v>31.278300000000002</v>
      </c>
      <c r="BN389" s="34"/>
      <c r="BO389" s="34"/>
      <c r="BP389" s="34"/>
      <c r="BQ389" s="34">
        <v>195.47499999999999</v>
      </c>
      <c r="BR389" s="34">
        <v>0.58008000000000004</v>
      </c>
      <c r="BS389" s="34">
        <v>-5</v>
      </c>
      <c r="BT389" s="34">
        <v>8.8769999999999995E-3</v>
      </c>
      <c r="BU389" s="34">
        <v>14.175705000000001</v>
      </c>
      <c r="BV389" s="34">
        <v>0</v>
      </c>
      <c r="BW389" s="34" t="s">
        <v>155</v>
      </c>
      <c r="BX389" s="34">
        <v>0.81599999999999995</v>
      </c>
    </row>
    <row r="390" spans="1:76" x14ac:dyDescent="0.25">
      <c r="A390" s="35">
        <v>43167</v>
      </c>
      <c r="B390" s="36">
        <v>2.1283564814814814E-2</v>
      </c>
      <c r="C390" s="34">
        <v>13.047000000000001</v>
      </c>
      <c r="D390" s="34">
        <v>1.8506</v>
      </c>
      <c r="E390" s="34">
        <v>18506.369640000001</v>
      </c>
      <c r="F390" s="34">
        <v>1707.5</v>
      </c>
      <c r="G390" s="34">
        <v>1.5</v>
      </c>
      <c r="H390" s="34">
        <v>4176.3999999999996</v>
      </c>
      <c r="I390" s="34"/>
      <c r="J390" s="34">
        <v>1.3</v>
      </c>
      <c r="K390" s="34">
        <v>0.86299999999999999</v>
      </c>
      <c r="L390" s="34">
        <v>11.2592</v>
      </c>
      <c r="M390" s="34">
        <v>1.5971</v>
      </c>
      <c r="N390" s="34">
        <v>1473.5843</v>
      </c>
      <c r="O390" s="34">
        <v>1.2945</v>
      </c>
      <c r="P390" s="34">
        <v>1474.9</v>
      </c>
      <c r="Q390" s="34">
        <v>1202.5038</v>
      </c>
      <c r="R390" s="34">
        <v>1.0564</v>
      </c>
      <c r="S390" s="34">
        <v>1203.5999999999999</v>
      </c>
      <c r="T390" s="34">
        <v>4176.4457000000002</v>
      </c>
      <c r="U390" s="34"/>
      <c r="V390" s="34"/>
      <c r="W390" s="34">
        <v>0</v>
      </c>
      <c r="X390" s="34">
        <v>1.1218999999999999</v>
      </c>
      <c r="Y390" s="34">
        <v>12</v>
      </c>
      <c r="Z390" s="34">
        <v>850</v>
      </c>
      <c r="AA390" s="34">
        <v>849</v>
      </c>
      <c r="AB390" s="34">
        <v>860</v>
      </c>
      <c r="AC390" s="34">
        <v>92</v>
      </c>
      <c r="AD390" s="34">
        <v>27.04</v>
      </c>
      <c r="AE390" s="34">
        <v>0.62</v>
      </c>
      <c r="AF390" s="34">
        <v>978</v>
      </c>
      <c r="AG390" s="34">
        <v>1</v>
      </c>
      <c r="AH390" s="34">
        <v>51</v>
      </c>
      <c r="AI390" s="34">
        <v>37</v>
      </c>
      <c r="AJ390" s="34">
        <v>190</v>
      </c>
      <c r="AK390" s="34">
        <v>169</v>
      </c>
      <c r="AL390" s="34">
        <v>3.6</v>
      </c>
      <c r="AM390" s="34">
        <v>175</v>
      </c>
      <c r="AN390" s="34" t="s">
        <v>155</v>
      </c>
      <c r="AO390" s="34">
        <v>2</v>
      </c>
      <c r="AP390" s="37">
        <v>0.77209490740740738</v>
      </c>
      <c r="AQ390" s="34">
        <v>47.162607000000001</v>
      </c>
      <c r="AR390" s="34">
        <v>-88.491857999999993</v>
      </c>
      <c r="AS390" s="34">
        <v>316.8</v>
      </c>
      <c r="AT390" s="34">
        <v>36.1</v>
      </c>
      <c r="AU390" s="34">
        <v>12</v>
      </c>
      <c r="AV390" s="34">
        <v>11</v>
      </c>
      <c r="AW390" s="34" t="s">
        <v>215</v>
      </c>
      <c r="AX390" s="34">
        <v>1.6281000000000001</v>
      </c>
      <c r="AY390" s="34">
        <v>1.7123999999999999</v>
      </c>
      <c r="AZ390" s="34">
        <v>2.3843000000000001</v>
      </c>
      <c r="BA390" s="34">
        <v>13.404</v>
      </c>
      <c r="BB390" s="34">
        <v>13.06</v>
      </c>
      <c r="BC390" s="34">
        <v>0.97</v>
      </c>
      <c r="BD390" s="34">
        <v>15.875</v>
      </c>
      <c r="BE390" s="34">
        <v>2464.9029999999998</v>
      </c>
      <c r="BF390" s="34">
        <v>222.53700000000001</v>
      </c>
      <c r="BG390" s="34">
        <v>33.783999999999999</v>
      </c>
      <c r="BH390" s="34">
        <v>0.03</v>
      </c>
      <c r="BI390" s="34">
        <v>33.813000000000002</v>
      </c>
      <c r="BJ390" s="34">
        <v>27.568999999999999</v>
      </c>
      <c r="BK390" s="34">
        <v>2.4E-2</v>
      </c>
      <c r="BL390" s="34">
        <v>27.593</v>
      </c>
      <c r="BM390" s="34">
        <v>31.5517</v>
      </c>
      <c r="BN390" s="34"/>
      <c r="BO390" s="34"/>
      <c r="BP390" s="34"/>
      <c r="BQ390" s="34">
        <v>178.58500000000001</v>
      </c>
      <c r="BR390" s="34">
        <v>0.62271100000000001</v>
      </c>
      <c r="BS390" s="34">
        <v>-5</v>
      </c>
      <c r="BT390" s="34">
        <v>8.123E-3</v>
      </c>
      <c r="BU390" s="34">
        <v>15.217499999999999</v>
      </c>
      <c r="BV390" s="34">
        <v>0</v>
      </c>
      <c r="BW390" s="34" t="s">
        <v>155</v>
      </c>
      <c r="BX390" s="34">
        <v>0.81599999999999995</v>
      </c>
    </row>
    <row r="391" spans="1:76" x14ac:dyDescent="0.25">
      <c r="A391" s="35">
        <v>43167</v>
      </c>
      <c r="B391" s="36">
        <v>2.1295138888888888E-2</v>
      </c>
      <c r="C391" s="34">
        <v>12.875999999999999</v>
      </c>
      <c r="D391" s="34">
        <v>2.2637999999999998</v>
      </c>
      <c r="E391" s="34">
        <v>22638.099170000001</v>
      </c>
      <c r="F391" s="34">
        <v>1757.2</v>
      </c>
      <c r="G391" s="34">
        <v>1.5</v>
      </c>
      <c r="H391" s="34">
        <v>4290.8</v>
      </c>
      <c r="I391" s="34"/>
      <c r="J391" s="34">
        <v>1.3</v>
      </c>
      <c r="K391" s="34">
        <v>0.86050000000000004</v>
      </c>
      <c r="L391" s="34">
        <v>11.0794</v>
      </c>
      <c r="M391" s="34">
        <v>1.9479</v>
      </c>
      <c r="N391" s="34">
        <v>1512.0310999999999</v>
      </c>
      <c r="O391" s="34">
        <v>1.2907</v>
      </c>
      <c r="P391" s="34">
        <v>1513.3</v>
      </c>
      <c r="Q391" s="34">
        <v>1233.8779</v>
      </c>
      <c r="R391" s="34">
        <v>1.0532999999999999</v>
      </c>
      <c r="S391" s="34">
        <v>1234.9000000000001</v>
      </c>
      <c r="T391" s="34">
        <v>4290.8029999999999</v>
      </c>
      <c r="U391" s="34"/>
      <c r="V391" s="34"/>
      <c r="W391" s="34">
        <v>0</v>
      </c>
      <c r="X391" s="34">
        <v>1.1186</v>
      </c>
      <c r="Y391" s="34">
        <v>11.9</v>
      </c>
      <c r="Z391" s="34">
        <v>849</v>
      </c>
      <c r="AA391" s="34">
        <v>849</v>
      </c>
      <c r="AB391" s="34">
        <v>860</v>
      </c>
      <c r="AC391" s="34">
        <v>92</v>
      </c>
      <c r="AD391" s="34">
        <v>27.04</v>
      </c>
      <c r="AE391" s="34">
        <v>0.62</v>
      </c>
      <c r="AF391" s="34">
        <v>978</v>
      </c>
      <c r="AG391" s="34">
        <v>1</v>
      </c>
      <c r="AH391" s="34">
        <v>51</v>
      </c>
      <c r="AI391" s="34">
        <v>37</v>
      </c>
      <c r="AJ391" s="34">
        <v>190</v>
      </c>
      <c r="AK391" s="34">
        <v>169</v>
      </c>
      <c r="AL391" s="34">
        <v>3.6</v>
      </c>
      <c r="AM391" s="34">
        <v>175</v>
      </c>
      <c r="AN391" s="34" t="s">
        <v>155</v>
      </c>
      <c r="AO391" s="34">
        <v>2</v>
      </c>
      <c r="AP391" s="37">
        <v>0.77210648148148142</v>
      </c>
      <c r="AQ391" s="34">
        <v>47.162457000000003</v>
      </c>
      <c r="AR391" s="34">
        <v>-88.491838999999999</v>
      </c>
      <c r="AS391" s="34">
        <v>316.60000000000002</v>
      </c>
      <c r="AT391" s="34">
        <v>37.799999999999997</v>
      </c>
      <c r="AU391" s="34">
        <v>12</v>
      </c>
      <c r="AV391" s="34">
        <v>11</v>
      </c>
      <c r="AW391" s="34" t="s">
        <v>215</v>
      </c>
      <c r="AX391" s="34">
        <v>1.2404999999999999</v>
      </c>
      <c r="AY391" s="34">
        <v>1.4561999999999999</v>
      </c>
      <c r="AZ391" s="34">
        <v>1.9404999999999999</v>
      </c>
      <c r="BA391" s="34">
        <v>13.404</v>
      </c>
      <c r="BB391" s="34">
        <v>12.8</v>
      </c>
      <c r="BC391" s="34">
        <v>0.96</v>
      </c>
      <c r="BD391" s="34">
        <v>16.216999999999999</v>
      </c>
      <c r="BE391" s="34">
        <v>2392.5439999999999</v>
      </c>
      <c r="BF391" s="34">
        <v>267.72699999999998</v>
      </c>
      <c r="BG391" s="34">
        <v>34.192999999999998</v>
      </c>
      <c r="BH391" s="34">
        <v>2.9000000000000001E-2</v>
      </c>
      <c r="BI391" s="34">
        <v>34.222999999999999</v>
      </c>
      <c r="BJ391" s="34">
        <v>27.902999999999999</v>
      </c>
      <c r="BK391" s="34">
        <v>2.4E-2</v>
      </c>
      <c r="BL391" s="34">
        <v>27.927</v>
      </c>
      <c r="BM391" s="34">
        <v>31.974599999999999</v>
      </c>
      <c r="BN391" s="34"/>
      <c r="BO391" s="34"/>
      <c r="BP391" s="34"/>
      <c r="BQ391" s="34">
        <v>175.637</v>
      </c>
      <c r="BR391" s="34">
        <v>0.628</v>
      </c>
      <c r="BS391" s="34">
        <v>-5</v>
      </c>
      <c r="BT391" s="34">
        <v>8.0000000000000002E-3</v>
      </c>
      <c r="BU391" s="34">
        <v>15.34675</v>
      </c>
      <c r="BV391" s="34">
        <v>0</v>
      </c>
      <c r="BW391" s="34" t="s">
        <v>155</v>
      </c>
      <c r="BX391" s="34">
        <v>0.81599999999999995</v>
      </c>
    </row>
    <row r="392" spans="1:76" x14ac:dyDescent="0.25">
      <c r="A392" s="35">
        <v>43167</v>
      </c>
      <c r="B392" s="36">
        <v>2.1306712962962961E-2</v>
      </c>
      <c r="C392" s="34">
        <v>11.19</v>
      </c>
      <c r="D392" s="34">
        <v>3.4361999999999999</v>
      </c>
      <c r="E392" s="34">
        <v>34362.459020000002</v>
      </c>
      <c r="F392" s="34">
        <v>1798</v>
      </c>
      <c r="G392" s="34">
        <v>1.6</v>
      </c>
      <c r="H392" s="34">
        <v>4411.5</v>
      </c>
      <c r="I392" s="34"/>
      <c r="J392" s="34">
        <v>1.2</v>
      </c>
      <c r="K392" s="34">
        <v>0.86280000000000001</v>
      </c>
      <c r="L392" s="34">
        <v>9.6542999999999992</v>
      </c>
      <c r="M392" s="34">
        <v>2.9647999999999999</v>
      </c>
      <c r="N392" s="34">
        <v>1551.3179</v>
      </c>
      <c r="O392" s="34">
        <v>1.3805000000000001</v>
      </c>
      <c r="P392" s="34">
        <v>1552.7</v>
      </c>
      <c r="Q392" s="34">
        <v>1265.9376</v>
      </c>
      <c r="R392" s="34">
        <v>1.1265000000000001</v>
      </c>
      <c r="S392" s="34">
        <v>1267.0999999999999</v>
      </c>
      <c r="T392" s="34">
        <v>4411.4834000000001</v>
      </c>
      <c r="U392" s="34"/>
      <c r="V392" s="34"/>
      <c r="W392" s="34">
        <v>0</v>
      </c>
      <c r="X392" s="34">
        <v>1.0354000000000001</v>
      </c>
      <c r="Y392" s="34">
        <v>11.9</v>
      </c>
      <c r="Z392" s="34">
        <v>849</v>
      </c>
      <c r="AA392" s="34">
        <v>849</v>
      </c>
      <c r="AB392" s="34">
        <v>860</v>
      </c>
      <c r="AC392" s="34">
        <v>92</v>
      </c>
      <c r="AD392" s="34">
        <v>27.04</v>
      </c>
      <c r="AE392" s="34">
        <v>0.62</v>
      </c>
      <c r="AF392" s="34">
        <v>978</v>
      </c>
      <c r="AG392" s="34">
        <v>1</v>
      </c>
      <c r="AH392" s="34">
        <v>51</v>
      </c>
      <c r="AI392" s="34">
        <v>37</v>
      </c>
      <c r="AJ392" s="34">
        <v>190</v>
      </c>
      <c r="AK392" s="34">
        <v>169</v>
      </c>
      <c r="AL392" s="34">
        <v>3.6</v>
      </c>
      <c r="AM392" s="34">
        <v>175.3</v>
      </c>
      <c r="AN392" s="34" t="s">
        <v>155</v>
      </c>
      <c r="AO392" s="34">
        <v>2</v>
      </c>
      <c r="AP392" s="37">
        <v>0.77211805555555557</v>
      </c>
      <c r="AQ392" s="34">
        <v>47.162295999999998</v>
      </c>
      <c r="AR392" s="34">
        <v>-88.491789999999995</v>
      </c>
      <c r="AS392" s="34">
        <v>316.5</v>
      </c>
      <c r="AT392" s="34">
        <v>40</v>
      </c>
      <c r="AU392" s="34">
        <v>12</v>
      </c>
      <c r="AV392" s="34">
        <v>11</v>
      </c>
      <c r="AW392" s="34" t="s">
        <v>215</v>
      </c>
      <c r="AX392" s="34">
        <v>1.1000000000000001</v>
      </c>
      <c r="AY392" s="34">
        <v>1.4</v>
      </c>
      <c r="AZ392" s="34">
        <v>1.8</v>
      </c>
      <c r="BA392" s="34">
        <v>13.404</v>
      </c>
      <c r="BB392" s="34">
        <v>13.04</v>
      </c>
      <c r="BC392" s="34">
        <v>0.97</v>
      </c>
      <c r="BD392" s="34">
        <v>15.903</v>
      </c>
      <c r="BE392" s="34">
        <v>2148.203</v>
      </c>
      <c r="BF392" s="34">
        <v>419.87599999999998</v>
      </c>
      <c r="BG392" s="34">
        <v>36.149000000000001</v>
      </c>
      <c r="BH392" s="34">
        <v>3.2000000000000001E-2</v>
      </c>
      <c r="BI392" s="34">
        <v>36.180999999999997</v>
      </c>
      <c r="BJ392" s="34">
        <v>29.498999999999999</v>
      </c>
      <c r="BK392" s="34">
        <v>2.5999999999999999E-2</v>
      </c>
      <c r="BL392" s="34">
        <v>29.524999999999999</v>
      </c>
      <c r="BM392" s="34">
        <v>33.8735</v>
      </c>
      <c r="BN392" s="34"/>
      <c r="BO392" s="34"/>
      <c r="BP392" s="34"/>
      <c r="BQ392" s="34">
        <v>167.50899999999999</v>
      </c>
      <c r="BR392" s="34">
        <v>0.60346900000000003</v>
      </c>
      <c r="BS392" s="34">
        <v>-5</v>
      </c>
      <c r="BT392" s="34">
        <v>8.0000000000000002E-3</v>
      </c>
      <c r="BU392" s="34">
        <v>14.747261999999999</v>
      </c>
      <c r="BV392" s="34">
        <v>0</v>
      </c>
      <c r="BW392" s="34" t="s">
        <v>155</v>
      </c>
      <c r="BX392" s="34">
        <v>0.81599999999999995</v>
      </c>
    </row>
    <row r="393" spans="1:76" x14ac:dyDescent="0.25">
      <c r="A393" s="35">
        <v>43167</v>
      </c>
      <c r="B393" s="36">
        <v>2.1318287037037035E-2</v>
      </c>
      <c r="C393" s="34">
        <v>9.7530000000000001</v>
      </c>
      <c r="D393" s="34">
        <v>6.4771999999999998</v>
      </c>
      <c r="E393" s="34">
        <v>64772.295080000004</v>
      </c>
      <c r="F393" s="34">
        <v>1761.7</v>
      </c>
      <c r="G393" s="34">
        <v>1.7</v>
      </c>
      <c r="H393" s="34">
        <v>7297.9</v>
      </c>
      <c r="I393" s="34"/>
      <c r="J393" s="34">
        <v>1.1000000000000001</v>
      </c>
      <c r="K393" s="34">
        <v>0.84219999999999995</v>
      </c>
      <c r="L393" s="34">
        <v>8.2138000000000009</v>
      </c>
      <c r="M393" s="34">
        <v>5.4547999999999996</v>
      </c>
      <c r="N393" s="34">
        <v>1483.6067</v>
      </c>
      <c r="O393" s="34">
        <v>1.4455</v>
      </c>
      <c r="P393" s="34">
        <v>1485.1</v>
      </c>
      <c r="Q393" s="34">
        <v>1210.6824999999999</v>
      </c>
      <c r="R393" s="34">
        <v>1.1796</v>
      </c>
      <c r="S393" s="34">
        <v>1211.9000000000001</v>
      </c>
      <c r="T393" s="34">
        <v>7297.9368000000004</v>
      </c>
      <c r="U393" s="34"/>
      <c r="V393" s="34"/>
      <c r="W393" s="34">
        <v>0</v>
      </c>
      <c r="X393" s="34">
        <v>0.9264</v>
      </c>
      <c r="Y393" s="34">
        <v>12</v>
      </c>
      <c r="Z393" s="34">
        <v>851</v>
      </c>
      <c r="AA393" s="34">
        <v>852</v>
      </c>
      <c r="AB393" s="34">
        <v>863</v>
      </c>
      <c r="AC393" s="34">
        <v>92</v>
      </c>
      <c r="AD393" s="34">
        <v>27.04</v>
      </c>
      <c r="AE393" s="34">
        <v>0.62</v>
      </c>
      <c r="AF393" s="34">
        <v>978</v>
      </c>
      <c r="AG393" s="34">
        <v>1</v>
      </c>
      <c r="AH393" s="34">
        <v>51</v>
      </c>
      <c r="AI393" s="34">
        <v>37</v>
      </c>
      <c r="AJ393" s="34">
        <v>190</v>
      </c>
      <c r="AK393" s="34">
        <v>169</v>
      </c>
      <c r="AL393" s="34">
        <v>3.7</v>
      </c>
      <c r="AM393" s="34">
        <v>175.7</v>
      </c>
      <c r="AN393" s="34" t="s">
        <v>155</v>
      </c>
      <c r="AO393" s="34">
        <v>2</v>
      </c>
      <c r="AP393" s="37">
        <v>0.77212962962962972</v>
      </c>
      <c r="AQ393" s="34">
        <v>47.162123999999999</v>
      </c>
      <c r="AR393" s="34">
        <v>-88.491703000000001</v>
      </c>
      <c r="AS393" s="34">
        <v>316.5</v>
      </c>
      <c r="AT393" s="34">
        <v>42.9</v>
      </c>
      <c r="AU393" s="34">
        <v>12</v>
      </c>
      <c r="AV393" s="34">
        <v>11</v>
      </c>
      <c r="AW393" s="34" t="s">
        <v>215</v>
      </c>
      <c r="AX393" s="34">
        <v>1.1718999999999999</v>
      </c>
      <c r="AY393" s="34">
        <v>1.4</v>
      </c>
      <c r="AZ393" s="34">
        <v>1.8</v>
      </c>
      <c r="BA393" s="34">
        <v>13.404</v>
      </c>
      <c r="BB393" s="34">
        <v>11.22</v>
      </c>
      <c r="BC393" s="34">
        <v>0.84</v>
      </c>
      <c r="BD393" s="34">
        <v>18.744</v>
      </c>
      <c r="BE393" s="34">
        <v>1657.288</v>
      </c>
      <c r="BF393" s="34">
        <v>700.50400000000002</v>
      </c>
      <c r="BG393" s="34">
        <v>31.347999999999999</v>
      </c>
      <c r="BH393" s="34">
        <v>3.1E-2</v>
      </c>
      <c r="BI393" s="34">
        <v>31.378</v>
      </c>
      <c r="BJ393" s="34">
        <v>25.581</v>
      </c>
      <c r="BK393" s="34">
        <v>2.5000000000000001E-2</v>
      </c>
      <c r="BL393" s="34">
        <v>25.606000000000002</v>
      </c>
      <c r="BM393" s="34">
        <v>50.813099999999999</v>
      </c>
      <c r="BN393" s="34"/>
      <c r="BO393" s="34"/>
      <c r="BP393" s="34"/>
      <c r="BQ393" s="34">
        <v>135.905</v>
      </c>
      <c r="BR393" s="34">
        <v>0.264156</v>
      </c>
      <c r="BS393" s="34">
        <v>-5</v>
      </c>
      <c r="BT393" s="34">
        <v>8.0000000000000002E-3</v>
      </c>
      <c r="BU393" s="34">
        <v>6.4553159999999998</v>
      </c>
      <c r="BV393" s="34">
        <v>0</v>
      </c>
      <c r="BW393" s="34" t="s">
        <v>155</v>
      </c>
      <c r="BX393" s="34">
        <v>0.81599999999999995</v>
      </c>
    </row>
    <row r="394" spans="1:76" x14ac:dyDescent="0.25">
      <c r="A394" s="35">
        <v>43167</v>
      </c>
      <c r="B394" s="36">
        <v>2.1329861111111112E-2</v>
      </c>
      <c r="C394" s="34">
        <v>9.6140000000000008</v>
      </c>
      <c r="D394" s="34">
        <v>6.4645000000000001</v>
      </c>
      <c r="E394" s="34">
        <v>64645.273630000003</v>
      </c>
      <c r="F394" s="34">
        <v>1500.8</v>
      </c>
      <c r="G394" s="34">
        <v>3.1</v>
      </c>
      <c r="H394" s="34">
        <v>11350.3</v>
      </c>
      <c r="I394" s="34"/>
      <c r="J394" s="34">
        <v>1</v>
      </c>
      <c r="K394" s="34">
        <v>0.83919999999999995</v>
      </c>
      <c r="L394" s="34">
        <v>8.0686</v>
      </c>
      <c r="M394" s="34">
        <v>5.4252000000000002</v>
      </c>
      <c r="N394" s="34">
        <v>1259.4857999999999</v>
      </c>
      <c r="O394" s="34">
        <v>2.6175000000000002</v>
      </c>
      <c r="P394" s="34">
        <v>1262.0999999999999</v>
      </c>
      <c r="Q394" s="34">
        <v>1027.7909</v>
      </c>
      <c r="R394" s="34">
        <v>2.1360000000000001</v>
      </c>
      <c r="S394" s="34">
        <v>1029.9000000000001</v>
      </c>
      <c r="T394" s="34">
        <v>11350.253199999999</v>
      </c>
      <c r="U394" s="34"/>
      <c r="V394" s="34"/>
      <c r="W394" s="34">
        <v>0</v>
      </c>
      <c r="X394" s="34">
        <v>0.83919999999999995</v>
      </c>
      <c r="Y394" s="34">
        <v>11.9</v>
      </c>
      <c r="Z394" s="34">
        <v>852</v>
      </c>
      <c r="AA394" s="34">
        <v>854</v>
      </c>
      <c r="AB394" s="34">
        <v>864</v>
      </c>
      <c r="AC394" s="34">
        <v>92</v>
      </c>
      <c r="AD394" s="34">
        <v>27.04</v>
      </c>
      <c r="AE394" s="34">
        <v>0.62</v>
      </c>
      <c r="AF394" s="34">
        <v>978</v>
      </c>
      <c r="AG394" s="34">
        <v>1</v>
      </c>
      <c r="AH394" s="34">
        <v>51</v>
      </c>
      <c r="AI394" s="34">
        <v>37</v>
      </c>
      <c r="AJ394" s="34">
        <v>190</v>
      </c>
      <c r="AK394" s="34">
        <v>169</v>
      </c>
      <c r="AL394" s="34">
        <v>3.6</v>
      </c>
      <c r="AM394" s="34">
        <v>176</v>
      </c>
      <c r="AN394" s="34" t="s">
        <v>155</v>
      </c>
      <c r="AO394" s="34">
        <v>2</v>
      </c>
      <c r="AP394" s="37">
        <v>0.77214120370370365</v>
      </c>
      <c r="AQ394" s="34">
        <v>47.161948000000002</v>
      </c>
      <c r="AR394" s="34">
        <v>-88.491605000000007</v>
      </c>
      <c r="AS394" s="34">
        <v>316.39999999999998</v>
      </c>
      <c r="AT394" s="34">
        <v>43.7</v>
      </c>
      <c r="AU394" s="34">
        <v>12</v>
      </c>
      <c r="AV394" s="34">
        <v>11</v>
      </c>
      <c r="AW394" s="34" t="s">
        <v>215</v>
      </c>
      <c r="AX394" s="34">
        <v>1.2719</v>
      </c>
      <c r="AY394" s="34">
        <v>1.4719</v>
      </c>
      <c r="AZ394" s="34">
        <v>1.8718999999999999</v>
      </c>
      <c r="BA394" s="34">
        <v>13.404</v>
      </c>
      <c r="BB394" s="34">
        <v>11</v>
      </c>
      <c r="BC394" s="34">
        <v>0.82</v>
      </c>
      <c r="BD394" s="34">
        <v>19.158000000000001</v>
      </c>
      <c r="BE394" s="34">
        <v>1602.2840000000001</v>
      </c>
      <c r="BF394" s="34">
        <v>685.69600000000003</v>
      </c>
      <c r="BG394" s="34">
        <v>26.192</v>
      </c>
      <c r="BH394" s="34">
        <v>5.3999999999999999E-2</v>
      </c>
      <c r="BI394" s="34">
        <v>26.247</v>
      </c>
      <c r="BJ394" s="34">
        <v>21.373999999999999</v>
      </c>
      <c r="BK394" s="34">
        <v>4.3999999999999997E-2</v>
      </c>
      <c r="BL394" s="34">
        <v>21.417999999999999</v>
      </c>
      <c r="BM394" s="34">
        <v>77.780100000000004</v>
      </c>
      <c r="BN394" s="34"/>
      <c r="BO394" s="34"/>
      <c r="BP394" s="34"/>
      <c r="BQ394" s="34">
        <v>121.176</v>
      </c>
      <c r="BR394" s="34">
        <v>0.271374</v>
      </c>
      <c r="BS394" s="34">
        <v>-5</v>
      </c>
      <c r="BT394" s="34">
        <v>8.8769999999999995E-3</v>
      </c>
      <c r="BU394" s="34">
        <v>6.6317029999999999</v>
      </c>
      <c r="BV394" s="34">
        <v>0</v>
      </c>
      <c r="BW394" s="34" t="s">
        <v>155</v>
      </c>
      <c r="BX394" s="34">
        <v>0.81599999999999995</v>
      </c>
    </row>
    <row r="395" spans="1:76" x14ac:dyDescent="0.25">
      <c r="A395" s="35">
        <v>43167</v>
      </c>
      <c r="B395" s="36">
        <v>2.1341435185185182E-2</v>
      </c>
      <c r="C395" s="34">
        <v>10.659000000000001</v>
      </c>
      <c r="D395" s="34">
        <v>5.0646000000000004</v>
      </c>
      <c r="E395" s="34">
        <v>50645.865969999999</v>
      </c>
      <c r="F395" s="34">
        <v>1081.0999999999999</v>
      </c>
      <c r="G395" s="34">
        <v>4.5</v>
      </c>
      <c r="H395" s="34">
        <v>9161.7999999999993</v>
      </c>
      <c r="I395" s="34"/>
      <c r="J395" s="34">
        <v>1</v>
      </c>
      <c r="K395" s="34">
        <v>0.8468</v>
      </c>
      <c r="L395" s="34">
        <v>9.0266999999999999</v>
      </c>
      <c r="M395" s="34">
        <v>4.2888999999999999</v>
      </c>
      <c r="N395" s="34">
        <v>915.51160000000004</v>
      </c>
      <c r="O395" s="34">
        <v>3.8353000000000002</v>
      </c>
      <c r="P395" s="34">
        <v>919.3</v>
      </c>
      <c r="Q395" s="34">
        <v>747.09410000000003</v>
      </c>
      <c r="R395" s="34">
        <v>3.1297999999999999</v>
      </c>
      <c r="S395" s="34">
        <v>750.2</v>
      </c>
      <c r="T395" s="34">
        <v>9161.8168999999998</v>
      </c>
      <c r="U395" s="34"/>
      <c r="V395" s="34"/>
      <c r="W395" s="34">
        <v>0</v>
      </c>
      <c r="X395" s="34">
        <v>0.8468</v>
      </c>
      <c r="Y395" s="34">
        <v>12</v>
      </c>
      <c r="Z395" s="34">
        <v>853</v>
      </c>
      <c r="AA395" s="34">
        <v>854</v>
      </c>
      <c r="AB395" s="34">
        <v>864</v>
      </c>
      <c r="AC395" s="34">
        <v>92</v>
      </c>
      <c r="AD395" s="34">
        <v>27.04</v>
      </c>
      <c r="AE395" s="34">
        <v>0.62</v>
      </c>
      <c r="AF395" s="34">
        <v>978</v>
      </c>
      <c r="AG395" s="34">
        <v>1</v>
      </c>
      <c r="AH395" s="34">
        <v>51</v>
      </c>
      <c r="AI395" s="34">
        <v>37</v>
      </c>
      <c r="AJ395" s="34">
        <v>190</v>
      </c>
      <c r="AK395" s="34">
        <v>169</v>
      </c>
      <c r="AL395" s="34">
        <v>3.6</v>
      </c>
      <c r="AM395" s="34">
        <v>175.6</v>
      </c>
      <c r="AN395" s="34" t="s">
        <v>155</v>
      </c>
      <c r="AO395" s="34">
        <v>2</v>
      </c>
      <c r="AP395" s="37">
        <v>0.7721527777777778</v>
      </c>
      <c r="AQ395" s="34">
        <v>47.161777000000001</v>
      </c>
      <c r="AR395" s="34">
        <v>-88.491499000000005</v>
      </c>
      <c r="AS395" s="34">
        <v>316.2</v>
      </c>
      <c r="AT395" s="34">
        <v>41.7</v>
      </c>
      <c r="AU395" s="34">
        <v>12</v>
      </c>
      <c r="AV395" s="34">
        <v>11</v>
      </c>
      <c r="AW395" s="34" t="s">
        <v>215</v>
      </c>
      <c r="AX395" s="34">
        <v>1.3718999999999999</v>
      </c>
      <c r="AY395" s="34">
        <v>1.6437999999999999</v>
      </c>
      <c r="AZ395" s="34">
        <v>2.1156999999999999</v>
      </c>
      <c r="BA395" s="34">
        <v>13.404</v>
      </c>
      <c r="BB395" s="34">
        <v>11.59</v>
      </c>
      <c r="BC395" s="34">
        <v>0.86</v>
      </c>
      <c r="BD395" s="34">
        <v>18.085000000000001</v>
      </c>
      <c r="BE395" s="34">
        <v>1842.7139999999999</v>
      </c>
      <c r="BF395" s="34">
        <v>557.25599999999997</v>
      </c>
      <c r="BG395" s="34">
        <v>19.571999999999999</v>
      </c>
      <c r="BH395" s="34">
        <v>8.2000000000000003E-2</v>
      </c>
      <c r="BI395" s="34">
        <v>19.654</v>
      </c>
      <c r="BJ395" s="34">
        <v>15.971</v>
      </c>
      <c r="BK395" s="34">
        <v>6.7000000000000004E-2</v>
      </c>
      <c r="BL395" s="34">
        <v>16.038</v>
      </c>
      <c r="BM395" s="34">
        <v>64.540300000000002</v>
      </c>
      <c r="BN395" s="34"/>
      <c r="BO395" s="34"/>
      <c r="BP395" s="34"/>
      <c r="BQ395" s="34">
        <v>125.699</v>
      </c>
      <c r="BR395" s="34">
        <v>0.22988800000000001</v>
      </c>
      <c r="BS395" s="34">
        <v>-5</v>
      </c>
      <c r="BT395" s="34">
        <v>8.123E-3</v>
      </c>
      <c r="BU395" s="34">
        <v>5.6178879999999998</v>
      </c>
      <c r="BV395" s="34">
        <v>0</v>
      </c>
      <c r="BW395" s="34" t="s">
        <v>155</v>
      </c>
      <c r="BX395" s="34">
        <v>0.81599999999999995</v>
      </c>
    </row>
    <row r="396" spans="1:76" x14ac:dyDescent="0.25">
      <c r="A396" s="35">
        <v>43167</v>
      </c>
      <c r="B396" s="36">
        <v>2.1353009259259259E-2</v>
      </c>
      <c r="C396" s="34">
        <v>11.763</v>
      </c>
      <c r="D396" s="34">
        <v>3.6522999999999999</v>
      </c>
      <c r="E396" s="34">
        <v>36523.415639999999</v>
      </c>
      <c r="F396" s="34">
        <v>827.9</v>
      </c>
      <c r="G396" s="34">
        <v>4.5999999999999996</v>
      </c>
      <c r="H396" s="34">
        <v>7311.4</v>
      </c>
      <c r="I396" s="34"/>
      <c r="J396" s="34">
        <v>1</v>
      </c>
      <c r="K396" s="34">
        <v>0.85340000000000005</v>
      </c>
      <c r="L396" s="34">
        <v>10.0381</v>
      </c>
      <c r="M396" s="34">
        <v>3.1168999999999998</v>
      </c>
      <c r="N396" s="34">
        <v>706.53570000000002</v>
      </c>
      <c r="O396" s="34">
        <v>3.9256000000000002</v>
      </c>
      <c r="P396" s="34">
        <v>710.5</v>
      </c>
      <c r="Q396" s="34">
        <v>576.50760000000002</v>
      </c>
      <c r="R396" s="34">
        <v>3.2031999999999998</v>
      </c>
      <c r="S396" s="34">
        <v>579.70000000000005</v>
      </c>
      <c r="T396" s="34">
        <v>7311.4440999999997</v>
      </c>
      <c r="U396" s="34"/>
      <c r="V396" s="34"/>
      <c r="W396" s="34">
        <v>0</v>
      </c>
      <c r="X396" s="34">
        <v>0.85340000000000005</v>
      </c>
      <c r="Y396" s="34">
        <v>12</v>
      </c>
      <c r="Z396" s="34">
        <v>853</v>
      </c>
      <c r="AA396" s="34">
        <v>853</v>
      </c>
      <c r="AB396" s="34">
        <v>865</v>
      </c>
      <c r="AC396" s="34">
        <v>92</v>
      </c>
      <c r="AD396" s="34">
        <v>27.01</v>
      </c>
      <c r="AE396" s="34">
        <v>0.62</v>
      </c>
      <c r="AF396" s="34">
        <v>979</v>
      </c>
      <c r="AG396" s="34">
        <v>1</v>
      </c>
      <c r="AH396" s="34">
        <v>50.122999999999998</v>
      </c>
      <c r="AI396" s="34">
        <v>37</v>
      </c>
      <c r="AJ396" s="34">
        <v>190</v>
      </c>
      <c r="AK396" s="34">
        <v>169</v>
      </c>
      <c r="AL396" s="34">
        <v>3.6</v>
      </c>
      <c r="AM396" s="34">
        <v>175.2</v>
      </c>
      <c r="AN396" s="34" t="s">
        <v>155</v>
      </c>
      <c r="AO396" s="34">
        <v>2</v>
      </c>
      <c r="AP396" s="37">
        <v>0.77216435185185184</v>
      </c>
      <c r="AQ396" s="34">
        <v>47.161624000000003</v>
      </c>
      <c r="AR396" s="34">
        <v>-88.491394999999997</v>
      </c>
      <c r="AS396" s="34">
        <v>315.89999999999998</v>
      </c>
      <c r="AT396" s="34">
        <v>38.5</v>
      </c>
      <c r="AU396" s="34">
        <v>12</v>
      </c>
      <c r="AV396" s="34">
        <v>11</v>
      </c>
      <c r="AW396" s="34" t="s">
        <v>215</v>
      </c>
      <c r="AX396" s="34">
        <v>1.1124000000000001</v>
      </c>
      <c r="AY396" s="34">
        <v>1.4843</v>
      </c>
      <c r="AZ396" s="34">
        <v>1.9124000000000001</v>
      </c>
      <c r="BA396" s="34">
        <v>13.404</v>
      </c>
      <c r="BB396" s="34">
        <v>12.15</v>
      </c>
      <c r="BC396" s="34">
        <v>0.91</v>
      </c>
      <c r="BD396" s="34">
        <v>17.178999999999998</v>
      </c>
      <c r="BE396" s="34">
        <v>2100.37</v>
      </c>
      <c r="BF396" s="34">
        <v>415.09100000000001</v>
      </c>
      <c r="BG396" s="34">
        <v>15.481999999999999</v>
      </c>
      <c r="BH396" s="34">
        <v>8.5999999999999993E-2</v>
      </c>
      <c r="BI396" s="34">
        <v>15.568</v>
      </c>
      <c r="BJ396" s="34">
        <v>12.632</v>
      </c>
      <c r="BK396" s="34">
        <v>7.0000000000000007E-2</v>
      </c>
      <c r="BL396" s="34">
        <v>12.702999999999999</v>
      </c>
      <c r="BM396" s="34">
        <v>52.792099999999998</v>
      </c>
      <c r="BN396" s="34"/>
      <c r="BO396" s="34"/>
      <c r="BP396" s="34"/>
      <c r="BQ396" s="34">
        <v>129.83600000000001</v>
      </c>
      <c r="BR396" s="34">
        <v>0.20019799999999999</v>
      </c>
      <c r="BS396" s="34">
        <v>-5</v>
      </c>
      <c r="BT396" s="34">
        <v>8.0000000000000002E-3</v>
      </c>
      <c r="BU396" s="34">
        <v>4.8923389999999998</v>
      </c>
      <c r="BV396" s="34">
        <v>0</v>
      </c>
      <c r="BW396" s="34" t="s">
        <v>155</v>
      </c>
      <c r="BX396" s="34">
        <v>0.81599999999999995</v>
      </c>
    </row>
    <row r="397" spans="1:76" x14ac:dyDescent="0.25">
      <c r="A397" s="35">
        <v>43167</v>
      </c>
      <c r="B397" s="36">
        <v>2.1364583333333336E-2</v>
      </c>
      <c r="C397" s="34">
        <v>12.183</v>
      </c>
      <c r="D397" s="34">
        <v>2.762</v>
      </c>
      <c r="E397" s="34">
        <v>27620.420170000001</v>
      </c>
      <c r="F397" s="34">
        <v>708.5</v>
      </c>
      <c r="G397" s="34">
        <v>4.2</v>
      </c>
      <c r="H397" s="34">
        <v>5869.4</v>
      </c>
      <c r="I397" s="34"/>
      <c r="J397" s="34">
        <v>1</v>
      </c>
      <c r="K397" s="34">
        <v>0.85980000000000001</v>
      </c>
      <c r="L397" s="34">
        <v>10.475</v>
      </c>
      <c r="M397" s="34">
        <v>2.3746999999999998</v>
      </c>
      <c r="N397" s="34">
        <v>609.17169999999999</v>
      </c>
      <c r="O397" s="34">
        <v>3.6107</v>
      </c>
      <c r="P397" s="34">
        <v>612.79999999999995</v>
      </c>
      <c r="Q397" s="34">
        <v>497.05549999999999</v>
      </c>
      <c r="R397" s="34">
        <v>2.9462000000000002</v>
      </c>
      <c r="S397" s="34">
        <v>500</v>
      </c>
      <c r="T397" s="34">
        <v>5869.3534</v>
      </c>
      <c r="U397" s="34"/>
      <c r="V397" s="34"/>
      <c r="W397" s="34">
        <v>0</v>
      </c>
      <c r="X397" s="34">
        <v>0.85980000000000001</v>
      </c>
      <c r="Y397" s="34">
        <v>12</v>
      </c>
      <c r="Z397" s="34">
        <v>853</v>
      </c>
      <c r="AA397" s="34">
        <v>852</v>
      </c>
      <c r="AB397" s="34">
        <v>865</v>
      </c>
      <c r="AC397" s="34">
        <v>92</v>
      </c>
      <c r="AD397" s="34">
        <v>27.01</v>
      </c>
      <c r="AE397" s="34">
        <v>0.62</v>
      </c>
      <c r="AF397" s="34">
        <v>979</v>
      </c>
      <c r="AG397" s="34">
        <v>1</v>
      </c>
      <c r="AH397" s="34">
        <v>50</v>
      </c>
      <c r="AI397" s="34">
        <v>37</v>
      </c>
      <c r="AJ397" s="34">
        <v>190</v>
      </c>
      <c r="AK397" s="34">
        <v>169</v>
      </c>
      <c r="AL397" s="34">
        <v>3.6</v>
      </c>
      <c r="AM397" s="34">
        <v>175.1</v>
      </c>
      <c r="AN397" s="34" t="s">
        <v>155</v>
      </c>
      <c r="AO397" s="34">
        <v>2</v>
      </c>
      <c r="AP397" s="37">
        <v>0.77217592592592599</v>
      </c>
      <c r="AQ397" s="34">
        <v>47.161487000000001</v>
      </c>
      <c r="AR397" s="34">
        <v>-88.491288999999995</v>
      </c>
      <c r="AS397" s="34">
        <v>315.7</v>
      </c>
      <c r="AT397" s="34">
        <v>36.700000000000003</v>
      </c>
      <c r="AU397" s="34">
        <v>12</v>
      </c>
      <c r="AV397" s="34">
        <v>11</v>
      </c>
      <c r="AW397" s="34" t="s">
        <v>215</v>
      </c>
      <c r="AX397" s="34">
        <v>0.85619999999999996</v>
      </c>
      <c r="AY397" s="34">
        <v>1.2562</v>
      </c>
      <c r="AZ397" s="34">
        <v>1.5124</v>
      </c>
      <c r="BA397" s="34">
        <v>13.404</v>
      </c>
      <c r="BB397" s="34">
        <v>12.74</v>
      </c>
      <c r="BC397" s="34">
        <v>0.95</v>
      </c>
      <c r="BD397" s="34">
        <v>16.309000000000001</v>
      </c>
      <c r="BE397" s="34">
        <v>2265.3429999999998</v>
      </c>
      <c r="BF397" s="34">
        <v>326.86799999999999</v>
      </c>
      <c r="BG397" s="34">
        <v>13.795999999999999</v>
      </c>
      <c r="BH397" s="34">
        <v>8.2000000000000003E-2</v>
      </c>
      <c r="BI397" s="34">
        <v>13.878</v>
      </c>
      <c r="BJ397" s="34">
        <v>11.257</v>
      </c>
      <c r="BK397" s="34">
        <v>6.7000000000000004E-2</v>
      </c>
      <c r="BL397" s="34">
        <v>11.324</v>
      </c>
      <c r="BM397" s="34">
        <v>43.8018</v>
      </c>
      <c r="BN397" s="34"/>
      <c r="BO397" s="34"/>
      <c r="BP397" s="34"/>
      <c r="BQ397" s="34">
        <v>135.196</v>
      </c>
      <c r="BR397" s="34">
        <v>0.281192</v>
      </c>
      <c r="BS397" s="34">
        <v>-5</v>
      </c>
      <c r="BT397" s="34">
        <v>8.8769999999999995E-3</v>
      </c>
      <c r="BU397" s="34">
        <v>6.8716290000000004</v>
      </c>
      <c r="BV397" s="34">
        <v>0</v>
      </c>
      <c r="BW397" s="34" t="s">
        <v>155</v>
      </c>
      <c r="BX397" s="34">
        <v>0.81599999999999995</v>
      </c>
    </row>
    <row r="398" spans="1:76" x14ac:dyDescent="0.25">
      <c r="A398" s="35">
        <v>43167</v>
      </c>
      <c r="B398" s="36">
        <v>2.1376157407407406E-2</v>
      </c>
      <c r="C398" s="34">
        <v>12.672000000000001</v>
      </c>
      <c r="D398" s="34">
        <v>1.9055</v>
      </c>
      <c r="E398" s="34">
        <v>19055.19328</v>
      </c>
      <c r="F398" s="34">
        <v>737.8</v>
      </c>
      <c r="G398" s="34">
        <v>2.8</v>
      </c>
      <c r="H398" s="34">
        <v>5142.8</v>
      </c>
      <c r="I398" s="34"/>
      <c r="J398" s="34">
        <v>1</v>
      </c>
      <c r="K398" s="34">
        <v>0.86450000000000005</v>
      </c>
      <c r="L398" s="34">
        <v>10.9557</v>
      </c>
      <c r="M398" s="34">
        <v>1.6474</v>
      </c>
      <c r="N398" s="34">
        <v>637.89319999999998</v>
      </c>
      <c r="O398" s="34">
        <v>2.4276</v>
      </c>
      <c r="P398" s="34">
        <v>640.29999999999995</v>
      </c>
      <c r="Q398" s="34">
        <v>520.49090000000001</v>
      </c>
      <c r="R398" s="34">
        <v>1.9807999999999999</v>
      </c>
      <c r="S398" s="34">
        <v>522.5</v>
      </c>
      <c r="T398" s="34">
        <v>5142.8058000000001</v>
      </c>
      <c r="U398" s="34"/>
      <c r="V398" s="34"/>
      <c r="W398" s="34">
        <v>0</v>
      </c>
      <c r="X398" s="34">
        <v>0.86450000000000005</v>
      </c>
      <c r="Y398" s="34">
        <v>12</v>
      </c>
      <c r="Z398" s="34">
        <v>852</v>
      </c>
      <c r="AA398" s="34">
        <v>852</v>
      </c>
      <c r="AB398" s="34">
        <v>865</v>
      </c>
      <c r="AC398" s="34">
        <v>92</v>
      </c>
      <c r="AD398" s="34">
        <v>27.01</v>
      </c>
      <c r="AE398" s="34">
        <v>0.62</v>
      </c>
      <c r="AF398" s="34">
        <v>979</v>
      </c>
      <c r="AG398" s="34">
        <v>1</v>
      </c>
      <c r="AH398" s="34">
        <v>50</v>
      </c>
      <c r="AI398" s="34">
        <v>37</v>
      </c>
      <c r="AJ398" s="34">
        <v>190.9</v>
      </c>
      <c r="AK398" s="34">
        <v>169</v>
      </c>
      <c r="AL398" s="34">
        <v>3.7</v>
      </c>
      <c r="AM398" s="34">
        <v>175.5</v>
      </c>
      <c r="AN398" s="34" t="s">
        <v>155</v>
      </c>
      <c r="AO398" s="34">
        <v>2</v>
      </c>
      <c r="AP398" s="37">
        <v>0.77218749999999992</v>
      </c>
      <c r="AQ398" s="34">
        <v>47.161372999999998</v>
      </c>
      <c r="AR398" s="34">
        <v>-88.491157000000001</v>
      </c>
      <c r="AS398" s="34">
        <v>315.60000000000002</v>
      </c>
      <c r="AT398" s="34">
        <v>36.4</v>
      </c>
      <c r="AU398" s="34">
        <v>12</v>
      </c>
      <c r="AV398" s="34">
        <v>11</v>
      </c>
      <c r="AW398" s="34" t="s">
        <v>215</v>
      </c>
      <c r="AX398" s="34">
        <v>1.0157</v>
      </c>
      <c r="AY398" s="34">
        <v>1.0562</v>
      </c>
      <c r="AZ398" s="34">
        <v>1.5438000000000001</v>
      </c>
      <c r="BA398" s="34">
        <v>13.404</v>
      </c>
      <c r="BB398" s="34">
        <v>13.21</v>
      </c>
      <c r="BC398" s="34">
        <v>0.99</v>
      </c>
      <c r="BD398" s="34">
        <v>15.669</v>
      </c>
      <c r="BE398" s="34">
        <v>2427.1759999999999</v>
      </c>
      <c r="BF398" s="34">
        <v>232.291</v>
      </c>
      <c r="BG398" s="34">
        <v>14.798999999999999</v>
      </c>
      <c r="BH398" s="34">
        <v>5.6000000000000001E-2</v>
      </c>
      <c r="BI398" s="34">
        <v>14.856</v>
      </c>
      <c r="BJ398" s="34">
        <v>12.076000000000001</v>
      </c>
      <c r="BK398" s="34">
        <v>4.5999999999999999E-2</v>
      </c>
      <c r="BL398" s="34">
        <v>12.122</v>
      </c>
      <c r="BM398" s="34">
        <v>39.317100000000003</v>
      </c>
      <c r="BN398" s="34"/>
      <c r="BO398" s="34"/>
      <c r="BP398" s="34"/>
      <c r="BQ398" s="34">
        <v>139.26400000000001</v>
      </c>
      <c r="BR398" s="34">
        <v>0.29826200000000003</v>
      </c>
      <c r="BS398" s="34">
        <v>-5</v>
      </c>
      <c r="BT398" s="34">
        <v>7.2459999999999998E-3</v>
      </c>
      <c r="BU398" s="34">
        <v>7.2887769999999996</v>
      </c>
      <c r="BV398" s="34">
        <v>0</v>
      </c>
      <c r="BW398" s="34" t="s">
        <v>155</v>
      </c>
      <c r="BX398" s="34">
        <v>0.81599999999999995</v>
      </c>
    </row>
    <row r="399" spans="1:76" x14ac:dyDescent="0.25">
      <c r="A399" s="35">
        <v>43167</v>
      </c>
      <c r="B399" s="36">
        <v>2.1387731481481483E-2</v>
      </c>
      <c r="C399" s="34">
        <v>12.964</v>
      </c>
      <c r="D399" s="34">
        <v>1.387</v>
      </c>
      <c r="E399" s="34">
        <v>13870.31933</v>
      </c>
      <c r="F399" s="34">
        <v>782.7</v>
      </c>
      <c r="G399" s="34">
        <v>1.4</v>
      </c>
      <c r="H399" s="34">
        <v>4605.2</v>
      </c>
      <c r="I399" s="34"/>
      <c r="J399" s="34">
        <v>1</v>
      </c>
      <c r="K399" s="34">
        <v>0.86750000000000005</v>
      </c>
      <c r="L399" s="34">
        <v>11.2453</v>
      </c>
      <c r="M399" s="34">
        <v>1.2032</v>
      </c>
      <c r="N399" s="34">
        <v>678.9982</v>
      </c>
      <c r="O399" s="34">
        <v>1.1768000000000001</v>
      </c>
      <c r="P399" s="34">
        <v>680.2</v>
      </c>
      <c r="Q399" s="34">
        <v>554.03070000000002</v>
      </c>
      <c r="R399" s="34">
        <v>0.96020000000000005</v>
      </c>
      <c r="S399" s="34">
        <v>555</v>
      </c>
      <c r="T399" s="34">
        <v>4605.2449999999999</v>
      </c>
      <c r="U399" s="34"/>
      <c r="V399" s="34"/>
      <c r="W399" s="34">
        <v>0</v>
      </c>
      <c r="X399" s="34">
        <v>0.86750000000000005</v>
      </c>
      <c r="Y399" s="34">
        <v>11.9</v>
      </c>
      <c r="Z399" s="34">
        <v>852</v>
      </c>
      <c r="AA399" s="34">
        <v>852</v>
      </c>
      <c r="AB399" s="34">
        <v>865</v>
      </c>
      <c r="AC399" s="34">
        <v>92</v>
      </c>
      <c r="AD399" s="34">
        <v>27.01</v>
      </c>
      <c r="AE399" s="34">
        <v>0.62</v>
      </c>
      <c r="AF399" s="34">
        <v>979</v>
      </c>
      <c r="AG399" s="34">
        <v>1</v>
      </c>
      <c r="AH399" s="34">
        <v>50</v>
      </c>
      <c r="AI399" s="34">
        <v>37</v>
      </c>
      <c r="AJ399" s="34">
        <v>191</v>
      </c>
      <c r="AK399" s="34">
        <v>169</v>
      </c>
      <c r="AL399" s="34">
        <v>3.6</v>
      </c>
      <c r="AM399" s="34">
        <v>175.9</v>
      </c>
      <c r="AN399" s="34" t="s">
        <v>155</v>
      </c>
      <c r="AO399" s="34">
        <v>2</v>
      </c>
      <c r="AP399" s="37">
        <v>0.77219907407407407</v>
      </c>
      <c r="AQ399" s="34">
        <v>47.161275000000003</v>
      </c>
      <c r="AR399" s="34">
        <v>-88.491020000000006</v>
      </c>
      <c r="AS399" s="34">
        <v>315.60000000000002</v>
      </c>
      <c r="AT399" s="34">
        <v>35</v>
      </c>
      <c r="AU399" s="34">
        <v>12</v>
      </c>
      <c r="AV399" s="34">
        <v>10</v>
      </c>
      <c r="AW399" s="34" t="s">
        <v>199</v>
      </c>
      <c r="AX399" s="34">
        <v>1.2438</v>
      </c>
      <c r="AY399" s="34">
        <v>1</v>
      </c>
      <c r="AZ399" s="34">
        <v>1.7438</v>
      </c>
      <c r="BA399" s="34">
        <v>13.404</v>
      </c>
      <c r="BB399" s="34">
        <v>13.52</v>
      </c>
      <c r="BC399" s="34">
        <v>1.01</v>
      </c>
      <c r="BD399" s="34">
        <v>15.28</v>
      </c>
      <c r="BE399" s="34">
        <v>2531.6840000000002</v>
      </c>
      <c r="BF399" s="34">
        <v>172.405</v>
      </c>
      <c r="BG399" s="34">
        <v>16.007999999999999</v>
      </c>
      <c r="BH399" s="34">
        <v>2.8000000000000001E-2</v>
      </c>
      <c r="BI399" s="34">
        <v>16.036000000000001</v>
      </c>
      <c r="BJ399" s="34">
        <v>13.061999999999999</v>
      </c>
      <c r="BK399" s="34">
        <v>2.3E-2</v>
      </c>
      <c r="BL399" s="34">
        <v>13.085000000000001</v>
      </c>
      <c r="BM399" s="34">
        <v>35.777799999999999</v>
      </c>
      <c r="BN399" s="34"/>
      <c r="BO399" s="34"/>
      <c r="BP399" s="34"/>
      <c r="BQ399" s="34">
        <v>141.999</v>
      </c>
      <c r="BR399" s="34">
        <v>0.378807</v>
      </c>
      <c r="BS399" s="34">
        <v>-5</v>
      </c>
      <c r="BT399" s="34">
        <v>7.0000000000000001E-3</v>
      </c>
      <c r="BU399" s="34">
        <v>9.2570960000000007</v>
      </c>
      <c r="BV399" s="34">
        <v>0</v>
      </c>
      <c r="BW399" s="34" t="s">
        <v>155</v>
      </c>
      <c r="BX399" s="34">
        <v>0.81599999999999995</v>
      </c>
    </row>
    <row r="400" spans="1:76" x14ac:dyDescent="0.25">
      <c r="A400" s="35">
        <v>43167</v>
      </c>
      <c r="B400" s="36">
        <v>2.1399305555555557E-2</v>
      </c>
      <c r="C400" s="34">
        <v>13.067</v>
      </c>
      <c r="D400" s="34">
        <v>1.1888000000000001</v>
      </c>
      <c r="E400" s="34">
        <v>11887.84476</v>
      </c>
      <c r="F400" s="34">
        <v>938.7</v>
      </c>
      <c r="G400" s="34">
        <v>0.5</v>
      </c>
      <c r="H400" s="34">
        <v>4333.6000000000004</v>
      </c>
      <c r="I400" s="34"/>
      <c r="J400" s="34">
        <v>1</v>
      </c>
      <c r="K400" s="34">
        <v>0.86870000000000003</v>
      </c>
      <c r="L400" s="34">
        <v>11.3512</v>
      </c>
      <c r="M400" s="34">
        <v>1.0327</v>
      </c>
      <c r="N400" s="34">
        <v>815.44989999999996</v>
      </c>
      <c r="O400" s="34">
        <v>0.441</v>
      </c>
      <c r="P400" s="34">
        <v>815.9</v>
      </c>
      <c r="Q400" s="34">
        <v>665.36890000000005</v>
      </c>
      <c r="R400" s="34">
        <v>0.35980000000000001</v>
      </c>
      <c r="S400" s="34">
        <v>665.7</v>
      </c>
      <c r="T400" s="34">
        <v>4333.6022000000003</v>
      </c>
      <c r="U400" s="34"/>
      <c r="V400" s="34"/>
      <c r="W400" s="34">
        <v>0</v>
      </c>
      <c r="X400" s="34">
        <v>0.86870000000000003</v>
      </c>
      <c r="Y400" s="34">
        <v>12</v>
      </c>
      <c r="Z400" s="34">
        <v>851</v>
      </c>
      <c r="AA400" s="34">
        <v>850</v>
      </c>
      <c r="AB400" s="34">
        <v>864</v>
      </c>
      <c r="AC400" s="34">
        <v>92</v>
      </c>
      <c r="AD400" s="34">
        <v>27.01</v>
      </c>
      <c r="AE400" s="34">
        <v>0.62</v>
      </c>
      <c r="AF400" s="34">
        <v>979</v>
      </c>
      <c r="AG400" s="34">
        <v>1</v>
      </c>
      <c r="AH400" s="34">
        <v>50</v>
      </c>
      <c r="AI400" s="34">
        <v>37</v>
      </c>
      <c r="AJ400" s="34">
        <v>191</v>
      </c>
      <c r="AK400" s="34">
        <v>169</v>
      </c>
      <c r="AL400" s="34">
        <v>3.6</v>
      </c>
      <c r="AM400" s="34">
        <v>175.8</v>
      </c>
      <c r="AN400" s="34" t="s">
        <v>155</v>
      </c>
      <c r="AO400" s="34">
        <v>2</v>
      </c>
      <c r="AP400" s="37">
        <v>0.77221064814814822</v>
      </c>
      <c r="AQ400" s="34">
        <v>47.161169000000001</v>
      </c>
      <c r="AR400" s="34">
        <v>-88.490896000000006</v>
      </c>
      <c r="AS400" s="34">
        <v>315.5</v>
      </c>
      <c r="AT400" s="34">
        <v>34.200000000000003</v>
      </c>
      <c r="AU400" s="34">
        <v>12</v>
      </c>
      <c r="AV400" s="34">
        <v>11</v>
      </c>
      <c r="AW400" s="34" t="s">
        <v>215</v>
      </c>
      <c r="AX400" s="34">
        <v>1.3718999999999999</v>
      </c>
      <c r="AY400" s="34">
        <v>1.1437999999999999</v>
      </c>
      <c r="AZ400" s="34">
        <v>1.9438</v>
      </c>
      <c r="BA400" s="34">
        <v>13.404</v>
      </c>
      <c r="BB400" s="34">
        <v>13.66</v>
      </c>
      <c r="BC400" s="34">
        <v>1.02</v>
      </c>
      <c r="BD400" s="34">
        <v>15.115</v>
      </c>
      <c r="BE400" s="34">
        <v>2573.8850000000002</v>
      </c>
      <c r="BF400" s="34">
        <v>149.03700000000001</v>
      </c>
      <c r="BG400" s="34">
        <v>19.363</v>
      </c>
      <c r="BH400" s="34">
        <v>0.01</v>
      </c>
      <c r="BI400" s="34">
        <v>19.373999999999999</v>
      </c>
      <c r="BJ400" s="34">
        <v>15.8</v>
      </c>
      <c r="BK400" s="34">
        <v>8.9999999999999993E-3</v>
      </c>
      <c r="BL400" s="34">
        <v>15.808</v>
      </c>
      <c r="BM400" s="34">
        <v>33.909300000000002</v>
      </c>
      <c r="BN400" s="34"/>
      <c r="BO400" s="34"/>
      <c r="BP400" s="34"/>
      <c r="BQ400" s="34">
        <v>143.22300000000001</v>
      </c>
      <c r="BR400" s="34">
        <v>0.40578599999999998</v>
      </c>
      <c r="BS400" s="34">
        <v>-5</v>
      </c>
      <c r="BT400" s="34">
        <v>7.0000000000000001E-3</v>
      </c>
      <c r="BU400" s="34">
        <v>9.9163949999999996</v>
      </c>
      <c r="BV400" s="34">
        <v>0</v>
      </c>
      <c r="BW400" s="34" t="s">
        <v>155</v>
      </c>
      <c r="BX400" s="34">
        <v>0.81599999999999995</v>
      </c>
    </row>
    <row r="401" spans="1:76" x14ac:dyDescent="0.25">
      <c r="A401" s="35">
        <v>43167</v>
      </c>
      <c r="B401" s="36">
        <v>2.141087962962963E-2</v>
      </c>
      <c r="C401" s="34">
        <v>12.996</v>
      </c>
      <c r="D401" s="34">
        <v>1.2404999999999999</v>
      </c>
      <c r="E401" s="34">
        <v>12405.35037</v>
      </c>
      <c r="F401" s="34">
        <v>1099.4000000000001</v>
      </c>
      <c r="G401" s="34">
        <v>0.2</v>
      </c>
      <c r="H401" s="34">
        <v>4112.8999999999996</v>
      </c>
      <c r="I401" s="34"/>
      <c r="J401" s="34">
        <v>1</v>
      </c>
      <c r="K401" s="34">
        <v>0.86899999999999999</v>
      </c>
      <c r="L401" s="34">
        <v>11.2935</v>
      </c>
      <c r="M401" s="34">
        <v>1.0780000000000001</v>
      </c>
      <c r="N401" s="34">
        <v>955.40539999999999</v>
      </c>
      <c r="O401" s="34">
        <v>0.18160000000000001</v>
      </c>
      <c r="P401" s="34">
        <v>955.6</v>
      </c>
      <c r="Q401" s="34">
        <v>779.56600000000003</v>
      </c>
      <c r="R401" s="34">
        <v>0.1482</v>
      </c>
      <c r="S401" s="34">
        <v>779.7</v>
      </c>
      <c r="T401" s="34">
        <v>4112.8939</v>
      </c>
      <c r="U401" s="34"/>
      <c r="V401" s="34"/>
      <c r="W401" s="34">
        <v>0</v>
      </c>
      <c r="X401" s="34">
        <v>0.86899999999999999</v>
      </c>
      <c r="Y401" s="34">
        <v>11.9</v>
      </c>
      <c r="Z401" s="34">
        <v>850</v>
      </c>
      <c r="AA401" s="34">
        <v>849</v>
      </c>
      <c r="AB401" s="34">
        <v>862</v>
      </c>
      <c r="AC401" s="34">
        <v>92</v>
      </c>
      <c r="AD401" s="34">
        <v>27.01</v>
      </c>
      <c r="AE401" s="34">
        <v>0.62</v>
      </c>
      <c r="AF401" s="34">
        <v>979</v>
      </c>
      <c r="AG401" s="34">
        <v>1</v>
      </c>
      <c r="AH401" s="34">
        <v>50</v>
      </c>
      <c r="AI401" s="34">
        <v>37</v>
      </c>
      <c r="AJ401" s="34">
        <v>191</v>
      </c>
      <c r="AK401" s="34">
        <v>169</v>
      </c>
      <c r="AL401" s="34">
        <v>3.6</v>
      </c>
      <c r="AM401" s="34">
        <v>175.4</v>
      </c>
      <c r="AN401" s="34" t="s">
        <v>155</v>
      </c>
      <c r="AO401" s="34">
        <v>2</v>
      </c>
      <c r="AP401" s="37">
        <v>0.77222222222222225</v>
      </c>
      <c r="AQ401" s="34">
        <v>47.161051999999998</v>
      </c>
      <c r="AR401" s="34">
        <v>-88.490797999999998</v>
      </c>
      <c r="AS401" s="34">
        <v>315.39999999999998</v>
      </c>
      <c r="AT401" s="34">
        <v>33.700000000000003</v>
      </c>
      <c r="AU401" s="34">
        <v>12</v>
      </c>
      <c r="AV401" s="34">
        <v>10</v>
      </c>
      <c r="AW401" s="34" t="s">
        <v>199</v>
      </c>
      <c r="AX401" s="34">
        <v>1.5438000000000001</v>
      </c>
      <c r="AY401" s="34">
        <v>1.0562</v>
      </c>
      <c r="AZ401" s="34">
        <v>2.0718999999999999</v>
      </c>
      <c r="BA401" s="34">
        <v>13.404</v>
      </c>
      <c r="BB401" s="34">
        <v>13.69</v>
      </c>
      <c r="BC401" s="34">
        <v>1.02</v>
      </c>
      <c r="BD401" s="34">
        <v>15.074999999999999</v>
      </c>
      <c r="BE401" s="34">
        <v>2567.721</v>
      </c>
      <c r="BF401" s="34">
        <v>156</v>
      </c>
      <c r="BG401" s="34">
        <v>22.748000000000001</v>
      </c>
      <c r="BH401" s="34">
        <v>4.0000000000000001E-3</v>
      </c>
      <c r="BI401" s="34">
        <v>22.751999999999999</v>
      </c>
      <c r="BJ401" s="34">
        <v>18.561</v>
      </c>
      <c r="BK401" s="34">
        <v>4.0000000000000001E-3</v>
      </c>
      <c r="BL401" s="34">
        <v>18.565000000000001</v>
      </c>
      <c r="BM401" s="34">
        <v>32.269199999999998</v>
      </c>
      <c r="BN401" s="34"/>
      <c r="BO401" s="34"/>
      <c r="BP401" s="34"/>
      <c r="BQ401" s="34">
        <v>143.66</v>
      </c>
      <c r="BR401" s="34">
        <v>0.315915</v>
      </c>
      <c r="BS401" s="34">
        <v>-5</v>
      </c>
      <c r="BT401" s="34">
        <v>6.123E-3</v>
      </c>
      <c r="BU401" s="34">
        <v>7.7201719999999998</v>
      </c>
      <c r="BV401" s="34">
        <v>0</v>
      </c>
      <c r="BW401" s="34" t="s">
        <v>155</v>
      </c>
      <c r="BX401" s="34">
        <v>0.81599999999999995</v>
      </c>
    </row>
    <row r="402" spans="1:76" x14ac:dyDescent="0.25">
      <c r="A402" s="35">
        <v>43167</v>
      </c>
      <c r="B402" s="36">
        <v>2.1422453703703704E-2</v>
      </c>
      <c r="C402" s="34">
        <v>12.617000000000001</v>
      </c>
      <c r="D402" s="34">
        <v>1.7542</v>
      </c>
      <c r="E402" s="34">
        <v>17541.67224</v>
      </c>
      <c r="F402" s="34">
        <v>1245.4000000000001</v>
      </c>
      <c r="G402" s="34">
        <v>0.1</v>
      </c>
      <c r="H402" s="34">
        <v>3909</v>
      </c>
      <c r="I402" s="34"/>
      <c r="J402" s="34">
        <v>1</v>
      </c>
      <c r="K402" s="34">
        <v>0.86750000000000005</v>
      </c>
      <c r="L402" s="34">
        <v>10.9452</v>
      </c>
      <c r="M402" s="34">
        <v>1.5218</v>
      </c>
      <c r="N402" s="34">
        <v>1080.4274</v>
      </c>
      <c r="O402" s="34">
        <v>0.1119</v>
      </c>
      <c r="P402" s="34">
        <v>1080.5</v>
      </c>
      <c r="Q402" s="34">
        <v>881.57809999999995</v>
      </c>
      <c r="R402" s="34">
        <v>9.1300000000000006E-2</v>
      </c>
      <c r="S402" s="34">
        <v>881.7</v>
      </c>
      <c r="T402" s="34">
        <v>3909.0117</v>
      </c>
      <c r="U402" s="34"/>
      <c r="V402" s="34"/>
      <c r="W402" s="34">
        <v>0</v>
      </c>
      <c r="X402" s="34">
        <v>0.86750000000000005</v>
      </c>
      <c r="Y402" s="34">
        <v>11.9</v>
      </c>
      <c r="Z402" s="34">
        <v>851</v>
      </c>
      <c r="AA402" s="34">
        <v>851</v>
      </c>
      <c r="AB402" s="34">
        <v>864</v>
      </c>
      <c r="AC402" s="34">
        <v>92</v>
      </c>
      <c r="AD402" s="34">
        <v>27.01</v>
      </c>
      <c r="AE402" s="34">
        <v>0.62</v>
      </c>
      <c r="AF402" s="34">
        <v>979</v>
      </c>
      <c r="AG402" s="34">
        <v>1</v>
      </c>
      <c r="AH402" s="34">
        <v>50</v>
      </c>
      <c r="AI402" s="34">
        <v>37</v>
      </c>
      <c r="AJ402" s="34">
        <v>191</v>
      </c>
      <c r="AK402" s="34">
        <v>169</v>
      </c>
      <c r="AL402" s="34">
        <v>3.6</v>
      </c>
      <c r="AM402" s="34">
        <v>175</v>
      </c>
      <c r="AN402" s="34" t="s">
        <v>155</v>
      </c>
      <c r="AO402" s="34">
        <v>2</v>
      </c>
      <c r="AP402" s="37">
        <v>0.77223379629629629</v>
      </c>
      <c r="AQ402" s="34">
        <v>47.160919999999997</v>
      </c>
      <c r="AR402" s="34">
        <v>-88.490725999999995</v>
      </c>
      <c r="AS402" s="34">
        <v>315.7</v>
      </c>
      <c r="AT402" s="34">
        <v>34.799999999999997</v>
      </c>
      <c r="AU402" s="34">
        <v>12</v>
      </c>
      <c r="AV402" s="34">
        <v>10</v>
      </c>
      <c r="AW402" s="34" t="s">
        <v>199</v>
      </c>
      <c r="AX402" s="34">
        <v>1.6718280000000001</v>
      </c>
      <c r="AY402" s="34">
        <v>1.2873129999999999</v>
      </c>
      <c r="AZ402" s="34">
        <v>2.3873129999999998</v>
      </c>
      <c r="BA402" s="34">
        <v>13.404</v>
      </c>
      <c r="BB402" s="34">
        <v>13.53</v>
      </c>
      <c r="BC402" s="34">
        <v>1.01</v>
      </c>
      <c r="BD402" s="34">
        <v>15.272</v>
      </c>
      <c r="BE402" s="34">
        <v>2473.9430000000002</v>
      </c>
      <c r="BF402" s="34">
        <v>218.922</v>
      </c>
      <c r="BG402" s="34">
        <v>25.574000000000002</v>
      </c>
      <c r="BH402" s="34">
        <v>3.0000000000000001E-3</v>
      </c>
      <c r="BI402" s="34">
        <v>25.577000000000002</v>
      </c>
      <c r="BJ402" s="34">
        <v>20.867000000000001</v>
      </c>
      <c r="BK402" s="34">
        <v>2E-3</v>
      </c>
      <c r="BL402" s="34">
        <v>20.869</v>
      </c>
      <c r="BM402" s="34">
        <v>30.489699999999999</v>
      </c>
      <c r="BN402" s="34"/>
      <c r="BO402" s="34"/>
      <c r="BP402" s="34"/>
      <c r="BQ402" s="34">
        <v>142.57400000000001</v>
      </c>
      <c r="BR402" s="34">
        <v>0.231963</v>
      </c>
      <c r="BS402" s="34">
        <v>-5</v>
      </c>
      <c r="BT402" s="34">
        <v>6.8770000000000003E-3</v>
      </c>
      <c r="BU402" s="34">
        <v>5.668596</v>
      </c>
      <c r="BV402" s="34">
        <v>0</v>
      </c>
      <c r="BW402" s="34" t="s">
        <v>155</v>
      </c>
      <c r="BX402" s="34">
        <v>0.81599999999999995</v>
      </c>
    </row>
    <row r="403" spans="1:76" x14ac:dyDescent="0.25">
      <c r="A403" s="35">
        <v>43167</v>
      </c>
      <c r="B403" s="36">
        <v>2.1434027777777778E-2</v>
      </c>
      <c r="C403" s="34">
        <v>12.074999999999999</v>
      </c>
      <c r="D403" s="34">
        <v>2.5508000000000002</v>
      </c>
      <c r="E403" s="34">
        <v>25508.051950000001</v>
      </c>
      <c r="F403" s="34">
        <v>1286.5999999999999</v>
      </c>
      <c r="G403" s="34">
        <v>1.2</v>
      </c>
      <c r="H403" s="34">
        <v>3776.3</v>
      </c>
      <c r="I403" s="34"/>
      <c r="J403" s="34">
        <v>1</v>
      </c>
      <c r="K403" s="34">
        <v>0.86460000000000004</v>
      </c>
      <c r="L403" s="34">
        <v>10.440899999999999</v>
      </c>
      <c r="M403" s="34">
        <v>2.2056</v>
      </c>
      <c r="N403" s="34">
        <v>1112.4501</v>
      </c>
      <c r="O403" s="34">
        <v>1.0027999999999999</v>
      </c>
      <c r="P403" s="34">
        <v>1113.5</v>
      </c>
      <c r="Q403" s="34">
        <v>907.70709999999997</v>
      </c>
      <c r="R403" s="34">
        <v>0.81820000000000004</v>
      </c>
      <c r="S403" s="34">
        <v>908.5</v>
      </c>
      <c r="T403" s="34">
        <v>3776.2864</v>
      </c>
      <c r="U403" s="34"/>
      <c r="V403" s="34"/>
      <c r="W403" s="34">
        <v>0</v>
      </c>
      <c r="X403" s="34">
        <v>0.86460000000000004</v>
      </c>
      <c r="Y403" s="34">
        <v>12</v>
      </c>
      <c r="Z403" s="34">
        <v>851</v>
      </c>
      <c r="AA403" s="34">
        <v>850</v>
      </c>
      <c r="AB403" s="34">
        <v>864</v>
      </c>
      <c r="AC403" s="34">
        <v>92</v>
      </c>
      <c r="AD403" s="34">
        <v>27.01</v>
      </c>
      <c r="AE403" s="34">
        <v>0.62</v>
      </c>
      <c r="AF403" s="34">
        <v>979</v>
      </c>
      <c r="AG403" s="34">
        <v>1</v>
      </c>
      <c r="AH403" s="34">
        <v>50</v>
      </c>
      <c r="AI403" s="34">
        <v>37</v>
      </c>
      <c r="AJ403" s="34">
        <v>191</v>
      </c>
      <c r="AK403" s="34">
        <v>169</v>
      </c>
      <c r="AL403" s="34">
        <v>3.7</v>
      </c>
      <c r="AM403" s="34">
        <v>175</v>
      </c>
      <c r="AN403" s="34" t="s">
        <v>155</v>
      </c>
      <c r="AO403" s="34">
        <v>2</v>
      </c>
      <c r="AP403" s="37">
        <v>0.77224537037037033</v>
      </c>
      <c r="AQ403" s="34">
        <v>47.160775000000001</v>
      </c>
      <c r="AR403" s="34">
        <v>-88.490683000000004</v>
      </c>
      <c r="AS403" s="34">
        <v>315.89999999999998</v>
      </c>
      <c r="AT403" s="34">
        <v>36.200000000000003</v>
      </c>
      <c r="AU403" s="34">
        <v>12</v>
      </c>
      <c r="AV403" s="34">
        <v>10</v>
      </c>
      <c r="AW403" s="34" t="s">
        <v>199</v>
      </c>
      <c r="AX403" s="34">
        <v>1.7718719999999999</v>
      </c>
      <c r="AY403" s="34">
        <v>1.4718720000000001</v>
      </c>
      <c r="AZ403" s="34">
        <v>2.5718719999999999</v>
      </c>
      <c r="BA403" s="34">
        <v>13.404</v>
      </c>
      <c r="BB403" s="34">
        <v>13.22</v>
      </c>
      <c r="BC403" s="34">
        <v>0.99</v>
      </c>
      <c r="BD403" s="34">
        <v>15.654</v>
      </c>
      <c r="BE403" s="34">
        <v>2329.7220000000002</v>
      </c>
      <c r="BF403" s="34">
        <v>313.22699999999998</v>
      </c>
      <c r="BG403" s="34">
        <v>25.995000000000001</v>
      </c>
      <c r="BH403" s="34">
        <v>2.3E-2</v>
      </c>
      <c r="BI403" s="34">
        <v>26.018000000000001</v>
      </c>
      <c r="BJ403" s="34">
        <v>21.21</v>
      </c>
      <c r="BK403" s="34">
        <v>1.9E-2</v>
      </c>
      <c r="BL403" s="34">
        <v>21.228999999999999</v>
      </c>
      <c r="BM403" s="34">
        <v>29.077200000000001</v>
      </c>
      <c r="BN403" s="34"/>
      <c r="BO403" s="34"/>
      <c r="BP403" s="34"/>
      <c r="BQ403" s="34">
        <v>140.28299999999999</v>
      </c>
      <c r="BR403" s="34">
        <v>0.20182900000000001</v>
      </c>
      <c r="BS403" s="34">
        <v>-5</v>
      </c>
      <c r="BT403" s="34">
        <v>6.123E-3</v>
      </c>
      <c r="BU403" s="34">
        <v>4.9321960000000002</v>
      </c>
      <c r="BV403" s="34">
        <v>0</v>
      </c>
      <c r="BW403" s="34" t="s">
        <v>155</v>
      </c>
      <c r="BX403" s="34">
        <v>0.81599999999999995</v>
      </c>
    </row>
    <row r="404" spans="1:76" x14ac:dyDescent="0.25">
      <c r="A404" s="35">
        <v>43167</v>
      </c>
      <c r="B404" s="36">
        <v>2.1445601851851851E-2</v>
      </c>
      <c r="C404" s="34">
        <v>12.292</v>
      </c>
      <c r="D404" s="34">
        <v>2.5638000000000001</v>
      </c>
      <c r="E404" s="34">
        <v>25637.92208</v>
      </c>
      <c r="F404" s="34">
        <v>1073.2</v>
      </c>
      <c r="G404" s="34">
        <v>2.7</v>
      </c>
      <c r="H404" s="34">
        <v>3633.3</v>
      </c>
      <c r="I404" s="34"/>
      <c r="J404" s="34">
        <v>1</v>
      </c>
      <c r="K404" s="34">
        <v>0.86299999999999999</v>
      </c>
      <c r="L404" s="34">
        <v>10.607799999999999</v>
      </c>
      <c r="M404" s="34">
        <v>2.2124999999999999</v>
      </c>
      <c r="N404" s="34">
        <v>926.14440000000002</v>
      </c>
      <c r="O404" s="34">
        <v>2.3698000000000001</v>
      </c>
      <c r="P404" s="34">
        <v>928.5</v>
      </c>
      <c r="Q404" s="34">
        <v>755.69039999999995</v>
      </c>
      <c r="R404" s="34">
        <v>1.9336</v>
      </c>
      <c r="S404" s="34">
        <v>757.6</v>
      </c>
      <c r="T404" s="34">
        <v>3633.2530999999999</v>
      </c>
      <c r="U404" s="34"/>
      <c r="V404" s="34"/>
      <c r="W404" s="34">
        <v>0</v>
      </c>
      <c r="X404" s="34">
        <v>0.86299999999999999</v>
      </c>
      <c r="Y404" s="34">
        <v>11.9</v>
      </c>
      <c r="Z404" s="34">
        <v>851</v>
      </c>
      <c r="AA404" s="34">
        <v>852</v>
      </c>
      <c r="AB404" s="34">
        <v>865</v>
      </c>
      <c r="AC404" s="34">
        <v>92</v>
      </c>
      <c r="AD404" s="34">
        <v>27.01</v>
      </c>
      <c r="AE404" s="34">
        <v>0.62</v>
      </c>
      <c r="AF404" s="34">
        <v>979</v>
      </c>
      <c r="AG404" s="34">
        <v>1</v>
      </c>
      <c r="AH404" s="34">
        <v>50</v>
      </c>
      <c r="AI404" s="34">
        <v>37</v>
      </c>
      <c r="AJ404" s="34">
        <v>191</v>
      </c>
      <c r="AK404" s="34">
        <v>169</v>
      </c>
      <c r="AL404" s="34">
        <v>3.7</v>
      </c>
      <c r="AM404" s="34">
        <v>175</v>
      </c>
      <c r="AN404" s="34" t="s">
        <v>155</v>
      </c>
      <c r="AO404" s="34">
        <v>2</v>
      </c>
      <c r="AP404" s="37">
        <v>0.77225694444444448</v>
      </c>
      <c r="AQ404" s="34">
        <v>47.160623000000001</v>
      </c>
      <c r="AR404" s="34">
        <v>-88.490660000000005</v>
      </c>
      <c r="AS404" s="34">
        <v>315.7</v>
      </c>
      <c r="AT404" s="34">
        <v>36.1</v>
      </c>
      <c r="AU404" s="34">
        <v>12</v>
      </c>
      <c r="AV404" s="34">
        <v>10</v>
      </c>
      <c r="AW404" s="34" t="s">
        <v>199</v>
      </c>
      <c r="AX404" s="34">
        <v>1.8718999999999999</v>
      </c>
      <c r="AY404" s="34">
        <v>1.6437999999999999</v>
      </c>
      <c r="AZ404" s="34">
        <v>2.7437999999999998</v>
      </c>
      <c r="BA404" s="34">
        <v>13.404</v>
      </c>
      <c r="BB404" s="34">
        <v>13.05</v>
      </c>
      <c r="BC404" s="34">
        <v>0.97</v>
      </c>
      <c r="BD404" s="34">
        <v>15.88</v>
      </c>
      <c r="BE404" s="34">
        <v>2338.241</v>
      </c>
      <c r="BF404" s="34">
        <v>310.39499999999998</v>
      </c>
      <c r="BG404" s="34">
        <v>21.379000000000001</v>
      </c>
      <c r="BH404" s="34">
        <v>5.5E-2</v>
      </c>
      <c r="BI404" s="34">
        <v>21.433</v>
      </c>
      <c r="BJ404" s="34">
        <v>17.443999999999999</v>
      </c>
      <c r="BK404" s="34">
        <v>4.4999999999999998E-2</v>
      </c>
      <c r="BL404" s="34">
        <v>17.489000000000001</v>
      </c>
      <c r="BM404" s="34">
        <v>27.636399999999998</v>
      </c>
      <c r="BN404" s="34"/>
      <c r="BO404" s="34"/>
      <c r="BP404" s="34"/>
      <c r="BQ404" s="34">
        <v>138.31</v>
      </c>
      <c r="BR404" s="34">
        <v>0.16742799999999999</v>
      </c>
      <c r="BS404" s="34">
        <v>-5</v>
      </c>
      <c r="BT404" s="34">
        <v>6.8770000000000003E-3</v>
      </c>
      <c r="BU404" s="34">
        <v>4.0915220000000003</v>
      </c>
      <c r="BV404" s="34">
        <v>0</v>
      </c>
      <c r="BW404" s="34" t="s">
        <v>155</v>
      </c>
      <c r="BX404" s="34">
        <v>0.81599999999999995</v>
      </c>
    </row>
    <row r="405" spans="1:76" x14ac:dyDescent="0.25">
      <c r="A405" s="35">
        <v>43167</v>
      </c>
      <c r="B405" s="36">
        <v>2.1457175925925928E-2</v>
      </c>
      <c r="C405" s="34">
        <v>12.62</v>
      </c>
      <c r="D405" s="34">
        <v>1.827</v>
      </c>
      <c r="E405" s="34">
        <v>18270.258549999999</v>
      </c>
      <c r="F405" s="34">
        <v>826.9</v>
      </c>
      <c r="G405" s="34">
        <v>3.4</v>
      </c>
      <c r="H405" s="34">
        <v>3435.6</v>
      </c>
      <c r="I405" s="34"/>
      <c r="J405" s="34">
        <v>1</v>
      </c>
      <c r="K405" s="34">
        <v>0.86729999999999996</v>
      </c>
      <c r="L405" s="34">
        <v>10.945600000000001</v>
      </c>
      <c r="M405" s="34">
        <v>1.5846</v>
      </c>
      <c r="N405" s="34">
        <v>717.21510000000001</v>
      </c>
      <c r="O405" s="34">
        <v>2.9740000000000002</v>
      </c>
      <c r="P405" s="34">
        <v>720.2</v>
      </c>
      <c r="Q405" s="34">
        <v>585.21389999999997</v>
      </c>
      <c r="R405" s="34">
        <v>2.4266000000000001</v>
      </c>
      <c r="S405" s="34">
        <v>587.6</v>
      </c>
      <c r="T405" s="34">
        <v>3435.6129999999998</v>
      </c>
      <c r="U405" s="34"/>
      <c r="V405" s="34"/>
      <c r="W405" s="34">
        <v>0</v>
      </c>
      <c r="X405" s="34">
        <v>0.86729999999999996</v>
      </c>
      <c r="Y405" s="34">
        <v>12</v>
      </c>
      <c r="Z405" s="34">
        <v>850</v>
      </c>
      <c r="AA405" s="34">
        <v>850</v>
      </c>
      <c r="AB405" s="34">
        <v>863</v>
      </c>
      <c r="AC405" s="34">
        <v>92</v>
      </c>
      <c r="AD405" s="34">
        <v>27.01</v>
      </c>
      <c r="AE405" s="34">
        <v>0.62</v>
      </c>
      <c r="AF405" s="34">
        <v>979</v>
      </c>
      <c r="AG405" s="34">
        <v>1</v>
      </c>
      <c r="AH405" s="34">
        <v>50</v>
      </c>
      <c r="AI405" s="34">
        <v>37</v>
      </c>
      <c r="AJ405" s="34">
        <v>191</v>
      </c>
      <c r="AK405" s="34">
        <v>169</v>
      </c>
      <c r="AL405" s="34">
        <v>3.7</v>
      </c>
      <c r="AM405" s="34">
        <v>175</v>
      </c>
      <c r="AN405" s="34" t="s">
        <v>155</v>
      </c>
      <c r="AO405" s="34">
        <v>2</v>
      </c>
      <c r="AP405" s="37">
        <v>0.77226851851851863</v>
      </c>
      <c r="AQ405" s="34">
        <v>47.160477</v>
      </c>
      <c r="AR405" s="34">
        <v>-88.490661000000003</v>
      </c>
      <c r="AS405" s="34">
        <v>315.5</v>
      </c>
      <c r="AT405" s="34">
        <v>35.9</v>
      </c>
      <c r="AU405" s="34">
        <v>12</v>
      </c>
      <c r="AV405" s="34">
        <v>10</v>
      </c>
      <c r="AW405" s="34" t="s">
        <v>199</v>
      </c>
      <c r="AX405" s="34">
        <v>2.0438000000000001</v>
      </c>
      <c r="AY405" s="34">
        <v>1.1967000000000001</v>
      </c>
      <c r="AZ405" s="34">
        <v>2.8</v>
      </c>
      <c r="BA405" s="34">
        <v>13.404</v>
      </c>
      <c r="BB405" s="34">
        <v>13.5</v>
      </c>
      <c r="BC405" s="34">
        <v>1.01</v>
      </c>
      <c r="BD405" s="34">
        <v>15.298</v>
      </c>
      <c r="BE405" s="34">
        <v>2470.9630000000002</v>
      </c>
      <c r="BF405" s="34">
        <v>227.68100000000001</v>
      </c>
      <c r="BG405" s="34">
        <v>16.956</v>
      </c>
      <c r="BH405" s="34">
        <v>7.0000000000000007E-2</v>
      </c>
      <c r="BI405" s="34">
        <v>17.026</v>
      </c>
      <c r="BJ405" s="34">
        <v>13.835000000000001</v>
      </c>
      <c r="BK405" s="34">
        <v>5.7000000000000002E-2</v>
      </c>
      <c r="BL405" s="34">
        <v>13.891999999999999</v>
      </c>
      <c r="BM405" s="34">
        <v>26.764099999999999</v>
      </c>
      <c r="BN405" s="34"/>
      <c r="BO405" s="34"/>
      <c r="BP405" s="34"/>
      <c r="BQ405" s="34">
        <v>142.36500000000001</v>
      </c>
      <c r="BR405" s="34">
        <v>0.21035799999999999</v>
      </c>
      <c r="BS405" s="34">
        <v>-5</v>
      </c>
      <c r="BT405" s="34">
        <v>6.123E-3</v>
      </c>
      <c r="BU405" s="34">
        <v>5.1406229999999997</v>
      </c>
      <c r="BV405" s="34">
        <v>0</v>
      </c>
      <c r="BW405" s="34" t="s">
        <v>155</v>
      </c>
      <c r="BX405" s="34">
        <v>0.81599999999999995</v>
      </c>
    </row>
    <row r="406" spans="1:76" x14ac:dyDescent="0.25">
      <c r="A406" s="35">
        <v>43167</v>
      </c>
      <c r="B406" s="36">
        <v>2.1468749999999998E-2</v>
      </c>
      <c r="C406" s="34">
        <v>12.839</v>
      </c>
      <c r="D406" s="34">
        <v>1.3084</v>
      </c>
      <c r="E406" s="34">
        <v>13083.88889</v>
      </c>
      <c r="F406" s="34">
        <v>651.4</v>
      </c>
      <c r="G406" s="34">
        <v>3.5</v>
      </c>
      <c r="H406" s="34">
        <v>3090</v>
      </c>
      <c r="I406" s="34"/>
      <c r="J406" s="34">
        <v>1.1000000000000001</v>
      </c>
      <c r="K406" s="34">
        <v>0.87060000000000004</v>
      </c>
      <c r="L406" s="34">
        <v>11.177899999999999</v>
      </c>
      <c r="M406" s="34">
        <v>1.1391</v>
      </c>
      <c r="N406" s="34">
        <v>567.15319999999997</v>
      </c>
      <c r="O406" s="34">
        <v>3.0103</v>
      </c>
      <c r="P406" s="34">
        <v>570.20000000000005</v>
      </c>
      <c r="Q406" s="34">
        <v>462.7704</v>
      </c>
      <c r="R406" s="34">
        <v>2.4563000000000001</v>
      </c>
      <c r="S406" s="34">
        <v>465.2</v>
      </c>
      <c r="T406" s="34">
        <v>3089.9641000000001</v>
      </c>
      <c r="U406" s="34"/>
      <c r="V406" s="34"/>
      <c r="W406" s="34">
        <v>0</v>
      </c>
      <c r="X406" s="34">
        <v>0.9577</v>
      </c>
      <c r="Y406" s="34">
        <v>12</v>
      </c>
      <c r="Z406" s="34">
        <v>849</v>
      </c>
      <c r="AA406" s="34">
        <v>849</v>
      </c>
      <c r="AB406" s="34">
        <v>862</v>
      </c>
      <c r="AC406" s="34">
        <v>92</v>
      </c>
      <c r="AD406" s="34">
        <v>27.01</v>
      </c>
      <c r="AE406" s="34">
        <v>0.62</v>
      </c>
      <c r="AF406" s="34">
        <v>979</v>
      </c>
      <c r="AG406" s="34">
        <v>1</v>
      </c>
      <c r="AH406" s="34">
        <v>50</v>
      </c>
      <c r="AI406" s="34">
        <v>37</v>
      </c>
      <c r="AJ406" s="34">
        <v>191</v>
      </c>
      <c r="AK406" s="34">
        <v>169</v>
      </c>
      <c r="AL406" s="34">
        <v>3.7</v>
      </c>
      <c r="AM406" s="34">
        <v>175.4</v>
      </c>
      <c r="AN406" s="34" t="s">
        <v>155</v>
      </c>
      <c r="AO406" s="34">
        <v>2</v>
      </c>
      <c r="AP406" s="37">
        <v>0.77228009259259256</v>
      </c>
      <c r="AQ406" s="34">
        <v>47.160342</v>
      </c>
      <c r="AR406" s="34">
        <v>-88.490657999999996</v>
      </c>
      <c r="AS406" s="34">
        <v>315.3</v>
      </c>
      <c r="AT406" s="34">
        <v>35.1</v>
      </c>
      <c r="AU406" s="34">
        <v>12</v>
      </c>
      <c r="AV406" s="34">
        <v>10</v>
      </c>
      <c r="AW406" s="34" t="s">
        <v>199</v>
      </c>
      <c r="AX406" s="34">
        <v>2.1</v>
      </c>
      <c r="AY406" s="34">
        <v>1.1437999999999999</v>
      </c>
      <c r="AZ406" s="34">
        <v>2.9078499999999998</v>
      </c>
      <c r="BA406" s="34">
        <v>13.404</v>
      </c>
      <c r="BB406" s="34">
        <v>13.87</v>
      </c>
      <c r="BC406" s="34">
        <v>1.03</v>
      </c>
      <c r="BD406" s="34">
        <v>14.856999999999999</v>
      </c>
      <c r="BE406" s="34">
        <v>2573.09</v>
      </c>
      <c r="BF406" s="34">
        <v>166.898</v>
      </c>
      <c r="BG406" s="34">
        <v>13.672000000000001</v>
      </c>
      <c r="BH406" s="34">
        <v>7.2999999999999995E-2</v>
      </c>
      <c r="BI406" s="34">
        <v>13.744999999999999</v>
      </c>
      <c r="BJ406" s="34">
        <v>11.156000000000001</v>
      </c>
      <c r="BK406" s="34">
        <v>5.8999999999999997E-2</v>
      </c>
      <c r="BL406" s="34">
        <v>11.215</v>
      </c>
      <c r="BM406" s="34">
        <v>24.545400000000001</v>
      </c>
      <c r="BN406" s="34"/>
      <c r="BO406" s="34"/>
      <c r="BP406" s="34"/>
      <c r="BQ406" s="34">
        <v>160.298</v>
      </c>
      <c r="BR406" s="34">
        <v>0.22577</v>
      </c>
      <c r="BS406" s="34">
        <v>-5</v>
      </c>
      <c r="BT406" s="34">
        <v>6.8770000000000003E-3</v>
      </c>
      <c r="BU406" s="34">
        <v>5.5172549999999996</v>
      </c>
      <c r="BV406" s="34">
        <v>0</v>
      </c>
      <c r="BW406" s="34" t="s">
        <v>155</v>
      </c>
      <c r="BX406" s="34">
        <v>0.81599999999999995</v>
      </c>
    </row>
    <row r="407" spans="1:76" x14ac:dyDescent="0.25">
      <c r="A407" s="35">
        <v>43167</v>
      </c>
      <c r="B407" s="36">
        <v>2.1480324074074072E-2</v>
      </c>
      <c r="C407" s="34">
        <v>12.962</v>
      </c>
      <c r="D407" s="34">
        <v>0.9698</v>
      </c>
      <c r="E407" s="34">
        <v>9697.5292150000005</v>
      </c>
      <c r="F407" s="34">
        <v>605</v>
      </c>
      <c r="G407" s="34">
        <v>3.2</v>
      </c>
      <c r="H407" s="34">
        <v>2756</v>
      </c>
      <c r="I407" s="34"/>
      <c r="J407" s="34">
        <v>1.1000000000000001</v>
      </c>
      <c r="K407" s="34">
        <v>0.87309999999999999</v>
      </c>
      <c r="L407" s="34">
        <v>11.3169</v>
      </c>
      <c r="M407" s="34">
        <v>0.84670000000000001</v>
      </c>
      <c r="N407" s="34">
        <v>528.22260000000006</v>
      </c>
      <c r="O407" s="34">
        <v>2.7614999999999998</v>
      </c>
      <c r="P407" s="34">
        <v>531</v>
      </c>
      <c r="Q407" s="34">
        <v>431.00490000000002</v>
      </c>
      <c r="R407" s="34">
        <v>2.2532000000000001</v>
      </c>
      <c r="S407" s="34">
        <v>433.3</v>
      </c>
      <c r="T407" s="34">
        <v>2755.9994000000002</v>
      </c>
      <c r="U407" s="34"/>
      <c r="V407" s="34"/>
      <c r="W407" s="34">
        <v>0</v>
      </c>
      <c r="X407" s="34">
        <v>0.96040000000000003</v>
      </c>
      <c r="Y407" s="34">
        <v>12</v>
      </c>
      <c r="Z407" s="34">
        <v>848</v>
      </c>
      <c r="AA407" s="34">
        <v>848</v>
      </c>
      <c r="AB407" s="34">
        <v>861</v>
      </c>
      <c r="AC407" s="34">
        <v>92</v>
      </c>
      <c r="AD407" s="34">
        <v>27.01</v>
      </c>
      <c r="AE407" s="34">
        <v>0.62</v>
      </c>
      <c r="AF407" s="34">
        <v>979</v>
      </c>
      <c r="AG407" s="34">
        <v>1</v>
      </c>
      <c r="AH407" s="34">
        <v>50</v>
      </c>
      <c r="AI407" s="34">
        <v>37</v>
      </c>
      <c r="AJ407" s="34">
        <v>191</v>
      </c>
      <c r="AK407" s="34">
        <v>169.9</v>
      </c>
      <c r="AL407" s="34">
        <v>3.8</v>
      </c>
      <c r="AM407" s="34">
        <v>175.8</v>
      </c>
      <c r="AN407" s="34" t="s">
        <v>155</v>
      </c>
      <c r="AO407" s="34">
        <v>2</v>
      </c>
      <c r="AP407" s="37">
        <v>0.77228009259259256</v>
      </c>
      <c r="AQ407" s="34">
        <v>47.160209999999999</v>
      </c>
      <c r="AR407" s="34">
        <v>-88.490650000000002</v>
      </c>
      <c r="AS407" s="34">
        <v>315.10000000000002</v>
      </c>
      <c r="AT407" s="34">
        <v>34</v>
      </c>
      <c r="AU407" s="34">
        <v>12</v>
      </c>
      <c r="AV407" s="34">
        <v>10</v>
      </c>
      <c r="AW407" s="34" t="s">
        <v>199</v>
      </c>
      <c r="AX407" s="34">
        <v>2.1</v>
      </c>
      <c r="AY407" s="34">
        <v>1.3438000000000001</v>
      </c>
      <c r="AZ407" s="34">
        <v>3.0578500000000002</v>
      </c>
      <c r="BA407" s="34">
        <v>13.404</v>
      </c>
      <c r="BB407" s="34">
        <v>14.15</v>
      </c>
      <c r="BC407" s="34">
        <v>1.06</v>
      </c>
      <c r="BD407" s="34">
        <v>14.535</v>
      </c>
      <c r="BE407" s="34">
        <v>2644.357</v>
      </c>
      <c r="BF407" s="34">
        <v>125.919</v>
      </c>
      <c r="BG407" s="34">
        <v>12.925000000000001</v>
      </c>
      <c r="BH407" s="34">
        <v>6.8000000000000005E-2</v>
      </c>
      <c r="BI407" s="34">
        <v>12.993</v>
      </c>
      <c r="BJ407" s="34">
        <v>10.547000000000001</v>
      </c>
      <c r="BK407" s="34">
        <v>5.5E-2</v>
      </c>
      <c r="BL407" s="34">
        <v>10.602</v>
      </c>
      <c r="BM407" s="34">
        <v>22.2225</v>
      </c>
      <c r="BN407" s="34"/>
      <c r="BO407" s="34"/>
      <c r="BP407" s="34"/>
      <c r="BQ407" s="34">
        <v>163.17099999999999</v>
      </c>
      <c r="BR407" s="34">
        <v>0.25067899999999999</v>
      </c>
      <c r="BS407" s="34">
        <v>-5</v>
      </c>
      <c r="BT407" s="34">
        <v>7.0000000000000001E-3</v>
      </c>
      <c r="BU407" s="34">
        <v>6.1259680000000003</v>
      </c>
      <c r="BV407" s="34">
        <v>0</v>
      </c>
      <c r="BW407" s="34" t="s">
        <v>155</v>
      </c>
      <c r="BX407" s="34">
        <v>0.81599999999999995</v>
      </c>
    </row>
    <row r="408" spans="1:76" x14ac:dyDescent="0.25">
      <c r="A408" s="35">
        <v>43167</v>
      </c>
      <c r="B408" s="36">
        <v>2.1491898148148145E-2</v>
      </c>
      <c r="C408" s="34">
        <v>12.97</v>
      </c>
      <c r="D408" s="34">
        <v>0.79349999999999998</v>
      </c>
      <c r="E408" s="34">
        <v>7934.7293920000002</v>
      </c>
      <c r="F408" s="34">
        <v>564.29999999999995</v>
      </c>
      <c r="G408" s="34">
        <v>2.8</v>
      </c>
      <c r="H408" s="34">
        <v>2784.1</v>
      </c>
      <c r="I408" s="34"/>
      <c r="J408" s="34">
        <v>1.1000000000000001</v>
      </c>
      <c r="K408" s="34">
        <v>0.87460000000000004</v>
      </c>
      <c r="L408" s="34">
        <v>11.3437</v>
      </c>
      <c r="M408" s="34">
        <v>0.69399999999999995</v>
      </c>
      <c r="N408" s="34">
        <v>493.49369999999999</v>
      </c>
      <c r="O408" s="34">
        <v>2.4548999999999999</v>
      </c>
      <c r="P408" s="34">
        <v>495.9</v>
      </c>
      <c r="Q408" s="34">
        <v>402.66770000000002</v>
      </c>
      <c r="R408" s="34">
        <v>2.0030999999999999</v>
      </c>
      <c r="S408" s="34">
        <v>404.7</v>
      </c>
      <c r="T408" s="34">
        <v>2784.1197999999999</v>
      </c>
      <c r="U408" s="34"/>
      <c r="V408" s="34"/>
      <c r="W408" s="34">
        <v>0</v>
      </c>
      <c r="X408" s="34">
        <v>0.96209999999999996</v>
      </c>
      <c r="Y408" s="34">
        <v>12.1</v>
      </c>
      <c r="Z408" s="34">
        <v>848</v>
      </c>
      <c r="AA408" s="34">
        <v>848</v>
      </c>
      <c r="AB408" s="34">
        <v>860</v>
      </c>
      <c r="AC408" s="34">
        <v>92</v>
      </c>
      <c r="AD408" s="34">
        <v>27.01</v>
      </c>
      <c r="AE408" s="34">
        <v>0.62</v>
      </c>
      <c r="AF408" s="34">
        <v>979</v>
      </c>
      <c r="AG408" s="34">
        <v>1</v>
      </c>
      <c r="AH408" s="34">
        <v>50</v>
      </c>
      <c r="AI408" s="34">
        <v>37</v>
      </c>
      <c r="AJ408" s="34">
        <v>191</v>
      </c>
      <c r="AK408" s="34">
        <v>170</v>
      </c>
      <c r="AL408" s="34">
        <v>3.8</v>
      </c>
      <c r="AM408" s="34">
        <v>176</v>
      </c>
      <c r="AN408" s="34" t="s">
        <v>155</v>
      </c>
      <c r="AO408" s="34">
        <v>2</v>
      </c>
      <c r="AP408" s="37">
        <v>0.77230324074074075</v>
      </c>
      <c r="AQ408" s="34">
        <v>47.160091999999999</v>
      </c>
      <c r="AR408" s="34">
        <v>-88.490639999999999</v>
      </c>
      <c r="AS408" s="34">
        <v>315.10000000000002</v>
      </c>
      <c r="AT408" s="34">
        <v>30.8</v>
      </c>
      <c r="AU408" s="34">
        <v>12</v>
      </c>
      <c r="AV408" s="34">
        <v>7</v>
      </c>
      <c r="AW408" s="34" t="s">
        <v>227</v>
      </c>
      <c r="AX408" s="34">
        <v>2.1718999999999999</v>
      </c>
      <c r="AY408" s="34">
        <v>1.4</v>
      </c>
      <c r="AZ408" s="34">
        <v>3.0280999999999998</v>
      </c>
      <c r="BA408" s="34">
        <v>13.404</v>
      </c>
      <c r="BB408" s="34">
        <v>14.33</v>
      </c>
      <c r="BC408" s="34">
        <v>1.07</v>
      </c>
      <c r="BD408" s="34">
        <v>14.337999999999999</v>
      </c>
      <c r="BE408" s="34">
        <v>2677.2040000000002</v>
      </c>
      <c r="BF408" s="34">
        <v>104.242</v>
      </c>
      <c r="BG408" s="34">
        <v>12.196999999999999</v>
      </c>
      <c r="BH408" s="34">
        <v>6.0999999999999999E-2</v>
      </c>
      <c r="BI408" s="34">
        <v>12.257</v>
      </c>
      <c r="BJ408" s="34">
        <v>9.952</v>
      </c>
      <c r="BK408" s="34">
        <v>0.05</v>
      </c>
      <c r="BL408" s="34">
        <v>10.000999999999999</v>
      </c>
      <c r="BM408" s="34">
        <v>22.674399999999999</v>
      </c>
      <c r="BN408" s="34"/>
      <c r="BO408" s="34"/>
      <c r="BP408" s="34"/>
      <c r="BQ408" s="34">
        <v>165.09200000000001</v>
      </c>
      <c r="BR408" s="34">
        <v>0.29430200000000001</v>
      </c>
      <c r="BS408" s="34">
        <v>-5</v>
      </c>
      <c r="BT408" s="34">
        <v>6.1240000000000001E-3</v>
      </c>
      <c r="BU408" s="34">
        <v>7.1919979999999999</v>
      </c>
      <c r="BV408" s="34">
        <v>0</v>
      </c>
      <c r="BW408" s="34" t="s">
        <v>155</v>
      </c>
      <c r="BX408" s="34">
        <v>0.81599999999999995</v>
      </c>
    </row>
    <row r="409" spans="1:76" x14ac:dyDescent="0.25">
      <c r="A409" s="35">
        <v>43167</v>
      </c>
      <c r="B409" s="36">
        <v>2.1503472222222222E-2</v>
      </c>
      <c r="C409" s="34">
        <v>13.004</v>
      </c>
      <c r="D409" s="34">
        <v>0.76249999999999996</v>
      </c>
      <c r="E409" s="34">
        <v>7624.61157</v>
      </c>
      <c r="F409" s="34">
        <v>623.1</v>
      </c>
      <c r="G409" s="34">
        <v>1.8</v>
      </c>
      <c r="H409" s="34">
        <v>2950.4</v>
      </c>
      <c r="I409" s="34"/>
      <c r="J409" s="34">
        <v>1.1000000000000001</v>
      </c>
      <c r="K409" s="34">
        <v>0.87439999999999996</v>
      </c>
      <c r="L409" s="34">
        <v>11.371700000000001</v>
      </c>
      <c r="M409" s="34">
        <v>0.66669999999999996</v>
      </c>
      <c r="N409" s="34">
        <v>544.83770000000004</v>
      </c>
      <c r="O409" s="34">
        <v>1.5723</v>
      </c>
      <c r="P409" s="34">
        <v>546.4</v>
      </c>
      <c r="Q409" s="34">
        <v>444.56200000000001</v>
      </c>
      <c r="R409" s="34">
        <v>1.2828999999999999</v>
      </c>
      <c r="S409" s="34">
        <v>445.8</v>
      </c>
      <c r="T409" s="34">
        <v>2950.384</v>
      </c>
      <c r="U409" s="34"/>
      <c r="V409" s="34"/>
      <c r="W409" s="34">
        <v>0</v>
      </c>
      <c r="X409" s="34">
        <v>0.96189999999999998</v>
      </c>
      <c r="Y409" s="34">
        <v>12</v>
      </c>
      <c r="Z409" s="34">
        <v>847</v>
      </c>
      <c r="AA409" s="34">
        <v>846</v>
      </c>
      <c r="AB409" s="34">
        <v>860</v>
      </c>
      <c r="AC409" s="34">
        <v>92</v>
      </c>
      <c r="AD409" s="34">
        <v>27.01</v>
      </c>
      <c r="AE409" s="34">
        <v>0.62</v>
      </c>
      <c r="AF409" s="34">
        <v>979</v>
      </c>
      <c r="AG409" s="34">
        <v>1</v>
      </c>
      <c r="AH409" s="34">
        <v>50</v>
      </c>
      <c r="AI409" s="34">
        <v>37</v>
      </c>
      <c r="AJ409" s="34">
        <v>191</v>
      </c>
      <c r="AK409" s="34">
        <v>169.1</v>
      </c>
      <c r="AL409" s="34">
        <v>3.8</v>
      </c>
      <c r="AM409" s="34">
        <v>176</v>
      </c>
      <c r="AN409" s="34" t="s">
        <v>155</v>
      </c>
      <c r="AO409" s="34">
        <v>2</v>
      </c>
      <c r="AP409" s="37">
        <v>0.77231481481481479</v>
      </c>
      <c r="AQ409" s="34">
        <v>47.159990000000001</v>
      </c>
      <c r="AR409" s="34">
        <v>-88.490605000000002</v>
      </c>
      <c r="AS409" s="34">
        <v>314.89999999999998</v>
      </c>
      <c r="AT409" s="34">
        <v>28.6</v>
      </c>
      <c r="AU409" s="34">
        <v>12</v>
      </c>
      <c r="AV409" s="34">
        <v>10</v>
      </c>
      <c r="AW409" s="34" t="s">
        <v>199</v>
      </c>
      <c r="AX409" s="34">
        <v>2.6314000000000002</v>
      </c>
      <c r="AY409" s="34">
        <v>1.1124000000000001</v>
      </c>
      <c r="AZ409" s="34">
        <v>3.4314</v>
      </c>
      <c r="BA409" s="34">
        <v>13.404</v>
      </c>
      <c r="BB409" s="34">
        <v>14.31</v>
      </c>
      <c r="BC409" s="34">
        <v>1.07</v>
      </c>
      <c r="BD409" s="34">
        <v>14.358000000000001</v>
      </c>
      <c r="BE409" s="34">
        <v>2680.0169999999998</v>
      </c>
      <c r="BF409" s="34">
        <v>100.01</v>
      </c>
      <c r="BG409" s="34">
        <v>13.446999999999999</v>
      </c>
      <c r="BH409" s="34">
        <v>3.9E-2</v>
      </c>
      <c r="BI409" s="34">
        <v>13.486000000000001</v>
      </c>
      <c r="BJ409" s="34">
        <v>10.972</v>
      </c>
      <c r="BK409" s="34">
        <v>3.2000000000000001E-2</v>
      </c>
      <c r="BL409" s="34">
        <v>11.004</v>
      </c>
      <c r="BM409" s="34">
        <v>23.994599999999998</v>
      </c>
      <c r="BN409" s="34"/>
      <c r="BO409" s="34"/>
      <c r="BP409" s="34"/>
      <c r="BQ409" s="34">
        <v>164.83099999999999</v>
      </c>
      <c r="BR409" s="34">
        <v>0.35611999999999999</v>
      </c>
      <c r="BS409" s="34">
        <v>-5</v>
      </c>
      <c r="BT409" s="34">
        <v>6.8770000000000003E-3</v>
      </c>
      <c r="BU409" s="34">
        <v>8.7026850000000007</v>
      </c>
      <c r="BV409" s="34">
        <v>0</v>
      </c>
      <c r="BW409" s="34" t="s">
        <v>155</v>
      </c>
      <c r="BX409" s="34">
        <v>0.81599999999999995</v>
      </c>
    </row>
    <row r="410" spans="1:76" x14ac:dyDescent="0.25">
      <c r="A410" s="35">
        <v>43167</v>
      </c>
      <c r="B410" s="36">
        <v>2.1515046296296293E-2</v>
      </c>
      <c r="C410" s="34">
        <v>13.183</v>
      </c>
      <c r="D410" s="34">
        <v>0.80640000000000001</v>
      </c>
      <c r="E410" s="34">
        <v>8063.7279600000002</v>
      </c>
      <c r="F410" s="34">
        <v>803.2</v>
      </c>
      <c r="G410" s="34">
        <v>0.4</v>
      </c>
      <c r="H410" s="34">
        <v>3150.5</v>
      </c>
      <c r="I410" s="34"/>
      <c r="J410" s="34">
        <v>1.1000000000000001</v>
      </c>
      <c r="K410" s="34">
        <v>0.87239999999999995</v>
      </c>
      <c r="L410" s="34">
        <v>11.501300000000001</v>
      </c>
      <c r="M410" s="34">
        <v>0.70350000000000001</v>
      </c>
      <c r="N410" s="34">
        <v>700.78579999999999</v>
      </c>
      <c r="O410" s="34">
        <v>0.3352</v>
      </c>
      <c r="P410" s="34">
        <v>701.1</v>
      </c>
      <c r="Q410" s="34">
        <v>571.80830000000003</v>
      </c>
      <c r="R410" s="34">
        <v>0.27350000000000002</v>
      </c>
      <c r="S410" s="34">
        <v>572.1</v>
      </c>
      <c r="T410" s="34">
        <v>3150.4827</v>
      </c>
      <c r="U410" s="34"/>
      <c r="V410" s="34"/>
      <c r="W410" s="34">
        <v>0</v>
      </c>
      <c r="X410" s="34">
        <v>0.96109999999999995</v>
      </c>
      <c r="Y410" s="34">
        <v>12</v>
      </c>
      <c r="Z410" s="34">
        <v>847</v>
      </c>
      <c r="AA410" s="34">
        <v>846</v>
      </c>
      <c r="AB410" s="34">
        <v>857</v>
      </c>
      <c r="AC410" s="34">
        <v>92</v>
      </c>
      <c r="AD410" s="34">
        <v>27.01</v>
      </c>
      <c r="AE410" s="34">
        <v>0.62</v>
      </c>
      <c r="AF410" s="34">
        <v>979</v>
      </c>
      <c r="AG410" s="34">
        <v>1</v>
      </c>
      <c r="AH410" s="34">
        <v>50</v>
      </c>
      <c r="AI410" s="34">
        <v>37</v>
      </c>
      <c r="AJ410" s="34">
        <v>191</v>
      </c>
      <c r="AK410" s="34">
        <v>169</v>
      </c>
      <c r="AL410" s="34">
        <v>3.8</v>
      </c>
      <c r="AM410" s="34">
        <v>176</v>
      </c>
      <c r="AN410" s="34" t="s">
        <v>155</v>
      </c>
      <c r="AO410" s="34">
        <v>2</v>
      </c>
      <c r="AP410" s="37">
        <v>0.77232638888888883</v>
      </c>
      <c r="AQ410" s="34">
        <v>47.159886999999998</v>
      </c>
      <c r="AR410" s="34">
        <v>-88.490550999999996</v>
      </c>
      <c r="AS410" s="34">
        <v>314.60000000000002</v>
      </c>
      <c r="AT410" s="34">
        <v>29.7</v>
      </c>
      <c r="AU410" s="34">
        <v>12</v>
      </c>
      <c r="AV410" s="34">
        <v>10</v>
      </c>
      <c r="AW410" s="34" t="s">
        <v>199</v>
      </c>
      <c r="AX410" s="34">
        <v>1.5777000000000001</v>
      </c>
      <c r="AY410" s="34">
        <v>1</v>
      </c>
      <c r="AZ410" s="34">
        <v>2.2339000000000002</v>
      </c>
      <c r="BA410" s="34">
        <v>13.404</v>
      </c>
      <c r="BB410" s="34">
        <v>14.07</v>
      </c>
      <c r="BC410" s="34">
        <v>1.05</v>
      </c>
      <c r="BD410" s="34">
        <v>14.62</v>
      </c>
      <c r="BE410" s="34">
        <v>2670.076</v>
      </c>
      <c r="BF410" s="34">
        <v>103.95099999999999</v>
      </c>
      <c r="BG410" s="34">
        <v>17.036999999999999</v>
      </c>
      <c r="BH410" s="34">
        <v>8.0000000000000002E-3</v>
      </c>
      <c r="BI410" s="34">
        <v>17.045000000000002</v>
      </c>
      <c r="BJ410" s="34">
        <v>13.901999999999999</v>
      </c>
      <c r="BK410" s="34">
        <v>7.0000000000000001E-3</v>
      </c>
      <c r="BL410" s="34">
        <v>13.907999999999999</v>
      </c>
      <c r="BM410" s="34">
        <v>25.2393</v>
      </c>
      <c r="BN410" s="34"/>
      <c r="BO410" s="34"/>
      <c r="BP410" s="34"/>
      <c r="BQ410" s="34">
        <v>162.22999999999999</v>
      </c>
      <c r="BR410" s="34">
        <v>0.38592500000000002</v>
      </c>
      <c r="BS410" s="34">
        <v>-5</v>
      </c>
      <c r="BT410" s="34">
        <v>6.123E-3</v>
      </c>
      <c r="BU410" s="34">
        <v>9.4310430000000007</v>
      </c>
      <c r="BV410" s="34">
        <v>0</v>
      </c>
      <c r="BW410" s="34" t="s">
        <v>155</v>
      </c>
      <c r="BX410" s="34">
        <v>0.81599999999999995</v>
      </c>
    </row>
    <row r="411" spans="1:76" x14ac:dyDescent="0.25">
      <c r="A411" s="35">
        <v>43167</v>
      </c>
      <c r="B411" s="36">
        <v>2.152662037037037E-2</v>
      </c>
      <c r="C411" s="34">
        <v>13.25</v>
      </c>
      <c r="D411" s="34">
        <v>0.86850000000000005</v>
      </c>
      <c r="E411" s="34">
        <v>8685.0545760000005</v>
      </c>
      <c r="F411" s="34">
        <v>1025.4000000000001</v>
      </c>
      <c r="G411" s="34">
        <v>0.1</v>
      </c>
      <c r="H411" s="34">
        <v>3253</v>
      </c>
      <c r="I411" s="34"/>
      <c r="J411" s="34">
        <v>1.2</v>
      </c>
      <c r="K411" s="34">
        <v>0.87129999999999996</v>
      </c>
      <c r="L411" s="34">
        <v>11.543799999999999</v>
      </c>
      <c r="M411" s="34">
        <v>0.75670000000000004</v>
      </c>
      <c r="N411" s="34">
        <v>893.3578</v>
      </c>
      <c r="O411" s="34">
        <v>5.9799999999999999E-2</v>
      </c>
      <c r="P411" s="34">
        <v>893.4</v>
      </c>
      <c r="Q411" s="34">
        <v>728.93799999999999</v>
      </c>
      <c r="R411" s="34">
        <v>4.8800000000000003E-2</v>
      </c>
      <c r="S411" s="34">
        <v>729</v>
      </c>
      <c r="T411" s="34">
        <v>3253.0187000000001</v>
      </c>
      <c r="U411" s="34"/>
      <c r="V411" s="34"/>
      <c r="W411" s="34">
        <v>0</v>
      </c>
      <c r="X411" s="34">
        <v>1.0455000000000001</v>
      </c>
      <c r="Y411" s="34">
        <v>12.1</v>
      </c>
      <c r="Z411" s="34">
        <v>846</v>
      </c>
      <c r="AA411" s="34">
        <v>846</v>
      </c>
      <c r="AB411" s="34">
        <v>857</v>
      </c>
      <c r="AC411" s="34">
        <v>92</v>
      </c>
      <c r="AD411" s="34">
        <v>27.01</v>
      </c>
      <c r="AE411" s="34">
        <v>0.62</v>
      </c>
      <c r="AF411" s="34">
        <v>979</v>
      </c>
      <c r="AG411" s="34">
        <v>1</v>
      </c>
      <c r="AH411" s="34">
        <v>50</v>
      </c>
      <c r="AI411" s="34">
        <v>37</v>
      </c>
      <c r="AJ411" s="34">
        <v>191</v>
      </c>
      <c r="AK411" s="34">
        <v>169</v>
      </c>
      <c r="AL411" s="34">
        <v>3.8</v>
      </c>
      <c r="AM411" s="34">
        <v>175.8</v>
      </c>
      <c r="AN411" s="34" t="s">
        <v>155</v>
      </c>
      <c r="AO411" s="34">
        <v>2</v>
      </c>
      <c r="AP411" s="37">
        <v>0.77233796296296298</v>
      </c>
      <c r="AQ411" s="34">
        <v>47.159782</v>
      </c>
      <c r="AR411" s="34">
        <v>-88.490474000000006</v>
      </c>
      <c r="AS411" s="34">
        <v>314.60000000000002</v>
      </c>
      <c r="AT411" s="34">
        <v>30.3</v>
      </c>
      <c r="AU411" s="34">
        <v>12</v>
      </c>
      <c r="AV411" s="34">
        <v>10</v>
      </c>
      <c r="AW411" s="34" t="s">
        <v>199</v>
      </c>
      <c r="AX411" s="34">
        <v>1.1000000000000001</v>
      </c>
      <c r="AY411" s="34">
        <v>1.0719000000000001</v>
      </c>
      <c r="AZ411" s="34">
        <v>1.7719</v>
      </c>
      <c r="BA411" s="34">
        <v>13.404</v>
      </c>
      <c r="BB411" s="34">
        <v>13.94</v>
      </c>
      <c r="BC411" s="34">
        <v>1.04</v>
      </c>
      <c r="BD411" s="34">
        <v>14.776</v>
      </c>
      <c r="BE411" s="34">
        <v>2657.386</v>
      </c>
      <c r="BF411" s="34">
        <v>110.867</v>
      </c>
      <c r="BG411" s="34">
        <v>21.536000000000001</v>
      </c>
      <c r="BH411" s="34">
        <v>1E-3</v>
      </c>
      <c r="BI411" s="34">
        <v>21.538</v>
      </c>
      <c r="BJ411" s="34">
        <v>17.571999999999999</v>
      </c>
      <c r="BK411" s="34">
        <v>1E-3</v>
      </c>
      <c r="BL411" s="34">
        <v>17.574000000000002</v>
      </c>
      <c r="BM411" s="34">
        <v>25.841200000000001</v>
      </c>
      <c r="BN411" s="34"/>
      <c r="BO411" s="34"/>
      <c r="BP411" s="34"/>
      <c r="BQ411" s="34">
        <v>174.99799999999999</v>
      </c>
      <c r="BR411" s="34">
        <v>0.40829399999999999</v>
      </c>
      <c r="BS411" s="34">
        <v>-5</v>
      </c>
      <c r="BT411" s="34">
        <v>6.8770000000000003E-3</v>
      </c>
      <c r="BU411" s="34">
        <v>9.9776849999999992</v>
      </c>
      <c r="BV411" s="34">
        <v>0</v>
      </c>
      <c r="BW411" s="34" t="s">
        <v>155</v>
      </c>
      <c r="BX411" s="34">
        <v>0.81599999999999995</v>
      </c>
    </row>
    <row r="412" spans="1:76" x14ac:dyDescent="0.25">
      <c r="A412" s="35">
        <v>43167</v>
      </c>
      <c r="B412" s="36">
        <v>2.1538194444444447E-2</v>
      </c>
      <c r="C412" s="34">
        <v>13.218999999999999</v>
      </c>
      <c r="D412" s="34">
        <v>0.99170000000000003</v>
      </c>
      <c r="E412" s="34">
        <v>9917.1758879999998</v>
      </c>
      <c r="F412" s="34">
        <v>1213</v>
      </c>
      <c r="G412" s="34">
        <v>0</v>
      </c>
      <c r="H412" s="34">
        <v>3337.7</v>
      </c>
      <c r="I412" s="34"/>
      <c r="J412" s="34">
        <v>1.2</v>
      </c>
      <c r="K412" s="34">
        <v>0.87029999999999996</v>
      </c>
      <c r="L412" s="34">
        <v>11.504099999999999</v>
      </c>
      <c r="M412" s="34">
        <v>0.86309999999999998</v>
      </c>
      <c r="N412" s="34">
        <v>1055.6794</v>
      </c>
      <c r="O412" s="34">
        <v>1.7299999999999999E-2</v>
      </c>
      <c r="P412" s="34">
        <v>1055.7</v>
      </c>
      <c r="Q412" s="34">
        <v>861.38490000000002</v>
      </c>
      <c r="R412" s="34">
        <v>1.41E-2</v>
      </c>
      <c r="S412" s="34">
        <v>861.4</v>
      </c>
      <c r="T412" s="34">
        <v>3337.7274000000002</v>
      </c>
      <c r="U412" s="34"/>
      <c r="V412" s="34"/>
      <c r="W412" s="34">
        <v>0</v>
      </c>
      <c r="X412" s="34">
        <v>1.0443</v>
      </c>
      <c r="Y412" s="34">
        <v>12</v>
      </c>
      <c r="Z412" s="34">
        <v>846</v>
      </c>
      <c r="AA412" s="34">
        <v>846</v>
      </c>
      <c r="AB412" s="34">
        <v>859</v>
      </c>
      <c r="AC412" s="34">
        <v>92</v>
      </c>
      <c r="AD412" s="34">
        <v>27.01</v>
      </c>
      <c r="AE412" s="34">
        <v>0.62</v>
      </c>
      <c r="AF412" s="34">
        <v>979</v>
      </c>
      <c r="AG412" s="34">
        <v>1</v>
      </c>
      <c r="AH412" s="34">
        <v>50</v>
      </c>
      <c r="AI412" s="34">
        <v>37</v>
      </c>
      <c r="AJ412" s="34">
        <v>191</v>
      </c>
      <c r="AK412" s="34">
        <v>169</v>
      </c>
      <c r="AL412" s="34">
        <v>3.7</v>
      </c>
      <c r="AM412" s="34">
        <v>175.4</v>
      </c>
      <c r="AN412" s="34" t="s">
        <v>155</v>
      </c>
      <c r="AO412" s="34">
        <v>2</v>
      </c>
      <c r="AP412" s="37">
        <v>0.77234953703703713</v>
      </c>
      <c r="AQ412" s="34">
        <v>47.159674000000003</v>
      </c>
      <c r="AR412" s="34">
        <v>-88.490388999999993</v>
      </c>
      <c r="AS412" s="34">
        <v>314.5</v>
      </c>
      <c r="AT412" s="34">
        <v>30.3</v>
      </c>
      <c r="AU412" s="34">
        <v>12</v>
      </c>
      <c r="AV412" s="34">
        <v>10</v>
      </c>
      <c r="AW412" s="34" t="s">
        <v>199</v>
      </c>
      <c r="AX412" s="34">
        <v>1.1000000000000001</v>
      </c>
      <c r="AY412" s="34">
        <v>1.1000000000000001</v>
      </c>
      <c r="AZ412" s="34">
        <v>1.8</v>
      </c>
      <c r="BA412" s="34">
        <v>13.404</v>
      </c>
      <c r="BB412" s="34">
        <v>13.83</v>
      </c>
      <c r="BC412" s="34">
        <v>1.03</v>
      </c>
      <c r="BD412" s="34">
        <v>14.906000000000001</v>
      </c>
      <c r="BE412" s="34">
        <v>2632.5259999999998</v>
      </c>
      <c r="BF412" s="34">
        <v>125.70099999999999</v>
      </c>
      <c r="BG412" s="34">
        <v>25.297999999999998</v>
      </c>
      <c r="BH412" s="34">
        <v>0</v>
      </c>
      <c r="BI412" s="34">
        <v>25.297999999999998</v>
      </c>
      <c r="BJ412" s="34">
        <v>20.641999999999999</v>
      </c>
      <c r="BK412" s="34">
        <v>0</v>
      </c>
      <c r="BL412" s="34">
        <v>20.641999999999999</v>
      </c>
      <c r="BM412" s="34">
        <v>26.3567</v>
      </c>
      <c r="BN412" s="34"/>
      <c r="BO412" s="34"/>
      <c r="BP412" s="34"/>
      <c r="BQ412" s="34">
        <v>173.762</v>
      </c>
      <c r="BR412" s="34">
        <v>0.47765200000000002</v>
      </c>
      <c r="BS412" s="34">
        <v>-5</v>
      </c>
      <c r="BT412" s="34">
        <v>7.0000000000000001E-3</v>
      </c>
      <c r="BU412" s="34">
        <v>11.672620999999999</v>
      </c>
      <c r="BV412" s="34">
        <v>0</v>
      </c>
      <c r="BW412" s="34" t="s">
        <v>155</v>
      </c>
      <c r="BX412" s="34">
        <v>0.81599999999999995</v>
      </c>
    </row>
    <row r="413" spans="1:76" x14ac:dyDescent="0.25">
      <c r="A413" s="35">
        <v>43167</v>
      </c>
      <c r="B413" s="36">
        <v>2.1549768518518517E-2</v>
      </c>
      <c r="C413" s="34">
        <v>13.18</v>
      </c>
      <c r="D413" s="34">
        <v>1.1286</v>
      </c>
      <c r="E413" s="34">
        <v>11285.721519999999</v>
      </c>
      <c r="F413" s="34">
        <v>1375.4</v>
      </c>
      <c r="G413" s="34">
        <v>0</v>
      </c>
      <c r="H413" s="34">
        <v>3418.9</v>
      </c>
      <c r="I413" s="34"/>
      <c r="J413" s="34">
        <v>1.2</v>
      </c>
      <c r="K413" s="34">
        <v>0.86929999999999996</v>
      </c>
      <c r="L413" s="34">
        <v>11.4573</v>
      </c>
      <c r="M413" s="34">
        <v>0.98109999999999997</v>
      </c>
      <c r="N413" s="34">
        <v>1195.6652999999999</v>
      </c>
      <c r="O413" s="34">
        <v>0</v>
      </c>
      <c r="P413" s="34">
        <v>1195.7</v>
      </c>
      <c r="Q413" s="34">
        <v>975.6069</v>
      </c>
      <c r="R413" s="34">
        <v>0</v>
      </c>
      <c r="S413" s="34">
        <v>975.6</v>
      </c>
      <c r="T413" s="34">
        <v>3418.8735999999999</v>
      </c>
      <c r="U413" s="34"/>
      <c r="V413" s="34"/>
      <c r="W413" s="34">
        <v>0</v>
      </c>
      <c r="X413" s="34">
        <v>1.0431999999999999</v>
      </c>
      <c r="Y413" s="34">
        <v>12.1</v>
      </c>
      <c r="Z413" s="34">
        <v>846</v>
      </c>
      <c r="AA413" s="34">
        <v>846</v>
      </c>
      <c r="AB413" s="34">
        <v>860</v>
      </c>
      <c r="AC413" s="34">
        <v>92</v>
      </c>
      <c r="AD413" s="34">
        <v>27.01</v>
      </c>
      <c r="AE413" s="34">
        <v>0.62</v>
      </c>
      <c r="AF413" s="34">
        <v>979</v>
      </c>
      <c r="AG413" s="34">
        <v>1</v>
      </c>
      <c r="AH413" s="34">
        <v>50</v>
      </c>
      <c r="AI413" s="34">
        <v>37</v>
      </c>
      <c r="AJ413" s="34">
        <v>191</v>
      </c>
      <c r="AK413" s="34">
        <v>169</v>
      </c>
      <c r="AL413" s="34">
        <v>3.8</v>
      </c>
      <c r="AM413" s="34">
        <v>175</v>
      </c>
      <c r="AN413" s="34" t="s">
        <v>155</v>
      </c>
      <c r="AO413" s="34">
        <v>2</v>
      </c>
      <c r="AP413" s="37">
        <v>0.77236111111111105</v>
      </c>
      <c r="AQ413" s="34">
        <v>47.159578000000003</v>
      </c>
      <c r="AR413" s="34">
        <v>-88.490261000000004</v>
      </c>
      <c r="AS413" s="34">
        <v>314.39999999999998</v>
      </c>
      <c r="AT413" s="34">
        <v>32.200000000000003</v>
      </c>
      <c r="AU413" s="34">
        <v>12</v>
      </c>
      <c r="AV413" s="34">
        <v>10</v>
      </c>
      <c r="AW413" s="34" t="s">
        <v>199</v>
      </c>
      <c r="AX413" s="34">
        <v>1.1718999999999999</v>
      </c>
      <c r="AY413" s="34">
        <v>1.2438</v>
      </c>
      <c r="AZ413" s="34">
        <v>1.8718999999999999</v>
      </c>
      <c r="BA413" s="34">
        <v>13.404</v>
      </c>
      <c r="BB413" s="34">
        <v>13.72</v>
      </c>
      <c r="BC413" s="34">
        <v>1.02</v>
      </c>
      <c r="BD413" s="34">
        <v>15.036</v>
      </c>
      <c r="BE413" s="34">
        <v>2605.4899999999998</v>
      </c>
      <c r="BF413" s="34">
        <v>141.99700000000001</v>
      </c>
      <c r="BG413" s="34">
        <v>28.474</v>
      </c>
      <c r="BH413" s="34">
        <v>0</v>
      </c>
      <c r="BI413" s="34">
        <v>28.474</v>
      </c>
      <c r="BJ413" s="34">
        <v>23.234000000000002</v>
      </c>
      <c r="BK413" s="34">
        <v>0</v>
      </c>
      <c r="BL413" s="34">
        <v>23.234000000000002</v>
      </c>
      <c r="BM413" s="34">
        <v>26.829499999999999</v>
      </c>
      <c r="BN413" s="34"/>
      <c r="BO413" s="34"/>
      <c r="BP413" s="34"/>
      <c r="BQ413" s="34">
        <v>172.48599999999999</v>
      </c>
      <c r="BR413" s="34">
        <v>0.48349199999999998</v>
      </c>
      <c r="BS413" s="34">
        <v>-5</v>
      </c>
      <c r="BT413" s="34">
        <v>6.123E-3</v>
      </c>
      <c r="BU413" s="34">
        <v>11.815334999999999</v>
      </c>
      <c r="BV413" s="34">
        <v>0</v>
      </c>
      <c r="BW413" s="34" t="s">
        <v>155</v>
      </c>
      <c r="BX413" s="34">
        <v>0.81599999999999995</v>
      </c>
    </row>
    <row r="414" spans="1:76" x14ac:dyDescent="0.25">
      <c r="A414" s="35">
        <v>43167</v>
      </c>
      <c r="B414" s="36">
        <v>2.1561342592592594E-2</v>
      </c>
      <c r="C414" s="34">
        <v>13.18</v>
      </c>
      <c r="D414" s="34">
        <v>1.1955</v>
      </c>
      <c r="E414" s="34">
        <v>11954.61347</v>
      </c>
      <c r="F414" s="34">
        <v>1508.6</v>
      </c>
      <c r="G414" s="34">
        <v>0.1</v>
      </c>
      <c r="H414" s="34">
        <v>3433.2</v>
      </c>
      <c r="I414" s="34"/>
      <c r="J414" s="34">
        <v>1.2</v>
      </c>
      <c r="K414" s="34">
        <v>0.86870000000000003</v>
      </c>
      <c r="L414" s="34">
        <v>11.449400000000001</v>
      </c>
      <c r="M414" s="34">
        <v>1.0385</v>
      </c>
      <c r="N414" s="34">
        <v>1310.5731000000001</v>
      </c>
      <c r="O414" s="34">
        <v>7.5399999999999995E-2</v>
      </c>
      <c r="P414" s="34">
        <v>1310.5999999999999</v>
      </c>
      <c r="Q414" s="34">
        <v>1069.3661999999999</v>
      </c>
      <c r="R414" s="34">
        <v>6.1499999999999999E-2</v>
      </c>
      <c r="S414" s="34">
        <v>1069.4000000000001</v>
      </c>
      <c r="T414" s="34">
        <v>3433.2253999999998</v>
      </c>
      <c r="U414" s="34"/>
      <c r="V414" s="34"/>
      <c r="W414" s="34">
        <v>0</v>
      </c>
      <c r="X414" s="34">
        <v>1.0425</v>
      </c>
      <c r="Y414" s="34">
        <v>12</v>
      </c>
      <c r="Z414" s="34">
        <v>846</v>
      </c>
      <c r="AA414" s="34">
        <v>846</v>
      </c>
      <c r="AB414" s="34">
        <v>860</v>
      </c>
      <c r="AC414" s="34">
        <v>92</v>
      </c>
      <c r="AD414" s="34">
        <v>27.01</v>
      </c>
      <c r="AE414" s="34">
        <v>0.62</v>
      </c>
      <c r="AF414" s="34">
        <v>979</v>
      </c>
      <c r="AG414" s="34">
        <v>1</v>
      </c>
      <c r="AH414" s="34">
        <v>49.122999999999998</v>
      </c>
      <c r="AI414" s="34">
        <v>37</v>
      </c>
      <c r="AJ414" s="34">
        <v>191.9</v>
      </c>
      <c r="AK414" s="34">
        <v>169</v>
      </c>
      <c r="AL414" s="34">
        <v>3.9</v>
      </c>
      <c r="AM414" s="34">
        <v>175.3</v>
      </c>
      <c r="AN414" s="34" t="s">
        <v>155</v>
      </c>
      <c r="AO414" s="34">
        <v>2</v>
      </c>
      <c r="AP414" s="37">
        <v>0.7723726851851852</v>
      </c>
      <c r="AQ414" s="34">
        <v>47.159553000000002</v>
      </c>
      <c r="AR414" s="34">
        <v>-88.490219999999994</v>
      </c>
      <c r="AS414" s="34">
        <v>314.39999999999998</v>
      </c>
      <c r="AT414" s="34">
        <v>32.9</v>
      </c>
      <c r="AU414" s="34">
        <v>12</v>
      </c>
      <c r="AV414" s="34">
        <v>10</v>
      </c>
      <c r="AW414" s="34" t="s">
        <v>199</v>
      </c>
      <c r="AX414" s="34">
        <v>1.2</v>
      </c>
      <c r="AY414" s="34">
        <v>1.3</v>
      </c>
      <c r="AZ414" s="34">
        <v>1.9</v>
      </c>
      <c r="BA414" s="34">
        <v>13.404</v>
      </c>
      <c r="BB414" s="34">
        <v>13.65</v>
      </c>
      <c r="BC414" s="34">
        <v>1.02</v>
      </c>
      <c r="BD414" s="34">
        <v>15.112</v>
      </c>
      <c r="BE414" s="34">
        <v>2593.3119999999999</v>
      </c>
      <c r="BF414" s="34">
        <v>149.714</v>
      </c>
      <c r="BG414" s="34">
        <v>31.085999999999999</v>
      </c>
      <c r="BH414" s="34">
        <v>2E-3</v>
      </c>
      <c r="BI414" s="34">
        <v>31.088000000000001</v>
      </c>
      <c r="BJ414" s="34">
        <v>25.364999999999998</v>
      </c>
      <c r="BK414" s="34">
        <v>1E-3</v>
      </c>
      <c r="BL414" s="34">
        <v>25.367000000000001</v>
      </c>
      <c r="BM414" s="34">
        <v>26.834700000000002</v>
      </c>
      <c r="BN414" s="34"/>
      <c r="BO414" s="34"/>
      <c r="BP414" s="34"/>
      <c r="BQ414" s="34">
        <v>171.684</v>
      </c>
      <c r="BR414" s="34">
        <v>0.407578</v>
      </c>
      <c r="BS414" s="34">
        <v>-5</v>
      </c>
      <c r="BT414" s="34">
        <v>6.0000000000000001E-3</v>
      </c>
      <c r="BU414" s="34">
        <v>9.9601880000000005</v>
      </c>
      <c r="BV414" s="34">
        <v>0</v>
      </c>
      <c r="BW414" s="34" t="s">
        <v>155</v>
      </c>
      <c r="BX414" s="34">
        <v>0.81599999999999995</v>
      </c>
    </row>
    <row r="415" spans="1:76" x14ac:dyDescent="0.25">
      <c r="A415" s="35">
        <v>43167</v>
      </c>
      <c r="B415" s="36">
        <v>2.1572916666666667E-2</v>
      </c>
      <c r="C415" s="34">
        <v>13.122</v>
      </c>
      <c r="D415" s="34">
        <v>1.2398</v>
      </c>
      <c r="E415" s="34">
        <v>12398.347110000001</v>
      </c>
      <c r="F415" s="34">
        <v>1554.3</v>
      </c>
      <c r="G415" s="34">
        <v>0.6</v>
      </c>
      <c r="H415" s="34">
        <v>3358.8</v>
      </c>
      <c r="I415" s="34"/>
      <c r="J415" s="34">
        <v>1.2</v>
      </c>
      <c r="K415" s="34">
        <v>0.86880000000000002</v>
      </c>
      <c r="L415" s="34">
        <v>11.4008</v>
      </c>
      <c r="M415" s="34">
        <v>1.0771999999999999</v>
      </c>
      <c r="N415" s="34">
        <v>1350.4058</v>
      </c>
      <c r="O415" s="34">
        <v>0.53620000000000001</v>
      </c>
      <c r="P415" s="34">
        <v>1350.9</v>
      </c>
      <c r="Q415" s="34">
        <v>1101.8678</v>
      </c>
      <c r="R415" s="34">
        <v>0.4375</v>
      </c>
      <c r="S415" s="34">
        <v>1102.3</v>
      </c>
      <c r="T415" s="34">
        <v>3358.8337000000001</v>
      </c>
      <c r="U415" s="34"/>
      <c r="V415" s="34"/>
      <c r="W415" s="34">
        <v>0</v>
      </c>
      <c r="X415" s="34">
        <v>1.0426</v>
      </c>
      <c r="Y415" s="34">
        <v>12</v>
      </c>
      <c r="Z415" s="34">
        <v>847</v>
      </c>
      <c r="AA415" s="34">
        <v>847</v>
      </c>
      <c r="AB415" s="34">
        <v>861</v>
      </c>
      <c r="AC415" s="34">
        <v>92</v>
      </c>
      <c r="AD415" s="34">
        <v>27.01</v>
      </c>
      <c r="AE415" s="34">
        <v>0.62</v>
      </c>
      <c r="AF415" s="34">
        <v>979</v>
      </c>
      <c r="AG415" s="34">
        <v>1</v>
      </c>
      <c r="AH415" s="34">
        <v>49</v>
      </c>
      <c r="AI415" s="34">
        <v>37</v>
      </c>
      <c r="AJ415" s="34">
        <v>192</v>
      </c>
      <c r="AK415" s="34">
        <v>169.9</v>
      </c>
      <c r="AL415" s="34">
        <v>3.8</v>
      </c>
      <c r="AM415" s="34">
        <v>175.7</v>
      </c>
      <c r="AN415" s="34" t="s">
        <v>155</v>
      </c>
      <c r="AO415" s="34">
        <v>2</v>
      </c>
      <c r="AP415" s="37">
        <v>0.7723726851851852</v>
      </c>
      <c r="AQ415" s="34">
        <v>47.159422999999997</v>
      </c>
      <c r="AR415" s="34">
        <v>-88.489976999999996</v>
      </c>
      <c r="AS415" s="34">
        <v>314.3</v>
      </c>
      <c r="AT415" s="34">
        <v>34.5</v>
      </c>
      <c r="AU415" s="34">
        <v>12</v>
      </c>
      <c r="AV415" s="34">
        <v>10</v>
      </c>
      <c r="AW415" s="34" t="s">
        <v>199</v>
      </c>
      <c r="AX415" s="34">
        <v>1.343656</v>
      </c>
      <c r="AY415" s="34">
        <v>1.0845149999999999</v>
      </c>
      <c r="AZ415" s="34">
        <v>2.0436559999999999</v>
      </c>
      <c r="BA415" s="34">
        <v>13.404</v>
      </c>
      <c r="BB415" s="34">
        <v>13.66</v>
      </c>
      <c r="BC415" s="34">
        <v>1.02</v>
      </c>
      <c r="BD415" s="34">
        <v>15.1</v>
      </c>
      <c r="BE415" s="34">
        <v>2585.8150000000001</v>
      </c>
      <c r="BF415" s="34">
        <v>155.5</v>
      </c>
      <c r="BG415" s="34">
        <v>32.075000000000003</v>
      </c>
      <c r="BH415" s="34">
        <v>1.2999999999999999E-2</v>
      </c>
      <c r="BI415" s="34">
        <v>32.088000000000001</v>
      </c>
      <c r="BJ415" s="34">
        <v>26.172000000000001</v>
      </c>
      <c r="BK415" s="34">
        <v>0.01</v>
      </c>
      <c r="BL415" s="34">
        <v>26.181999999999999</v>
      </c>
      <c r="BM415" s="34">
        <v>26.289000000000001</v>
      </c>
      <c r="BN415" s="34"/>
      <c r="BO415" s="34"/>
      <c r="BP415" s="34"/>
      <c r="BQ415" s="34">
        <v>171.93600000000001</v>
      </c>
      <c r="BR415" s="34">
        <v>0.37507499999999999</v>
      </c>
      <c r="BS415" s="34">
        <v>-5</v>
      </c>
      <c r="BT415" s="34">
        <v>6.8770000000000003E-3</v>
      </c>
      <c r="BU415" s="34">
        <v>9.1658950000000008</v>
      </c>
      <c r="BV415" s="34">
        <v>0</v>
      </c>
      <c r="BW415" s="34" t="s">
        <v>155</v>
      </c>
      <c r="BX415" s="34">
        <v>0.81599999999999995</v>
      </c>
    </row>
    <row r="416" spans="1:76" x14ac:dyDescent="0.25">
      <c r="A416" s="35">
        <v>43167</v>
      </c>
      <c r="B416" s="36">
        <v>2.1584490740740741E-2</v>
      </c>
      <c r="C416" s="34">
        <v>12.914</v>
      </c>
      <c r="D416" s="34">
        <v>1.5516000000000001</v>
      </c>
      <c r="E416" s="34">
        <v>15515.55012</v>
      </c>
      <c r="F416" s="34">
        <v>1503.5</v>
      </c>
      <c r="G416" s="34">
        <v>1.6</v>
      </c>
      <c r="H416" s="34">
        <v>3353.3</v>
      </c>
      <c r="I416" s="34"/>
      <c r="J416" s="34">
        <v>1.2</v>
      </c>
      <c r="K416" s="34">
        <v>0.86770000000000003</v>
      </c>
      <c r="L416" s="34">
        <v>11.205299999999999</v>
      </c>
      <c r="M416" s="34">
        <v>1.3462000000000001</v>
      </c>
      <c r="N416" s="34">
        <v>1304.5397</v>
      </c>
      <c r="O416" s="34">
        <v>1.3638999999999999</v>
      </c>
      <c r="P416" s="34">
        <v>1305.9000000000001</v>
      </c>
      <c r="Q416" s="34">
        <v>1064.4431999999999</v>
      </c>
      <c r="R416" s="34">
        <v>1.1129</v>
      </c>
      <c r="S416" s="34">
        <v>1065.5999999999999</v>
      </c>
      <c r="T416" s="34">
        <v>3353.2939000000001</v>
      </c>
      <c r="U416" s="34"/>
      <c r="V416" s="34"/>
      <c r="W416" s="34">
        <v>0</v>
      </c>
      <c r="X416" s="34">
        <v>1.0411999999999999</v>
      </c>
      <c r="Y416" s="34">
        <v>12.1</v>
      </c>
      <c r="Z416" s="34">
        <v>848</v>
      </c>
      <c r="AA416" s="34">
        <v>848</v>
      </c>
      <c r="AB416" s="34">
        <v>862</v>
      </c>
      <c r="AC416" s="34">
        <v>92</v>
      </c>
      <c r="AD416" s="34">
        <v>27.01</v>
      </c>
      <c r="AE416" s="34">
        <v>0.62</v>
      </c>
      <c r="AF416" s="34">
        <v>979</v>
      </c>
      <c r="AG416" s="34">
        <v>1</v>
      </c>
      <c r="AH416" s="34">
        <v>49</v>
      </c>
      <c r="AI416" s="34">
        <v>37</v>
      </c>
      <c r="AJ416" s="34">
        <v>192</v>
      </c>
      <c r="AK416" s="34">
        <v>170</v>
      </c>
      <c r="AL416" s="34">
        <v>3.9</v>
      </c>
      <c r="AM416" s="34">
        <v>176</v>
      </c>
      <c r="AN416" s="34" t="s">
        <v>155</v>
      </c>
      <c r="AO416" s="34">
        <v>2</v>
      </c>
      <c r="AP416" s="37">
        <v>0.77239583333333339</v>
      </c>
      <c r="AQ416" s="34">
        <v>47.159301999999997</v>
      </c>
      <c r="AR416" s="34">
        <v>-88.489755000000002</v>
      </c>
      <c r="AS416" s="34">
        <v>314.10000000000002</v>
      </c>
      <c r="AT416" s="34">
        <v>36.200000000000003</v>
      </c>
      <c r="AU416" s="34">
        <v>12</v>
      </c>
      <c r="AV416" s="34">
        <v>9</v>
      </c>
      <c r="AW416" s="34" t="s">
        <v>200</v>
      </c>
      <c r="AX416" s="34">
        <v>1.328128</v>
      </c>
      <c r="AY416" s="34">
        <v>1.0718719999999999</v>
      </c>
      <c r="AZ416" s="34">
        <v>2.0281280000000002</v>
      </c>
      <c r="BA416" s="34">
        <v>13.404</v>
      </c>
      <c r="BB416" s="34">
        <v>13.53</v>
      </c>
      <c r="BC416" s="34">
        <v>1.01</v>
      </c>
      <c r="BD416" s="34">
        <v>15.253</v>
      </c>
      <c r="BE416" s="34">
        <v>2527.027</v>
      </c>
      <c r="BF416" s="34">
        <v>193.23099999999999</v>
      </c>
      <c r="BG416" s="34">
        <v>30.809000000000001</v>
      </c>
      <c r="BH416" s="34">
        <v>3.2000000000000001E-2</v>
      </c>
      <c r="BI416" s="34">
        <v>30.841000000000001</v>
      </c>
      <c r="BJ416" s="34">
        <v>25.138999999999999</v>
      </c>
      <c r="BK416" s="34">
        <v>2.5999999999999999E-2</v>
      </c>
      <c r="BL416" s="34">
        <v>25.164999999999999</v>
      </c>
      <c r="BM416" s="34">
        <v>26.096399999999999</v>
      </c>
      <c r="BN416" s="34"/>
      <c r="BO416" s="34"/>
      <c r="BP416" s="34"/>
      <c r="BQ416" s="34">
        <v>170.73099999999999</v>
      </c>
      <c r="BR416" s="34">
        <v>0.31850299999999998</v>
      </c>
      <c r="BS416" s="34">
        <v>-5</v>
      </c>
      <c r="BT416" s="34">
        <v>6.123E-3</v>
      </c>
      <c r="BU416" s="34">
        <v>7.783417</v>
      </c>
      <c r="BV416" s="34">
        <v>0</v>
      </c>
      <c r="BW416" s="34" t="s">
        <v>155</v>
      </c>
      <c r="BX416" s="34">
        <v>0.81599999999999995</v>
      </c>
    </row>
    <row r="417" spans="1:76" x14ac:dyDescent="0.25">
      <c r="A417" s="35">
        <v>43167</v>
      </c>
      <c r="B417" s="36">
        <v>2.1596064814814814E-2</v>
      </c>
      <c r="C417" s="34">
        <v>12.82</v>
      </c>
      <c r="D417" s="34">
        <v>1.4774</v>
      </c>
      <c r="E417" s="34">
        <v>14773.903829999999</v>
      </c>
      <c r="F417" s="34">
        <v>1359.6</v>
      </c>
      <c r="G417" s="34">
        <v>2.6</v>
      </c>
      <c r="H417" s="34">
        <v>3344.7</v>
      </c>
      <c r="I417" s="34"/>
      <c r="J417" s="34">
        <v>1.2</v>
      </c>
      <c r="K417" s="34">
        <v>0.86909999999999998</v>
      </c>
      <c r="L417" s="34">
        <v>11.141299999999999</v>
      </c>
      <c r="M417" s="34">
        <v>1.2839</v>
      </c>
      <c r="N417" s="34">
        <v>1181.5894000000001</v>
      </c>
      <c r="O417" s="34">
        <v>2.2481</v>
      </c>
      <c r="P417" s="34">
        <v>1183.8</v>
      </c>
      <c r="Q417" s="34">
        <v>964.12149999999997</v>
      </c>
      <c r="R417" s="34">
        <v>1.8343</v>
      </c>
      <c r="S417" s="34">
        <v>966</v>
      </c>
      <c r="T417" s="34">
        <v>3344.7062000000001</v>
      </c>
      <c r="U417" s="34"/>
      <c r="V417" s="34"/>
      <c r="W417" s="34">
        <v>0</v>
      </c>
      <c r="X417" s="34">
        <v>1.0428999999999999</v>
      </c>
      <c r="Y417" s="34">
        <v>12</v>
      </c>
      <c r="Z417" s="34">
        <v>850</v>
      </c>
      <c r="AA417" s="34">
        <v>850</v>
      </c>
      <c r="AB417" s="34">
        <v>863</v>
      </c>
      <c r="AC417" s="34">
        <v>92</v>
      </c>
      <c r="AD417" s="34">
        <v>27.01</v>
      </c>
      <c r="AE417" s="34">
        <v>0.62</v>
      </c>
      <c r="AF417" s="34">
        <v>979</v>
      </c>
      <c r="AG417" s="34">
        <v>1</v>
      </c>
      <c r="AH417" s="34">
        <v>49</v>
      </c>
      <c r="AI417" s="34">
        <v>37</v>
      </c>
      <c r="AJ417" s="34">
        <v>192</v>
      </c>
      <c r="AK417" s="34">
        <v>170</v>
      </c>
      <c r="AL417" s="34">
        <v>3.8</v>
      </c>
      <c r="AM417" s="34">
        <v>175.6</v>
      </c>
      <c r="AN417" s="34" t="s">
        <v>155</v>
      </c>
      <c r="AO417" s="34">
        <v>2</v>
      </c>
      <c r="AP417" s="37">
        <v>0.77240740740740732</v>
      </c>
      <c r="AQ417" s="34">
        <v>47.159188999999998</v>
      </c>
      <c r="AR417" s="34">
        <v>-88.489583999999994</v>
      </c>
      <c r="AS417" s="34">
        <v>314</v>
      </c>
      <c r="AT417" s="34">
        <v>37.5</v>
      </c>
      <c r="AU417" s="34">
        <v>12</v>
      </c>
      <c r="AV417" s="34">
        <v>9</v>
      </c>
      <c r="AW417" s="34" t="s">
        <v>200</v>
      </c>
      <c r="AX417" s="34">
        <v>1.4438</v>
      </c>
      <c r="AY417" s="34">
        <v>1.0281</v>
      </c>
      <c r="AZ417" s="34">
        <v>2.0718999999999999</v>
      </c>
      <c r="BA417" s="34">
        <v>13.404</v>
      </c>
      <c r="BB417" s="34">
        <v>13.69</v>
      </c>
      <c r="BC417" s="34">
        <v>1.02</v>
      </c>
      <c r="BD417" s="34">
        <v>15.068</v>
      </c>
      <c r="BE417" s="34">
        <v>2537.7109999999998</v>
      </c>
      <c r="BF417" s="34">
        <v>186.13300000000001</v>
      </c>
      <c r="BG417" s="34">
        <v>28.184000000000001</v>
      </c>
      <c r="BH417" s="34">
        <v>5.3999999999999999E-2</v>
      </c>
      <c r="BI417" s="34">
        <v>28.238</v>
      </c>
      <c r="BJ417" s="34">
        <v>22.997</v>
      </c>
      <c r="BK417" s="34">
        <v>4.3999999999999997E-2</v>
      </c>
      <c r="BL417" s="34">
        <v>23.041</v>
      </c>
      <c r="BM417" s="34">
        <v>26.2896</v>
      </c>
      <c r="BN417" s="34"/>
      <c r="BO417" s="34"/>
      <c r="BP417" s="34"/>
      <c r="BQ417" s="34">
        <v>172.715</v>
      </c>
      <c r="BR417" s="34">
        <v>0.24347099999999999</v>
      </c>
      <c r="BS417" s="34">
        <v>-5</v>
      </c>
      <c r="BT417" s="34">
        <v>6.8770000000000003E-3</v>
      </c>
      <c r="BU417" s="34">
        <v>5.9498230000000003</v>
      </c>
      <c r="BV417" s="34">
        <v>0</v>
      </c>
      <c r="BW417" s="34" t="s">
        <v>155</v>
      </c>
      <c r="BX417" s="34">
        <v>0.81599999999999995</v>
      </c>
    </row>
    <row r="418" spans="1:76" x14ac:dyDescent="0.25">
      <c r="A418" s="35">
        <v>43167</v>
      </c>
      <c r="B418" s="36">
        <v>2.1607638888888888E-2</v>
      </c>
      <c r="C418" s="34">
        <v>12.919</v>
      </c>
      <c r="D418" s="34">
        <v>1.335</v>
      </c>
      <c r="E418" s="34">
        <v>13349.56631</v>
      </c>
      <c r="F418" s="34">
        <v>1220.8</v>
      </c>
      <c r="G418" s="34">
        <v>2.8</v>
      </c>
      <c r="H418" s="34">
        <v>3366.5</v>
      </c>
      <c r="I418" s="34"/>
      <c r="J418" s="34">
        <v>1.2</v>
      </c>
      <c r="K418" s="34">
        <v>0.86950000000000005</v>
      </c>
      <c r="L418" s="34">
        <v>11.2334</v>
      </c>
      <c r="M418" s="34">
        <v>1.1608000000000001</v>
      </c>
      <c r="N418" s="34">
        <v>1061.5007000000001</v>
      </c>
      <c r="O418" s="34">
        <v>2.4346999999999999</v>
      </c>
      <c r="P418" s="34">
        <v>1063.9000000000001</v>
      </c>
      <c r="Q418" s="34">
        <v>866.13480000000004</v>
      </c>
      <c r="R418" s="34">
        <v>1.9865999999999999</v>
      </c>
      <c r="S418" s="34">
        <v>868.1</v>
      </c>
      <c r="T418" s="34">
        <v>3366.4661999999998</v>
      </c>
      <c r="U418" s="34"/>
      <c r="V418" s="34"/>
      <c r="W418" s="34">
        <v>0</v>
      </c>
      <c r="X418" s="34">
        <v>1.0434000000000001</v>
      </c>
      <c r="Y418" s="34">
        <v>12.1</v>
      </c>
      <c r="Z418" s="34">
        <v>850</v>
      </c>
      <c r="AA418" s="34">
        <v>850</v>
      </c>
      <c r="AB418" s="34">
        <v>861</v>
      </c>
      <c r="AC418" s="34">
        <v>92</v>
      </c>
      <c r="AD418" s="34">
        <v>27.01</v>
      </c>
      <c r="AE418" s="34">
        <v>0.62</v>
      </c>
      <c r="AF418" s="34">
        <v>979</v>
      </c>
      <c r="AG418" s="34">
        <v>1</v>
      </c>
      <c r="AH418" s="34">
        <v>49</v>
      </c>
      <c r="AI418" s="34">
        <v>37</v>
      </c>
      <c r="AJ418" s="34">
        <v>192</v>
      </c>
      <c r="AK418" s="34">
        <v>170</v>
      </c>
      <c r="AL418" s="34">
        <v>3.8</v>
      </c>
      <c r="AM418" s="34">
        <v>175.2</v>
      </c>
      <c r="AN418" s="34" t="s">
        <v>155</v>
      </c>
      <c r="AO418" s="34">
        <v>2</v>
      </c>
      <c r="AP418" s="37">
        <v>0.77241898148148147</v>
      </c>
      <c r="AQ418" s="34">
        <v>47.159081999999998</v>
      </c>
      <c r="AR418" s="34">
        <v>-88.489418000000001</v>
      </c>
      <c r="AS418" s="34">
        <v>313.89999999999998</v>
      </c>
      <c r="AT418" s="34">
        <v>37.9</v>
      </c>
      <c r="AU418" s="34">
        <v>12</v>
      </c>
      <c r="AV418" s="34">
        <v>9</v>
      </c>
      <c r="AW418" s="34" t="s">
        <v>200</v>
      </c>
      <c r="AX418" s="34">
        <v>1.5</v>
      </c>
      <c r="AY418" s="34">
        <v>1</v>
      </c>
      <c r="AZ418" s="34">
        <v>2.1</v>
      </c>
      <c r="BA418" s="34">
        <v>13.404</v>
      </c>
      <c r="BB418" s="34">
        <v>13.74</v>
      </c>
      <c r="BC418" s="34">
        <v>1.03</v>
      </c>
      <c r="BD418" s="34">
        <v>15.003</v>
      </c>
      <c r="BE418" s="34">
        <v>2564.511</v>
      </c>
      <c r="BF418" s="34">
        <v>168.666</v>
      </c>
      <c r="BG418" s="34">
        <v>25.376999999999999</v>
      </c>
      <c r="BH418" s="34">
        <v>5.8000000000000003E-2</v>
      </c>
      <c r="BI418" s="34">
        <v>25.436</v>
      </c>
      <c r="BJ418" s="34">
        <v>20.707000000000001</v>
      </c>
      <c r="BK418" s="34">
        <v>4.7E-2</v>
      </c>
      <c r="BL418" s="34">
        <v>20.754000000000001</v>
      </c>
      <c r="BM418" s="34">
        <v>26.520900000000001</v>
      </c>
      <c r="BN418" s="34"/>
      <c r="BO418" s="34"/>
      <c r="BP418" s="34"/>
      <c r="BQ418" s="34">
        <v>173.20599999999999</v>
      </c>
      <c r="BR418" s="34">
        <v>0.42080099999999998</v>
      </c>
      <c r="BS418" s="34">
        <v>-5</v>
      </c>
      <c r="BT418" s="34">
        <v>7.0000000000000001E-3</v>
      </c>
      <c r="BU418" s="34">
        <v>10.283325</v>
      </c>
      <c r="BV418" s="34">
        <v>0</v>
      </c>
      <c r="BW418" s="34" t="s">
        <v>155</v>
      </c>
      <c r="BX418" s="34">
        <v>0.81599999999999995</v>
      </c>
    </row>
    <row r="419" spans="1:76" x14ac:dyDescent="0.25">
      <c r="A419" s="35">
        <v>43167</v>
      </c>
      <c r="B419" s="36">
        <v>2.1619212962962962E-2</v>
      </c>
      <c r="C419" s="34">
        <v>13.087</v>
      </c>
      <c r="D419" s="34">
        <v>1.1986000000000001</v>
      </c>
      <c r="E419" s="34">
        <v>11985.59001</v>
      </c>
      <c r="F419" s="34">
        <v>1164</v>
      </c>
      <c r="G419" s="34">
        <v>2.6</v>
      </c>
      <c r="H419" s="34">
        <v>3525.4</v>
      </c>
      <c r="I419" s="34"/>
      <c r="J419" s="34">
        <v>1.1000000000000001</v>
      </c>
      <c r="K419" s="34">
        <v>0.86929999999999996</v>
      </c>
      <c r="L419" s="34">
        <v>11.3766</v>
      </c>
      <c r="M419" s="34">
        <v>1.0419</v>
      </c>
      <c r="N419" s="34">
        <v>1011.8457</v>
      </c>
      <c r="O419" s="34">
        <v>2.2465000000000002</v>
      </c>
      <c r="P419" s="34">
        <v>1014.1</v>
      </c>
      <c r="Q419" s="34">
        <v>825.61860000000001</v>
      </c>
      <c r="R419" s="34">
        <v>1.833</v>
      </c>
      <c r="S419" s="34">
        <v>827.5</v>
      </c>
      <c r="T419" s="34">
        <v>3525.3620999999998</v>
      </c>
      <c r="U419" s="34"/>
      <c r="V419" s="34"/>
      <c r="W419" s="34">
        <v>0</v>
      </c>
      <c r="X419" s="34">
        <v>0.95620000000000005</v>
      </c>
      <c r="Y419" s="34">
        <v>12.1</v>
      </c>
      <c r="Z419" s="34">
        <v>848</v>
      </c>
      <c r="AA419" s="34">
        <v>849</v>
      </c>
      <c r="AB419" s="34">
        <v>860</v>
      </c>
      <c r="AC419" s="34">
        <v>92</v>
      </c>
      <c r="AD419" s="34">
        <v>27.01</v>
      </c>
      <c r="AE419" s="34">
        <v>0.62</v>
      </c>
      <c r="AF419" s="34">
        <v>979</v>
      </c>
      <c r="AG419" s="34">
        <v>1</v>
      </c>
      <c r="AH419" s="34">
        <v>49</v>
      </c>
      <c r="AI419" s="34">
        <v>37</v>
      </c>
      <c r="AJ419" s="34">
        <v>192</v>
      </c>
      <c r="AK419" s="34">
        <v>170</v>
      </c>
      <c r="AL419" s="34">
        <v>3.8</v>
      </c>
      <c r="AM419" s="34">
        <v>175</v>
      </c>
      <c r="AN419" s="34" t="s">
        <v>155</v>
      </c>
      <c r="AO419" s="34">
        <v>2</v>
      </c>
      <c r="AP419" s="37">
        <v>0.77243055555555562</v>
      </c>
      <c r="AQ419" s="34">
        <v>47.158983999999997</v>
      </c>
      <c r="AR419" s="34">
        <v>-88.489245999999994</v>
      </c>
      <c r="AS419" s="34">
        <v>313.8</v>
      </c>
      <c r="AT419" s="34">
        <v>38</v>
      </c>
      <c r="AU419" s="34">
        <v>12</v>
      </c>
      <c r="AV419" s="34">
        <v>9</v>
      </c>
      <c r="AW419" s="34" t="s">
        <v>200</v>
      </c>
      <c r="AX419" s="34">
        <v>1.140641</v>
      </c>
      <c r="AY419" s="34">
        <v>1</v>
      </c>
      <c r="AZ419" s="34">
        <v>1.8843840000000001</v>
      </c>
      <c r="BA419" s="34">
        <v>13.404</v>
      </c>
      <c r="BB419" s="34">
        <v>13.72</v>
      </c>
      <c r="BC419" s="34">
        <v>1.02</v>
      </c>
      <c r="BD419" s="34">
        <v>15.036</v>
      </c>
      <c r="BE419" s="34">
        <v>2589.0070000000001</v>
      </c>
      <c r="BF419" s="34">
        <v>150.91200000000001</v>
      </c>
      <c r="BG419" s="34">
        <v>24.114000000000001</v>
      </c>
      <c r="BH419" s="34">
        <v>5.3999999999999999E-2</v>
      </c>
      <c r="BI419" s="34">
        <v>24.167999999999999</v>
      </c>
      <c r="BJ419" s="34">
        <v>19.675999999999998</v>
      </c>
      <c r="BK419" s="34">
        <v>4.3999999999999997E-2</v>
      </c>
      <c r="BL419" s="34">
        <v>19.72</v>
      </c>
      <c r="BM419" s="34">
        <v>27.685099999999998</v>
      </c>
      <c r="BN419" s="34"/>
      <c r="BO419" s="34"/>
      <c r="BP419" s="34"/>
      <c r="BQ419" s="34">
        <v>158.227</v>
      </c>
      <c r="BR419" s="34">
        <v>0.45752399999999999</v>
      </c>
      <c r="BS419" s="34">
        <v>-5</v>
      </c>
      <c r="BT419" s="34">
        <v>6.123E-3</v>
      </c>
      <c r="BU419" s="34">
        <v>11.180743</v>
      </c>
      <c r="BV419" s="34">
        <v>0</v>
      </c>
      <c r="BW419" s="34" t="s">
        <v>155</v>
      </c>
      <c r="BX419" s="34">
        <v>0.81599999999999995</v>
      </c>
    </row>
    <row r="420" spans="1:76" x14ac:dyDescent="0.25">
      <c r="A420" s="35">
        <v>43167</v>
      </c>
      <c r="B420" s="36">
        <v>2.1630787037037039E-2</v>
      </c>
      <c r="C420" s="34">
        <v>13.12</v>
      </c>
      <c r="D420" s="34">
        <v>1.1400999999999999</v>
      </c>
      <c r="E420" s="34">
        <v>11401.00582</v>
      </c>
      <c r="F420" s="34">
        <v>1295</v>
      </c>
      <c r="G420" s="34">
        <v>1.6</v>
      </c>
      <c r="H420" s="34">
        <v>3563.8</v>
      </c>
      <c r="I420" s="34"/>
      <c r="J420" s="34">
        <v>1.1000000000000001</v>
      </c>
      <c r="K420" s="34">
        <v>0.86950000000000005</v>
      </c>
      <c r="L420" s="34">
        <v>11.408200000000001</v>
      </c>
      <c r="M420" s="34">
        <v>0.99139999999999995</v>
      </c>
      <c r="N420" s="34">
        <v>1126.0441000000001</v>
      </c>
      <c r="O420" s="34">
        <v>1.4141999999999999</v>
      </c>
      <c r="P420" s="34">
        <v>1127.5</v>
      </c>
      <c r="Q420" s="34">
        <v>918.79920000000004</v>
      </c>
      <c r="R420" s="34">
        <v>1.1538999999999999</v>
      </c>
      <c r="S420" s="34">
        <v>920</v>
      </c>
      <c r="T420" s="34">
        <v>3563.8035</v>
      </c>
      <c r="U420" s="34"/>
      <c r="V420" s="34"/>
      <c r="W420" s="34">
        <v>0</v>
      </c>
      <c r="X420" s="34">
        <v>0.95650000000000002</v>
      </c>
      <c r="Y420" s="34">
        <v>12</v>
      </c>
      <c r="Z420" s="34">
        <v>848</v>
      </c>
      <c r="AA420" s="34">
        <v>849</v>
      </c>
      <c r="AB420" s="34">
        <v>859</v>
      </c>
      <c r="AC420" s="34">
        <v>92</v>
      </c>
      <c r="AD420" s="34">
        <v>27.01</v>
      </c>
      <c r="AE420" s="34">
        <v>0.62</v>
      </c>
      <c r="AF420" s="34">
        <v>979</v>
      </c>
      <c r="AG420" s="34">
        <v>1</v>
      </c>
      <c r="AH420" s="34">
        <v>49</v>
      </c>
      <c r="AI420" s="34">
        <v>37</v>
      </c>
      <c r="AJ420" s="34">
        <v>192</v>
      </c>
      <c r="AK420" s="34">
        <v>170</v>
      </c>
      <c r="AL420" s="34">
        <v>3.8</v>
      </c>
      <c r="AM420" s="34">
        <v>175</v>
      </c>
      <c r="AN420" s="34" t="s">
        <v>155</v>
      </c>
      <c r="AO420" s="34">
        <v>2</v>
      </c>
      <c r="AP420" s="37">
        <v>0.77244212962962966</v>
      </c>
      <c r="AQ420" s="34">
        <v>47.158920999999999</v>
      </c>
      <c r="AR420" s="34">
        <v>-88.489063000000002</v>
      </c>
      <c r="AS420" s="34">
        <v>313.60000000000002</v>
      </c>
      <c r="AT420" s="34">
        <v>35.6</v>
      </c>
      <c r="AU420" s="34">
        <v>12</v>
      </c>
      <c r="AV420" s="34">
        <v>9</v>
      </c>
      <c r="AW420" s="34" t="s">
        <v>200</v>
      </c>
      <c r="AX420" s="34">
        <v>1.1437999999999999</v>
      </c>
      <c r="AY420" s="34">
        <v>1</v>
      </c>
      <c r="AZ420" s="34">
        <v>1.8718999999999999</v>
      </c>
      <c r="BA420" s="34">
        <v>13.404</v>
      </c>
      <c r="BB420" s="34">
        <v>13.74</v>
      </c>
      <c r="BC420" s="34">
        <v>1.03</v>
      </c>
      <c r="BD420" s="34">
        <v>15.005000000000001</v>
      </c>
      <c r="BE420" s="34">
        <v>2599.2860000000001</v>
      </c>
      <c r="BF420" s="34">
        <v>143.761</v>
      </c>
      <c r="BG420" s="34">
        <v>26.867999999999999</v>
      </c>
      <c r="BH420" s="34">
        <v>3.4000000000000002E-2</v>
      </c>
      <c r="BI420" s="34">
        <v>26.901</v>
      </c>
      <c r="BJ420" s="34">
        <v>21.922999999999998</v>
      </c>
      <c r="BK420" s="34">
        <v>2.8000000000000001E-2</v>
      </c>
      <c r="BL420" s="34">
        <v>21.95</v>
      </c>
      <c r="BM420" s="34">
        <v>28.020199999999999</v>
      </c>
      <c r="BN420" s="34"/>
      <c r="BO420" s="34"/>
      <c r="BP420" s="34"/>
      <c r="BQ420" s="34">
        <v>158.45699999999999</v>
      </c>
      <c r="BR420" s="34">
        <v>0.50548099999999996</v>
      </c>
      <c r="BS420" s="34">
        <v>-5</v>
      </c>
      <c r="BT420" s="34">
        <v>7.7539999999999996E-3</v>
      </c>
      <c r="BU420" s="34">
        <v>12.352691999999999</v>
      </c>
      <c r="BV420" s="34">
        <v>0</v>
      </c>
      <c r="BW420" s="34" t="s">
        <v>155</v>
      </c>
      <c r="BX420" s="34">
        <v>0.81599999999999995</v>
      </c>
    </row>
    <row r="421" spans="1:76" x14ac:dyDescent="0.25">
      <c r="A421" s="35">
        <v>43167</v>
      </c>
      <c r="B421" s="36">
        <v>2.1642361111111109E-2</v>
      </c>
      <c r="C421" s="34">
        <v>13.12</v>
      </c>
      <c r="D421" s="34">
        <v>1.2293000000000001</v>
      </c>
      <c r="E421" s="34">
        <v>12293.33884</v>
      </c>
      <c r="F421" s="34">
        <v>1490.3</v>
      </c>
      <c r="G421" s="34">
        <v>1</v>
      </c>
      <c r="H421" s="34">
        <v>3585</v>
      </c>
      <c r="I421" s="34"/>
      <c r="J421" s="34">
        <v>1.1000000000000001</v>
      </c>
      <c r="K421" s="34">
        <v>0.86870000000000003</v>
      </c>
      <c r="L421" s="34">
        <v>11.3978</v>
      </c>
      <c r="M421" s="34">
        <v>1.0680000000000001</v>
      </c>
      <c r="N421" s="34">
        <v>1294.6409000000001</v>
      </c>
      <c r="O421" s="34">
        <v>0.84370000000000001</v>
      </c>
      <c r="P421" s="34">
        <v>1295.5</v>
      </c>
      <c r="Q421" s="34">
        <v>1056.3662999999999</v>
      </c>
      <c r="R421" s="34">
        <v>0.68840000000000001</v>
      </c>
      <c r="S421" s="34">
        <v>1057.0999999999999</v>
      </c>
      <c r="T421" s="34">
        <v>3585.0419000000002</v>
      </c>
      <c r="U421" s="34"/>
      <c r="V421" s="34"/>
      <c r="W421" s="34">
        <v>0</v>
      </c>
      <c r="X421" s="34">
        <v>0.9556</v>
      </c>
      <c r="Y421" s="34">
        <v>12.1</v>
      </c>
      <c r="Z421" s="34">
        <v>847</v>
      </c>
      <c r="AA421" s="34">
        <v>847</v>
      </c>
      <c r="AB421" s="34">
        <v>860</v>
      </c>
      <c r="AC421" s="34">
        <v>92</v>
      </c>
      <c r="AD421" s="34">
        <v>27.01</v>
      </c>
      <c r="AE421" s="34">
        <v>0.62</v>
      </c>
      <c r="AF421" s="34">
        <v>979</v>
      </c>
      <c r="AG421" s="34">
        <v>1</v>
      </c>
      <c r="AH421" s="34">
        <v>49</v>
      </c>
      <c r="AI421" s="34">
        <v>37</v>
      </c>
      <c r="AJ421" s="34">
        <v>192</v>
      </c>
      <c r="AK421" s="34">
        <v>170</v>
      </c>
      <c r="AL421" s="34">
        <v>3.9</v>
      </c>
      <c r="AM421" s="34">
        <v>175</v>
      </c>
      <c r="AN421" s="34" t="s">
        <v>155</v>
      </c>
      <c r="AO421" s="34">
        <v>2</v>
      </c>
      <c r="AP421" s="37">
        <v>0.7724537037037037</v>
      </c>
      <c r="AQ421" s="34">
        <v>47.158873</v>
      </c>
      <c r="AR421" s="34">
        <v>-88.488867999999997</v>
      </c>
      <c r="AS421" s="34">
        <v>313.60000000000002</v>
      </c>
      <c r="AT421" s="34">
        <v>35.799999999999997</v>
      </c>
      <c r="AU421" s="34">
        <v>12</v>
      </c>
      <c r="AV421" s="34">
        <v>9</v>
      </c>
      <c r="AW421" s="34" t="s">
        <v>200</v>
      </c>
      <c r="AX421" s="34">
        <v>1.2</v>
      </c>
      <c r="AY421" s="34">
        <v>1.0719000000000001</v>
      </c>
      <c r="AZ421" s="34">
        <v>1.9719</v>
      </c>
      <c r="BA421" s="34">
        <v>13.404</v>
      </c>
      <c r="BB421" s="34">
        <v>13.65</v>
      </c>
      <c r="BC421" s="34">
        <v>1.02</v>
      </c>
      <c r="BD421" s="34">
        <v>15.11</v>
      </c>
      <c r="BE421" s="34">
        <v>2583.0309999999999</v>
      </c>
      <c r="BF421" s="34">
        <v>154.04300000000001</v>
      </c>
      <c r="BG421" s="34">
        <v>30.725000000000001</v>
      </c>
      <c r="BH421" s="34">
        <v>0.02</v>
      </c>
      <c r="BI421" s="34">
        <v>30.745000000000001</v>
      </c>
      <c r="BJ421" s="34">
        <v>25.07</v>
      </c>
      <c r="BK421" s="34">
        <v>1.6E-2</v>
      </c>
      <c r="BL421" s="34">
        <v>25.087</v>
      </c>
      <c r="BM421" s="34">
        <v>28.0366</v>
      </c>
      <c r="BN421" s="34"/>
      <c r="BO421" s="34"/>
      <c r="BP421" s="34"/>
      <c r="BQ421" s="34">
        <v>157.46600000000001</v>
      </c>
      <c r="BR421" s="34">
        <v>0.55672699999999997</v>
      </c>
      <c r="BS421" s="34">
        <v>-5</v>
      </c>
      <c r="BT421" s="34">
        <v>7.123E-3</v>
      </c>
      <c r="BU421" s="34">
        <v>13.605016000000001</v>
      </c>
      <c r="BV421" s="34">
        <v>0</v>
      </c>
      <c r="BW421" s="34" t="s">
        <v>155</v>
      </c>
      <c r="BX421" s="34">
        <v>0.81599999999999995</v>
      </c>
    </row>
    <row r="422" spans="1:76" x14ac:dyDescent="0.25">
      <c r="A422" s="35">
        <v>43167</v>
      </c>
      <c r="B422" s="36">
        <v>2.1653935185185186E-2</v>
      </c>
      <c r="C422" s="34">
        <v>13.113</v>
      </c>
      <c r="D422" s="34">
        <v>1.5543</v>
      </c>
      <c r="E422" s="34">
        <v>15543.31158</v>
      </c>
      <c r="F422" s="34">
        <v>1665</v>
      </c>
      <c r="G422" s="34">
        <v>0.8</v>
      </c>
      <c r="H422" s="34">
        <v>3645.7</v>
      </c>
      <c r="I422" s="34"/>
      <c r="J422" s="34">
        <v>1</v>
      </c>
      <c r="K422" s="34">
        <v>0.86580000000000001</v>
      </c>
      <c r="L422" s="34">
        <v>11.353400000000001</v>
      </c>
      <c r="M422" s="34">
        <v>1.3456999999999999</v>
      </c>
      <c r="N422" s="34">
        <v>1441.5053</v>
      </c>
      <c r="O422" s="34">
        <v>0.69259999999999999</v>
      </c>
      <c r="P422" s="34">
        <v>1442.2</v>
      </c>
      <c r="Q422" s="34">
        <v>1176.2007000000001</v>
      </c>
      <c r="R422" s="34">
        <v>0.56520000000000004</v>
      </c>
      <c r="S422" s="34">
        <v>1176.8</v>
      </c>
      <c r="T422" s="34">
        <v>3645.7292000000002</v>
      </c>
      <c r="U422" s="34"/>
      <c r="V422" s="34"/>
      <c r="W422" s="34">
        <v>0</v>
      </c>
      <c r="X422" s="34">
        <v>0.86580000000000001</v>
      </c>
      <c r="Y422" s="34">
        <v>12</v>
      </c>
      <c r="Z422" s="34">
        <v>846</v>
      </c>
      <c r="AA422" s="34">
        <v>846</v>
      </c>
      <c r="AB422" s="34">
        <v>859</v>
      </c>
      <c r="AC422" s="34">
        <v>92</v>
      </c>
      <c r="AD422" s="34">
        <v>27.01</v>
      </c>
      <c r="AE422" s="34">
        <v>0.62</v>
      </c>
      <c r="AF422" s="34">
        <v>979</v>
      </c>
      <c r="AG422" s="34">
        <v>1</v>
      </c>
      <c r="AH422" s="34">
        <v>49</v>
      </c>
      <c r="AI422" s="34">
        <v>37</v>
      </c>
      <c r="AJ422" s="34">
        <v>192</v>
      </c>
      <c r="AK422" s="34">
        <v>170</v>
      </c>
      <c r="AL422" s="34">
        <v>3.9</v>
      </c>
      <c r="AM422" s="34">
        <v>175</v>
      </c>
      <c r="AN422" s="34" t="s">
        <v>155</v>
      </c>
      <c r="AO422" s="34">
        <v>2</v>
      </c>
      <c r="AP422" s="37">
        <v>0.77246527777777774</v>
      </c>
      <c r="AQ422" s="34">
        <v>47.158842999999997</v>
      </c>
      <c r="AR422" s="34">
        <v>-88.488657000000003</v>
      </c>
      <c r="AS422" s="34">
        <v>313.5</v>
      </c>
      <c r="AT422" s="34">
        <v>37.5</v>
      </c>
      <c r="AU422" s="34">
        <v>12</v>
      </c>
      <c r="AV422" s="34">
        <v>10</v>
      </c>
      <c r="AW422" s="34" t="s">
        <v>199</v>
      </c>
      <c r="AX422" s="34">
        <v>1.4157</v>
      </c>
      <c r="AY422" s="34">
        <v>1.3875999999999999</v>
      </c>
      <c r="AZ422" s="34">
        <v>2.2875999999999999</v>
      </c>
      <c r="BA422" s="34">
        <v>13.404</v>
      </c>
      <c r="BB422" s="34">
        <v>13.33</v>
      </c>
      <c r="BC422" s="34">
        <v>0.99</v>
      </c>
      <c r="BD422" s="34">
        <v>15.502000000000001</v>
      </c>
      <c r="BE422" s="34">
        <v>2525.6579999999999</v>
      </c>
      <c r="BF422" s="34">
        <v>190.53800000000001</v>
      </c>
      <c r="BG422" s="34">
        <v>33.582000000000001</v>
      </c>
      <c r="BH422" s="34">
        <v>1.6E-2</v>
      </c>
      <c r="BI422" s="34">
        <v>33.597999999999999</v>
      </c>
      <c r="BJ422" s="34">
        <v>27.401</v>
      </c>
      <c r="BK422" s="34">
        <v>1.2999999999999999E-2</v>
      </c>
      <c r="BL422" s="34">
        <v>27.414000000000001</v>
      </c>
      <c r="BM422" s="34">
        <v>27.986999999999998</v>
      </c>
      <c r="BN422" s="34"/>
      <c r="BO422" s="34"/>
      <c r="BP422" s="34"/>
      <c r="BQ422" s="34">
        <v>140.042</v>
      </c>
      <c r="BR422" s="34">
        <v>0.54545999999999994</v>
      </c>
      <c r="BS422" s="34">
        <v>-5</v>
      </c>
      <c r="BT422" s="34">
        <v>7.0000000000000001E-3</v>
      </c>
      <c r="BU422" s="34">
        <v>13.329679</v>
      </c>
      <c r="BV422" s="34">
        <v>0</v>
      </c>
      <c r="BW422" s="34" t="s">
        <v>155</v>
      </c>
      <c r="BX422" s="34">
        <v>0.81599999999999995</v>
      </c>
    </row>
    <row r="423" spans="1:76" x14ac:dyDescent="0.25">
      <c r="A423" s="35">
        <v>43167</v>
      </c>
      <c r="B423" s="36">
        <v>2.1665509259259263E-2</v>
      </c>
      <c r="C423" s="34">
        <v>13.061</v>
      </c>
      <c r="D423" s="34">
        <v>1.7762</v>
      </c>
      <c r="E423" s="34">
        <v>17761.908650000001</v>
      </c>
      <c r="F423" s="34">
        <v>1795.3</v>
      </c>
      <c r="G423" s="34">
        <v>0.8</v>
      </c>
      <c r="H423" s="34">
        <v>3766.4</v>
      </c>
      <c r="I423" s="34"/>
      <c r="J423" s="34">
        <v>1</v>
      </c>
      <c r="K423" s="34">
        <v>0.86409999999999998</v>
      </c>
      <c r="L423" s="34">
        <v>11.285500000000001</v>
      </c>
      <c r="M423" s="34">
        <v>1.5347</v>
      </c>
      <c r="N423" s="34">
        <v>1551.2905000000001</v>
      </c>
      <c r="O423" s="34">
        <v>0.69130000000000003</v>
      </c>
      <c r="P423" s="34">
        <v>1552</v>
      </c>
      <c r="Q423" s="34">
        <v>1265.7802999999999</v>
      </c>
      <c r="R423" s="34">
        <v>0.56399999999999995</v>
      </c>
      <c r="S423" s="34">
        <v>1266.3</v>
      </c>
      <c r="T423" s="34">
        <v>3766.4232000000002</v>
      </c>
      <c r="U423" s="34"/>
      <c r="V423" s="34"/>
      <c r="W423" s="34">
        <v>0</v>
      </c>
      <c r="X423" s="34">
        <v>0.86409999999999998</v>
      </c>
      <c r="Y423" s="34">
        <v>12</v>
      </c>
      <c r="Z423" s="34">
        <v>846</v>
      </c>
      <c r="AA423" s="34">
        <v>846</v>
      </c>
      <c r="AB423" s="34">
        <v>859</v>
      </c>
      <c r="AC423" s="34">
        <v>92</v>
      </c>
      <c r="AD423" s="34">
        <v>27.01</v>
      </c>
      <c r="AE423" s="34">
        <v>0.62</v>
      </c>
      <c r="AF423" s="34">
        <v>979</v>
      </c>
      <c r="AG423" s="34">
        <v>1</v>
      </c>
      <c r="AH423" s="34">
        <v>49</v>
      </c>
      <c r="AI423" s="34">
        <v>37</v>
      </c>
      <c r="AJ423" s="34">
        <v>192</v>
      </c>
      <c r="AK423" s="34">
        <v>170</v>
      </c>
      <c r="AL423" s="34">
        <v>3.9</v>
      </c>
      <c r="AM423" s="34">
        <v>175</v>
      </c>
      <c r="AN423" s="34" t="s">
        <v>155</v>
      </c>
      <c r="AO423" s="34">
        <v>2</v>
      </c>
      <c r="AP423" s="37">
        <v>0.77247685185185189</v>
      </c>
      <c r="AQ423" s="34">
        <v>47.158844000000002</v>
      </c>
      <c r="AR423" s="34">
        <v>-88.488422999999997</v>
      </c>
      <c r="AS423" s="34">
        <v>313.3</v>
      </c>
      <c r="AT423" s="34">
        <v>38</v>
      </c>
      <c r="AU423" s="34">
        <v>12</v>
      </c>
      <c r="AV423" s="34">
        <v>10</v>
      </c>
      <c r="AW423" s="34" t="s">
        <v>199</v>
      </c>
      <c r="AX423" s="34">
        <v>1.5719000000000001</v>
      </c>
      <c r="AY423" s="34">
        <v>1.1405000000000001</v>
      </c>
      <c r="AZ423" s="34">
        <v>2.4</v>
      </c>
      <c r="BA423" s="34">
        <v>13.404</v>
      </c>
      <c r="BB423" s="34">
        <v>13.16</v>
      </c>
      <c r="BC423" s="34">
        <v>0.98</v>
      </c>
      <c r="BD423" s="34">
        <v>15.731999999999999</v>
      </c>
      <c r="BE423" s="34">
        <v>2485.13</v>
      </c>
      <c r="BF423" s="34">
        <v>215.102</v>
      </c>
      <c r="BG423" s="34">
        <v>35.773000000000003</v>
      </c>
      <c r="BH423" s="34">
        <v>1.6E-2</v>
      </c>
      <c r="BI423" s="34">
        <v>35.789000000000001</v>
      </c>
      <c r="BJ423" s="34">
        <v>29.189</v>
      </c>
      <c r="BK423" s="34">
        <v>1.2999999999999999E-2</v>
      </c>
      <c r="BL423" s="34">
        <v>29.202000000000002</v>
      </c>
      <c r="BM423" s="34">
        <v>28.620799999999999</v>
      </c>
      <c r="BN423" s="34"/>
      <c r="BO423" s="34"/>
      <c r="BP423" s="34"/>
      <c r="BQ423" s="34">
        <v>138.34899999999999</v>
      </c>
      <c r="BR423" s="34">
        <v>0.63508500000000001</v>
      </c>
      <c r="BS423" s="34">
        <v>-5</v>
      </c>
      <c r="BT423" s="34">
        <v>6.123E-3</v>
      </c>
      <c r="BU423" s="34">
        <v>15.51989</v>
      </c>
      <c r="BV423" s="34">
        <v>0</v>
      </c>
      <c r="BW423" s="34" t="s">
        <v>155</v>
      </c>
      <c r="BX423" s="34">
        <v>0.81599999999999995</v>
      </c>
    </row>
    <row r="424" spans="1:76" x14ac:dyDescent="0.25">
      <c r="A424" s="35">
        <v>43167</v>
      </c>
      <c r="B424" s="36">
        <v>2.1677083333333333E-2</v>
      </c>
      <c r="C424" s="34">
        <v>12.865</v>
      </c>
      <c r="D424" s="34">
        <v>1.9335</v>
      </c>
      <c r="E424" s="34">
        <v>19334.596170000001</v>
      </c>
      <c r="F424" s="34">
        <v>1849</v>
      </c>
      <c r="G424" s="34">
        <v>0.9</v>
      </c>
      <c r="H424" s="34">
        <v>3877.8</v>
      </c>
      <c r="I424" s="34"/>
      <c r="J424" s="34">
        <v>1</v>
      </c>
      <c r="K424" s="34">
        <v>0.86409999999999998</v>
      </c>
      <c r="L424" s="34">
        <v>11.116400000000001</v>
      </c>
      <c r="M424" s="34">
        <v>1.6707000000000001</v>
      </c>
      <c r="N424" s="34">
        <v>1597.7145</v>
      </c>
      <c r="O424" s="34">
        <v>0.80259999999999998</v>
      </c>
      <c r="P424" s="34">
        <v>1598.5</v>
      </c>
      <c r="Q424" s="34">
        <v>1303.6601000000001</v>
      </c>
      <c r="R424" s="34">
        <v>0.65490000000000004</v>
      </c>
      <c r="S424" s="34">
        <v>1304.3</v>
      </c>
      <c r="T424" s="34">
        <v>3877.7824999999998</v>
      </c>
      <c r="U424" s="34"/>
      <c r="V424" s="34"/>
      <c r="W424" s="34">
        <v>0</v>
      </c>
      <c r="X424" s="34">
        <v>0.86409999999999998</v>
      </c>
      <c r="Y424" s="34">
        <v>12.1</v>
      </c>
      <c r="Z424" s="34">
        <v>846</v>
      </c>
      <c r="AA424" s="34">
        <v>846</v>
      </c>
      <c r="AB424" s="34">
        <v>859</v>
      </c>
      <c r="AC424" s="34">
        <v>92</v>
      </c>
      <c r="AD424" s="34">
        <v>27.01</v>
      </c>
      <c r="AE424" s="34">
        <v>0.62</v>
      </c>
      <c r="AF424" s="34">
        <v>979</v>
      </c>
      <c r="AG424" s="34">
        <v>1</v>
      </c>
      <c r="AH424" s="34">
        <v>49</v>
      </c>
      <c r="AI424" s="34">
        <v>37</v>
      </c>
      <c r="AJ424" s="34">
        <v>192</v>
      </c>
      <c r="AK424" s="34">
        <v>170</v>
      </c>
      <c r="AL424" s="34">
        <v>4</v>
      </c>
      <c r="AM424" s="34">
        <v>175</v>
      </c>
      <c r="AN424" s="34" t="s">
        <v>155</v>
      </c>
      <c r="AO424" s="34">
        <v>2</v>
      </c>
      <c r="AP424" s="37">
        <v>0.77248842592592604</v>
      </c>
      <c r="AQ424" s="34">
        <v>47.158847000000002</v>
      </c>
      <c r="AR424" s="34">
        <v>-88.488354999999999</v>
      </c>
      <c r="AS424" s="34">
        <v>313.2</v>
      </c>
      <c r="AT424" s="34">
        <v>39.4</v>
      </c>
      <c r="AU424" s="34">
        <v>12</v>
      </c>
      <c r="AV424" s="34">
        <v>10</v>
      </c>
      <c r="AW424" s="34" t="s">
        <v>199</v>
      </c>
      <c r="AX424" s="34">
        <v>1.6</v>
      </c>
      <c r="AY424" s="34">
        <v>1</v>
      </c>
      <c r="AZ424" s="34">
        <v>2.4</v>
      </c>
      <c r="BA424" s="34">
        <v>13.404</v>
      </c>
      <c r="BB424" s="34">
        <v>13.16</v>
      </c>
      <c r="BC424" s="34">
        <v>0.98</v>
      </c>
      <c r="BD424" s="34">
        <v>15.727</v>
      </c>
      <c r="BE424" s="34">
        <v>2451.9920000000002</v>
      </c>
      <c r="BF424" s="34">
        <v>234.547</v>
      </c>
      <c r="BG424" s="34">
        <v>36.905000000000001</v>
      </c>
      <c r="BH424" s="34">
        <v>1.9E-2</v>
      </c>
      <c r="BI424" s="34">
        <v>36.923999999999999</v>
      </c>
      <c r="BJ424" s="34">
        <v>30.113</v>
      </c>
      <c r="BK424" s="34">
        <v>1.4999999999999999E-2</v>
      </c>
      <c r="BL424" s="34">
        <v>30.128</v>
      </c>
      <c r="BM424" s="34">
        <v>29.516200000000001</v>
      </c>
      <c r="BN424" s="34"/>
      <c r="BO424" s="34"/>
      <c r="BP424" s="34"/>
      <c r="BQ424" s="34">
        <v>138.58500000000001</v>
      </c>
      <c r="BR424" s="34">
        <v>0.63047799999999998</v>
      </c>
      <c r="BS424" s="34">
        <v>-5</v>
      </c>
      <c r="BT424" s="34">
        <v>6.0000000000000001E-3</v>
      </c>
      <c r="BU424" s="34">
        <v>15.407294</v>
      </c>
      <c r="BV424" s="34">
        <v>0</v>
      </c>
      <c r="BW424" s="34" t="s">
        <v>155</v>
      </c>
      <c r="BX424" s="34">
        <v>0.81599999999999995</v>
      </c>
    </row>
    <row r="425" spans="1:76" x14ac:dyDescent="0.25">
      <c r="A425" s="35">
        <v>43167</v>
      </c>
      <c r="B425" s="36">
        <v>2.168865740740741E-2</v>
      </c>
      <c r="C425" s="34">
        <v>12.282999999999999</v>
      </c>
      <c r="D425" s="34">
        <v>2.7709000000000001</v>
      </c>
      <c r="E425" s="34">
        <v>27708.75318</v>
      </c>
      <c r="F425" s="34">
        <v>1874</v>
      </c>
      <c r="G425" s="34">
        <v>1.2</v>
      </c>
      <c r="H425" s="34">
        <v>3915.3</v>
      </c>
      <c r="I425" s="34"/>
      <c r="J425" s="34">
        <v>0.9</v>
      </c>
      <c r="K425" s="34">
        <v>0.8609</v>
      </c>
      <c r="L425" s="34">
        <v>10.5747</v>
      </c>
      <c r="M425" s="34">
        <v>2.3855</v>
      </c>
      <c r="N425" s="34">
        <v>1613.4161999999999</v>
      </c>
      <c r="O425" s="34">
        <v>1.0218</v>
      </c>
      <c r="P425" s="34">
        <v>1614.4</v>
      </c>
      <c r="Q425" s="34">
        <v>1316.472</v>
      </c>
      <c r="R425" s="34">
        <v>0.8337</v>
      </c>
      <c r="S425" s="34">
        <v>1317.3</v>
      </c>
      <c r="T425" s="34">
        <v>3915.2934</v>
      </c>
      <c r="U425" s="34"/>
      <c r="V425" s="34"/>
      <c r="W425" s="34">
        <v>0</v>
      </c>
      <c r="X425" s="34">
        <v>0.77480000000000004</v>
      </c>
      <c r="Y425" s="34">
        <v>12</v>
      </c>
      <c r="Z425" s="34">
        <v>847</v>
      </c>
      <c r="AA425" s="34">
        <v>847</v>
      </c>
      <c r="AB425" s="34">
        <v>860</v>
      </c>
      <c r="AC425" s="34">
        <v>92</v>
      </c>
      <c r="AD425" s="34">
        <v>27.01</v>
      </c>
      <c r="AE425" s="34">
        <v>0.62</v>
      </c>
      <c r="AF425" s="34">
        <v>979</v>
      </c>
      <c r="AG425" s="34">
        <v>1</v>
      </c>
      <c r="AH425" s="34">
        <v>49</v>
      </c>
      <c r="AI425" s="34">
        <v>37</v>
      </c>
      <c r="AJ425" s="34">
        <v>192</v>
      </c>
      <c r="AK425" s="34">
        <v>170</v>
      </c>
      <c r="AL425" s="34">
        <v>3.9</v>
      </c>
      <c r="AM425" s="34">
        <v>174.7</v>
      </c>
      <c r="AN425" s="34" t="s">
        <v>155</v>
      </c>
      <c r="AO425" s="34">
        <v>2</v>
      </c>
      <c r="AP425" s="37">
        <v>0.77248842592592604</v>
      </c>
      <c r="AQ425" s="34">
        <v>47.158845999999997</v>
      </c>
      <c r="AR425" s="34">
        <v>-88.488003000000006</v>
      </c>
      <c r="AS425" s="34">
        <v>312.8</v>
      </c>
      <c r="AT425" s="34">
        <v>40</v>
      </c>
      <c r="AU425" s="34">
        <v>12</v>
      </c>
      <c r="AV425" s="34">
        <v>10</v>
      </c>
      <c r="AW425" s="34" t="s">
        <v>199</v>
      </c>
      <c r="AX425" s="34">
        <v>1.7438</v>
      </c>
      <c r="AY425" s="34">
        <v>1.1437999999999999</v>
      </c>
      <c r="AZ425" s="34">
        <v>2.6156999999999999</v>
      </c>
      <c r="BA425" s="34">
        <v>13.404</v>
      </c>
      <c r="BB425" s="34">
        <v>12.84</v>
      </c>
      <c r="BC425" s="34">
        <v>0.96</v>
      </c>
      <c r="BD425" s="34">
        <v>16.152999999999999</v>
      </c>
      <c r="BE425" s="34">
        <v>2301.4920000000002</v>
      </c>
      <c r="BF425" s="34">
        <v>330.447</v>
      </c>
      <c r="BG425" s="34">
        <v>36.773000000000003</v>
      </c>
      <c r="BH425" s="34">
        <v>2.3E-2</v>
      </c>
      <c r="BI425" s="34">
        <v>36.795999999999999</v>
      </c>
      <c r="BJ425" s="34">
        <v>30.004999999999999</v>
      </c>
      <c r="BK425" s="34">
        <v>1.9E-2</v>
      </c>
      <c r="BL425" s="34">
        <v>30.024000000000001</v>
      </c>
      <c r="BM425" s="34">
        <v>29.4054</v>
      </c>
      <c r="BN425" s="34"/>
      <c r="BO425" s="34"/>
      <c r="BP425" s="34"/>
      <c r="BQ425" s="34">
        <v>122.617</v>
      </c>
      <c r="BR425" s="34">
        <v>0.54820400000000002</v>
      </c>
      <c r="BS425" s="34">
        <v>-5</v>
      </c>
      <c r="BT425" s="34">
        <v>6.8770000000000003E-3</v>
      </c>
      <c r="BU425" s="34">
        <v>13.396741</v>
      </c>
      <c r="BV425" s="34">
        <v>0</v>
      </c>
      <c r="BW425" s="34" t="s">
        <v>155</v>
      </c>
      <c r="BX425" s="34">
        <v>0.81599999999999995</v>
      </c>
    </row>
    <row r="426" spans="1:76" x14ac:dyDescent="0.25">
      <c r="A426" s="35">
        <v>43167</v>
      </c>
      <c r="B426" s="36">
        <v>2.1700231481481484E-2</v>
      </c>
      <c r="C426" s="34">
        <v>10.907999999999999</v>
      </c>
      <c r="D426" s="34">
        <v>4.6154999999999999</v>
      </c>
      <c r="E426" s="34">
        <v>46155</v>
      </c>
      <c r="F426" s="34">
        <v>1839.8</v>
      </c>
      <c r="G426" s="34">
        <v>1.7</v>
      </c>
      <c r="H426" s="34">
        <v>3944.5</v>
      </c>
      <c r="I426" s="34"/>
      <c r="J426" s="34">
        <v>0.9</v>
      </c>
      <c r="K426" s="34">
        <v>0.85450000000000004</v>
      </c>
      <c r="L426" s="34">
        <v>9.3204999999999991</v>
      </c>
      <c r="M426" s="34">
        <v>3.944</v>
      </c>
      <c r="N426" s="34">
        <v>1572.1504</v>
      </c>
      <c r="O426" s="34">
        <v>1.4774</v>
      </c>
      <c r="P426" s="34">
        <v>1573.6</v>
      </c>
      <c r="Q426" s="34">
        <v>1282.8009999999999</v>
      </c>
      <c r="R426" s="34">
        <v>1.2055</v>
      </c>
      <c r="S426" s="34">
        <v>1284</v>
      </c>
      <c r="T426" s="34">
        <v>3944.4825999999998</v>
      </c>
      <c r="U426" s="34"/>
      <c r="V426" s="34"/>
      <c r="W426" s="34">
        <v>0</v>
      </c>
      <c r="X426" s="34">
        <v>0.76910000000000001</v>
      </c>
      <c r="Y426" s="34">
        <v>12.1</v>
      </c>
      <c r="Z426" s="34">
        <v>849</v>
      </c>
      <c r="AA426" s="34">
        <v>849</v>
      </c>
      <c r="AB426" s="34">
        <v>863</v>
      </c>
      <c r="AC426" s="34">
        <v>92</v>
      </c>
      <c r="AD426" s="34">
        <v>27.01</v>
      </c>
      <c r="AE426" s="34">
        <v>0.62</v>
      </c>
      <c r="AF426" s="34">
        <v>979</v>
      </c>
      <c r="AG426" s="34">
        <v>1</v>
      </c>
      <c r="AH426" s="34">
        <v>49</v>
      </c>
      <c r="AI426" s="34">
        <v>37</v>
      </c>
      <c r="AJ426" s="34">
        <v>192</v>
      </c>
      <c r="AK426" s="34">
        <v>170</v>
      </c>
      <c r="AL426" s="34">
        <v>4</v>
      </c>
      <c r="AM426" s="34">
        <v>174.3</v>
      </c>
      <c r="AN426" s="34" t="s">
        <v>155</v>
      </c>
      <c r="AO426" s="34">
        <v>2</v>
      </c>
      <c r="AP426" s="37">
        <v>0.77251157407407411</v>
      </c>
      <c r="AQ426" s="34">
        <v>47.158852000000003</v>
      </c>
      <c r="AR426" s="34">
        <v>-88.487668999999997</v>
      </c>
      <c r="AS426" s="34">
        <v>312.5</v>
      </c>
      <c r="AT426" s="34">
        <v>41.4</v>
      </c>
      <c r="AU426" s="34">
        <v>12</v>
      </c>
      <c r="AV426" s="34">
        <v>10</v>
      </c>
      <c r="AW426" s="34" t="s">
        <v>199</v>
      </c>
      <c r="AX426" s="34">
        <v>1.9438</v>
      </c>
      <c r="AY426" s="34">
        <v>1.5595000000000001</v>
      </c>
      <c r="AZ426" s="34">
        <v>2.9876</v>
      </c>
      <c r="BA426" s="34">
        <v>13.404</v>
      </c>
      <c r="BB426" s="34">
        <v>12.24</v>
      </c>
      <c r="BC426" s="34">
        <v>0.91</v>
      </c>
      <c r="BD426" s="34">
        <v>17.027000000000001</v>
      </c>
      <c r="BE426" s="34">
        <v>1982.7329999999999</v>
      </c>
      <c r="BF426" s="34">
        <v>533.99199999999996</v>
      </c>
      <c r="BG426" s="34">
        <v>35.023000000000003</v>
      </c>
      <c r="BH426" s="34">
        <v>3.3000000000000002E-2</v>
      </c>
      <c r="BI426" s="34">
        <v>35.055999999999997</v>
      </c>
      <c r="BJ426" s="34">
        <v>28.577000000000002</v>
      </c>
      <c r="BK426" s="34">
        <v>2.7E-2</v>
      </c>
      <c r="BL426" s="34">
        <v>28.603999999999999</v>
      </c>
      <c r="BM426" s="34">
        <v>28.9558</v>
      </c>
      <c r="BN426" s="34"/>
      <c r="BO426" s="34"/>
      <c r="BP426" s="34"/>
      <c r="BQ426" s="34">
        <v>118.95399999999999</v>
      </c>
      <c r="BR426" s="34">
        <v>0.368616</v>
      </c>
      <c r="BS426" s="34">
        <v>-5</v>
      </c>
      <c r="BT426" s="34">
        <v>6.123E-3</v>
      </c>
      <c r="BU426" s="34">
        <v>9.0080530000000003</v>
      </c>
      <c r="BV426" s="34">
        <v>0</v>
      </c>
      <c r="BW426" s="34" t="s">
        <v>155</v>
      </c>
      <c r="BX426" s="34">
        <v>0.81599999999999995</v>
      </c>
    </row>
    <row r="427" spans="1:76" x14ac:dyDescent="0.25">
      <c r="A427" s="35">
        <v>43167</v>
      </c>
      <c r="B427" s="36">
        <v>2.1711805555555557E-2</v>
      </c>
      <c r="C427" s="34">
        <v>9.7769999999999992</v>
      </c>
      <c r="D427" s="34">
        <v>6.6459999999999999</v>
      </c>
      <c r="E427" s="34">
        <v>66459.652889999998</v>
      </c>
      <c r="F427" s="34">
        <v>1649.1</v>
      </c>
      <c r="G427" s="34">
        <v>2.2999999999999998</v>
      </c>
      <c r="H427" s="34">
        <v>4287.7</v>
      </c>
      <c r="I427" s="34"/>
      <c r="J427" s="34">
        <v>0.8</v>
      </c>
      <c r="K427" s="34">
        <v>0.84350000000000003</v>
      </c>
      <c r="L427" s="34">
        <v>8.2476000000000003</v>
      </c>
      <c r="M427" s="34">
        <v>5.6059999999999999</v>
      </c>
      <c r="N427" s="34">
        <v>1391.0329999999999</v>
      </c>
      <c r="O427" s="34">
        <v>1.9661</v>
      </c>
      <c r="P427" s="34">
        <v>1393</v>
      </c>
      <c r="Q427" s="34">
        <v>1135.0177000000001</v>
      </c>
      <c r="R427" s="34">
        <v>1.6043000000000001</v>
      </c>
      <c r="S427" s="34">
        <v>1136.5999999999999</v>
      </c>
      <c r="T427" s="34">
        <v>4287.7461999999996</v>
      </c>
      <c r="U427" s="34"/>
      <c r="V427" s="34"/>
      <c r="W427" s="34">
        <v>0</v>
      </c>
      <c r="X427" s="34">
        <v>0.67479999999999996</v>
      </c>
      <c r="Y427" s="34">
        <v>12.3</v>
      </c>
      <c r="Z427" s="34">
        <v>849</v>
      </c>
      <c r="AA427" s="34">
        <v>849</v>
      </c>
      <c r="AB427" s="34">
        <v>865</v>
      </c>
      <c r="AC427" s="34">
        <v>92</v>
      </c>
      <c r="AD427" s="34">
        <v>27.01</v>
      </c>
      <c r="AE427" s="34">
        <v>0.62</v>
      </c>
      <c r="AF427" s="34">
        <v>979</v>
      </c>
      <c r="AG427" s="34">
        <v>1</v>
      </c>
      <c r="AH427" s="34">
        <v>49</v>
      </c>
      <c r="AI427" s="34">
        <v>37</v>
      </c>
      <c r="AJ427" s="34">
        <v>192</v>
      </c>
      <c r="AK427" s="34">
        <v>170</v>
      </c>
      <c r="AL427" s="34">
        <v>4.2</v>
      </c>
      <c r="AM427" s="34">
        <v>174</v>
      </c>
      <c r="AN427" s="34" t="s">
        <v>155</v>
      </c>
      <c r="AO427" s="34">
        <v>2</v>
      </c>
      <c r="AP427" s="37">
        <v>0.77252314814814815</v>
      </c>
      <c r="AQ427" s="34">
        <v>47.158866000000003</v>
      </c>
      <c r="AR427" s="34">
        <v>-88.487382999999994</v>
      </c>
      <c r="AS427" s="34">
        <v>312.10000000000002</v>
      </c>
      <c r="AT427" s="34">
        <v>43.5</v>
      </c>
      <c r="AU427" s="34">
        <v>12</v>
      </c>
      <c r="AV427" s="34">
        <v>10</v>
      </c>
      <c r="AW427" s="34" t="s">
        <v>199</v>
      </c>
      <c r="AX427" s="34">
        <v>2</v>
      </c>
      <c r="AY427" s="34">
        <v>1.1967000000000001</v>
      </c>
      <c r="AZ427" s="34">
        <v>2.9561999999999999</v>
      </c>
      <c r="BA427" s="34">
        <v>13.404</v>
      </c>
      <c r="BB427" s="34">
        <v>11.31</v>
      </c>
      <c r="BC427" s="34">
        <v>0.84</v>
      </c>
      <c r="BD427" s="34">
        <v>18.55</v>
      </c>
      <c r="BE427" s="34">
        <v>1677.652</v>
      </c>
      <c r="BF427" s="34">
        <v>725.78700000000003</v>
      </c>
      <c r="BG427" s="34">
        <v>29.631</v>
      </c>
      <c r="BH427" s="34">
        <v>4.2000000000000003E-2</v>
      </c>
      <c r="BI427" s="34">
        <v>29.672999999999998</v>
      </c>
      <c r="BJ427" s="34">
        <v>24.178000000000001</v>
      </c>
      <c r="BK427" s="34">
        <v>3.4000000000000002E-2</v>
      </c>
      <c r="BL427" s="34">
        <v>24.212</v>
      </c>
      <c r="BM427" s="34">
        <v>30.097300000000001</v>
      </c>
      <c r="BN427" s="34"/>
      <c r="BO427" s="34"/>
      <c r="BP427" s="34"/>
      <c r="BQ427" s="34">
        <v>99.807000000000002</v>
      </c>
      <c r="BR427" s="34">
        <v>0.32044400000000001</v>
      </c>
      <c r="BS427" s="34">
        <v>-5</v>
      </c>
      <c r="BT427" s="34">
        <v>5.1229999999999999E-3</v>
      </c>
      <c r="BU427" s="34">
        <v>7.830851</v>
      </c>
      <c r="BV427" s="34">
        <v>0</v>
      </c>
      <c r="BW427" s="34" t="s">
        <v>155</v>
      </c>
      <c r="BX427" s="34">
        <v>0.81599999999999995</v>
      </c>
    </row>
    <row r="428" spans="1:76" x14ac:dyDescent="0.25">
      <c r="A428" s="35">
        <v>43167</v>
      </c>
      <c r="B428" s="36">
        <v>2.1723379629629627E-2</v>
      </c>
      <c r="C428" s="34">
        <v>9.8000000000000007</v>
      </c>
      <c r="D428" s="34">
        <v>6.6227999999999998</v>
      </c>
      <c r="E428" s="34">
        <v>66227.794120000006</v>
      </c>
      <c r="F428" s="34">
        <v>1270.5999999999999</v>
      </c>
      <c r="G428" s="34">
        <v>3.5</v>
      </c>
      <c r="H428" s="34">
        <v>4864.5</v>
      </c>
      <c r="I428" s="34"/>
      <c r="J428" s="34">
        <v>0.8</v>
      </c>
      <c r="K428" s="34">
        <v>0.84299999999999997</v>
      </c>
      <c r="L428" s="34">
        <v>8.2614999999999998</v>
      </c>
      <c r="M428" s="34">
        <v>5.5830000000000002</v>
      </c>
      <c r="N428" s="34">
        <v>1071.1279999999999</v>
      </c>
      <c r="O428" s="34">
        <v>2.9638</v>
      </c>
      <c r="P428" s="34">
        <v>1074.0999999999999</v>
      </c>
      <c r="Q428" s="34">
        <v>873.99019999999996</v>
      </c>
      <c r="R428" s="34">
        <v>2.4182999999999999</v>
      </c>
      <c r="S428" s="34">
        <v>876.4</v>
      </c>
      <c r="T428" s="34">
        <v>4864.4573</v>
      </c>
      <c r="U428" s="34"/>
      <c r="V428" s="34"/>
      <c r="W428" s="34">
        <v>0</v>
      </c>
      <c r="X428" s="34">
        <v>0.6744</v>
      </c>
      <c r="Y428" s="34">
        <v>12.4</v>
      </c>
      <c r="Z428" s="34">
        <v>850</v>
      </c>
      <c r="AA428" s="34">
        <v>850</v>
      </c>
      <c r="AB428" s="34">
        <v>866</v>
      </c>
      <c r="AC428" s="34">
        <v>92</v>
      </c>
      <c r="AD428" s="34">
        <v>27.01</v>
      </c>
      <c r="AE428" s="34">
        <v>0.62</v>
      </c>
      <c r="AF428" s="34">
        <v>979</v>
      </c>
      <c r="AG428" s="34">
        <v>1</v>
      </c>
      <c r="AH428" s="34">
        <v>49</v>
      </c>
      <c r="AI428" s="34">
        <v>37</v>
      </c>
      <c r="AJ428" s="34">
        <v>192</v>
      </c>
      <c r="AK428" s="34">
        <v>170</v>
      </c>
      <c r="AL428" s="34">
        <v>4.2</v>
      </c>
      <c r="AM428" s="34">
        <v>174.4</v>
      </c>
      <c r="AN428" s="34" t="s">
        <v>155</v>
      </c>
      <c r="AO428" s="34">
        <v>2</v>
      </c>
      <c r="AP428" s="37">
        <v>0.77253472222222219</v>
      </c>
      <c r="AQ428" s="34">
        <v>47.158870999999998</v>
      </c>
      <c r="AR428" s="34">
        <v>-88.487105</v>
      </c>
      <c r="AS428" s="34">
        <v>311.7</v>
      </c>
      <c r="AT428" s="34">
        <v>44.6</v>
      </c>
      <c r="AU428" s="34">
        <v>12</v>
      </c>
      <c r="AV428" s="34">
        <v>9</v>
      </c>
      <c r="AW428" s="34" t="s">
        <v>209</v>
      </c>
      <c r="AX428" s="34">
        <v>2.2157</v>
      </c>
      <c r="AY428" s="34">
        <v>1</v>
      </c>
      <c r="AZ428" s="34">
        <v>3.0438000000000001</v>
      </c>
      <c r="BA428" s="34">
        <v>13.404</v>
      </c>
      <c r="BB428" s="34">
        <v>11.27</v>
      </c>
      <c r="BC428" s="34">
        <v>0.84</v>
      </c>
      <c r="BD428" s="34">
        <v>18.623999999999999</v>
      </c>
      <c r="BE428" s="34">
        <v>1674.7750000000001</v>
      </c>
      <c r="BF428" s="34">
        <v>720.35</v>
      </c>
      <c r="BG428" s="34">
        <v>22.739000000000001</v>
      </c>
      <c r="BH428" s="34">
        <v>6.3E-2</v>
      </c>
      <c r="BI428" s="34">
        <v>22.802</v>
      </c>
      <c r="BJ428" s="34">
        <v>18.553999999999998</v>
      </c>
      <c r="BK428" s="34">
        <v>5.0999999999999997E-2</v>
      </c>
      <c r="BL428" s="34">
        <v>18.605</v>
      </c>
      <c r="BM428" s="34">
        <v>34.029400000000003</v>
      </c>
      <c r="BN428" s="34"/>
      <c r="BO428" s="34"/>
      <c r="BP428" s="34"/>
      <c r="BQ428" s="34">
        <v>99.406000000000006</v>
      </c>
      <c r="BR428" s="34">
        <v>0.25122499999999998</v>
      </c>
      <c r="BS428" s="34">
        <v>-5</v>
      </c>
      <c r="BT428" s="34">
        <v>5.0000000000000001E-3</v>
      </c>
      <c r="BU428" s="34">
        <v>6.1393110000000002</v>
      </c>
      <c r="BV428" s="34">
        <v>0</v>
      </c>
      <c r="BW428" s="34" t="s">
        <v>155</v>
      </c>
      <c r="BX428" s="34">
        <v>0.81599999999999995</v>
      </c>
    </row>
    <row r="429" spans="1:76" x14ac:dyDescent="0.25">
      <c r="A429" s="35">
        <v>43167</v>
      </c>
      <c r="B429" s="36">
        <v>2.1734953703703704E-2</v>
      </c>
      <c r="C429" s="34">
        <v>10.696999999999999</v>
      </c>
      <c r="D429" s="34">
        <v>5.0860000000000003</v>
      </c>
      <c r="E429" s="34">
        <v>50860.147060000003</v>
      </c>
      <c r="F429" s="34">
        <v>966.1</v>
      </c>
      <c r="G429" s="34">
        <v>3.8</v>
      </c>
      <c r="H429" s="34">
        <v>4867.6000000000004</v>
      </c>
      <c r="I429" s="34"/>
      <c r="J429" s="34">
        <v>0.8</v>
      </c>
      <c r="K429" s="34">
        <v>0.85089999999999999</v>
      </c>
      <c r="L429" s="34">
        <v>9.1018000000000008</v>
      </c>
      <c r="M429" s="34">
        <v>4.3276000000000003</v>
      </c>
      <c r="N429" s="34">
        <v>822.06650000000002</v>
      </c>
      <c r="O429" s="34">
        <v>3.2578999999999998</v>
      </c>
      <c r="P429" s="34">
        <v>825.3</v>
      </c>
      <c r="Q429" s="34">
        <v>670.76769999999999</v>
      </c>
      <c r="R429" s="34">
        <v>2.6583000000000001</v>
      </c>
      <c r="S429" s="34">
        <v>673.4</v>
      </c>
      <c r="T429" s="34">
        <v>4867.6112999999996</v>
      </c>
      <c r="U429" s="34"/>
      <c r="V429" s="34"/>
      <c r="W429" s="34">
        <v>0</v>
      </c>
      <c r="X429" s="34">
        <v>0.68069999999999997</v>
      </c>
      <c r="Y429" s="34">
        <v>12.5</v>
      </c>
      <c r="Z429" s="34">
        <v>850</v>
      </c>
      <c r="AA429" s="34">
        <v>849</v>
      </c>
      <c r="AB429" s="34">
        <v>865</v>
      </c>
      <c r="AC429" s="34">
        <v>92</v>
      </c>
      <c r="AD429" s="34">
        <v>27.01</v>
      </c>
      <c r="AE429" s="34">
        <v>0.62</v>
      </c>
      <c r="AF429" s="34">
        <v>979</v>
      </c>
      <c r="AG429" s="34">
        <v>1</v>
      </c>
      <c r="AH429" s="34">
        <v>49</v>
      </c>
      <c r="AI429" s="34">
        <v>37</v>
      </c>
      <c r="AJ429" s="34">
        <v>192</v>
      </c>
      <c r="AK429" s="34">
        <v>170.9</v>
      </c>
      <c r="AL429" s="34">
        <v>4.3</v>
      </c>
      <c r="AM429" s="34">
        <v>174.8</v>
      </c>
      <c r="AN429" s="34" t="s">
        <v>155</v>
      </c>
      <c r="AO429" s="34">
        <v>2</v>
      </c>
      <c r="AP429" s="37">
        <v>0.77254629629629623</v>
      </c>
      <c r="AQ429" s="34">
        <v>47.158867999999998</v>
      </c>
      <c r="AR429" s="34">
        <v>-88.486845000000002</v>
      </c>
      <c r="AS429" s="34">
        <v>311.2</v>
      </c>
      <c r="AT429" s="34">
        <v>43.1</v>
      </c>
      <c r="AU429" s="34">
        <v>12</v>
      </c>
      <c r="AV429" s="34">
        <v>9</v>
      </c>
      <c r="AW429" s="34" t="s">
        <v>209</v>
      </c>
      <c r="AX429" s="34">
        <v>2.3719000000000001</v>
      </c>
      <c r="AY429" s="34">
        <v>1.2876000000000001</v>
      </c>
      <c r="AZ429" s="34">
        <v>3.3157000000000001</v>
      </c>
      <c r="BA429" s="34">
        <v>13.404</v>
      </c>
      <c r="BB429" s="34">
        <v>11.91</v>
      </c>
      <c r="BC429" s="34">
        <v>0.89</v>
      </c>
      <c r="BD429" s="34">
        <v>17.526</v>
      </c>
      <c r="BE429" s="34">
        <v>1900.3109999999999</v>
      </c>
      <c r="BF429" s="34">
        <v>575.06600000000003</v>
      </c>
      <c r="BG429" s="34">
        <v>17.974</v>
      </c>
      <c r="BH429" s="34">
        <v>7.0999999999999994E-2</v>
      </c>
      <c r="BI429" s="34">
        <v>18.045000000000002</v>
      </c>
      <c r="BJ429" s="34">
        <v>14.666</v>
      </c>
      <c r="BK429" s="34">
        <v>5.8000000000000003E-2</v>
      </c>
      <c r="BL429" s="34">
        <v>14.724</v>
      </c>
      <c r="BM429" s="34">
        <v>35.07</v>
      </c>
      <c r="BN429" s="34"/>
      <c r="BO429" s="34"/>
      <c r="BP429" s="34"/>
      <c r="BQ429" s="34">
        <v>103.336</v>
      </c>
      <c r="BR429" s="34">
        <v>0.241123</v>
      </c>
      <c r="BS429" s="34">
        <v>-5</v>
      </c>
      <c r="BT429" s="34">
        <v>5.0000000000000001E-3</v>
      </c>
      <c r="BU429" s="34">
        <v>5.8924430000000001</v>
      </c>
      <c r="BV429" s="34">
        <v>0</v>
      </c>
      <c r="BW429" s="34" t="s">
        <v>155</v>
      </c>
      <c r="BX429" s="34">
        <v>0.81599999999999995</v>
      </c>
    </row>
    <row r="430" spans="1:76" x14ac:dyDescent="0.25">
      <c r="A430" s="35">
        <v>43167</v>
      </c>
      <c r="B430" s="36">
        <v>2.1746527777777778E-2</v>
      </c>
      <c r="C430" s="34">
        <v>11.762</v>
      </c>
      <c r="D430" s="34">
        <v>3.5270000000000001</v>
      </c>
      <c r="E430" s="34">
        <v>35269.717369999998</v>
      </c>
      <c r="F430" s="34">
        <v>783.1</v>
      </c>
      <c r="G430" s="34">
        <v>3.9</v>
      </c>
      <c r="H430" s="34">
        <v>4594.8999999999996</v>
      </c>
      <c r="I430" s="34"/>
      <c r="J430" s="34">
        <v>0.8</v>
      </c>
      <c r="K430" s="34">
        <v>0.85750000000000004</v>
      </c>
      <c r="L430" s="34">
        <v>10.085699999999999</v>
      </c>
      <c r="M430" s="34">
        <v>3.0244</v>
      </c>
      <c r="N430" s="34">
        <v>671.50729999999999</v>
      </c>
      <c r="O430" s="34">
        <v>3.3195000000000001</v>
      </c>
      <c r="P430" s="34">
        <v>674.8</v>
      </c>
      <c r="Q430" s="34">
        <v>547.91849999999999</v>
      </c>
      <c r="R430" s="34">
        <v>2.7086000000000001</v>
      </c>
      <c r="S430" s="34">
        <v>550.6</v>
      </c>
      <c r="T430" s="34">
        <v>4594.9386999999997</v>
      </c>
      <c r="U430" s="34"/>
      <c r="V430" s="34"/>
      <c r="W430" s="34">
        <v>0</v>
      </c>
      <c r="X430" s="34">
        <v>0.68600000000000005</v>
      </c>
      <c r="Y430" s="34">
        <v>12.4</v>
      </c>
      <c r="Z430" s="34">
        <v>850</v>
      </c>
      <c r="AA430" s="34">
        <v>849</v>
      </c>
      <c r="AB430" s="34">
        <v>865</v>
      </c>
      <c r="AC430" s="34">
        <v>92</v>
      </c>
      <c r="AD430" s="34">
        <v>27.01</v>
      </c>
      <c r="AE430" s="34">
        <v>0.62</v>
      </c>
      <c r="AF430" s="34">
        <v>979</v>
      </c>
      <c r="AG430" s="34">
        <v>1</v>
      </c>
      <c r="AH430" s="34">
        <v>49</v>
      </c>
      <c r="AI430" s="34">
        <v>37</v>
      </c>
      <c r="AJ430" s="34">
        <v>192</v>
      </c>
      <c r="AK430" s="34">
        <v>171</v>
      </c>
      <c r="AL430" s="34">
        <v>4.3</v>
      </c>
      <c r="AM430" s="34">
        <v>175</v>
      </c>
      <c r="AN430" s="34" t="s">
        <v>155</v>
      </c>
      <c r="AO430" s="34">
        <v>2</v>
      </c>
      <c r="AP430" s="37">
        <v>0.77255787037037038</v>
      </c>
      <c r="AQ430" s="34">
        <v>47.158859999999997</v>
      </c>
      <c r="AR430" s="34">
        <v>-88.486598000000001</v>
      </c>
      <c r="AS430" s="34">
        <v>310.7</v>
      </c>
      <c r="AT430" s="34">
        <v>39.799999999999997</v>
      </c>
      <c r="AU430" s="34">
        <v>12</v>
      </c>
      <c r="AV430" s="34">
        <v>8</v>
      </c>
      <c r="AW430" s="34" t="s">
        <v>228</v>
      </c>
      <c r="AX430" s="34">
        <v>2.4719000000000002</v>
      </c>
      <c r="AY430" s="34">
        <v>1.6876</v>
      </c>
      <c r="AZ430" s="34">
        <v>3.6156999999999999</v>
      </c>
      <c r="BA430" s="34">
        <v>13.404</v>
      </c>
      <c r="BB430" s="34">
        <v>12.5</v>
      </c>
      <c r="BC430" s="34">
        <v>0.93</v>
      </c>
      <c r="BD430" s="34">
        <v>16.619</v>
      </c>
      <c r="BE430" s="34">
        <v>2159.7139999999999</v>
      </c>
      <c r="BF430" s="34">
        <v>412.19099999999997</v>
      </c>
      <c r="BG430" s="34">
        <v>15.058</v>
      </c>
      <c r="BH430" s="34">
        <v>7.3999999999999996E-2</v>
      </c>
      <c r="BI430" s="34">
        <v>15.132999999999999</v>
      </c>
      <c r="BJ430" s="34">
        <v>12.287000000000001</v>
      </c>
      <c r="BK430" s="34">
        <v>6.0999999999999999E-2</v>
      </c>
      <c r="BL430" s="34">
        <v>12.348000000000001</v>
      </c>
      <c r="BM430" s="34">
        <v>33.954000000000001</v>
      </c>
      <c r="BN430" s="34"/>
      <c r="BO430" s="34"/>
      <c r="BP430" s="34"/>
      <c r="BQ430" s="34">
        <v>106.809</v>
      </c>
      <c r="BR430" s="34">
        <v>0.26029400000000003</v>
      </c>
      <c r="BS430" s="34">
        <v>-5</v>
      </c>
      <c r="BT430" s="34">
        <v>5.8770000000000003E-3</v>
      </c>
      <c r="BU430" s="34">
        <v>6.3609340000000003</v>
      </c>
      <c r="BV430" s="34">
        <v>0</v>
      </c>
      <c r="BW430" s="34" t="s">
        <v>155</v>
      </c>
      <c r="BX430" s="34">
        <v>0.81599999999999995</v>
      </c>
    </row>
    <row r="431" spans="1:76" x14ac:dyDescent="0.25">
      <c r="A431" s="35">
        <v>43167</v>
      </c>
      <c r="B431" s="36">
        <v>2.1758101851851851E-2</v>
      </c>
      <c r="C431" s="34">
        <v>12.43</v>
      </c>
      <c r="D431" s="34">
        <v>2.2183999999999999</v>
      </c>
      <c r="E431" s="34">
        <v>22183.780279999999</v>
      </c>
      <c r="F431" s="34">
        <v>671.5</v>
      </c>
      <c r="G431" s="34">
        <v>3.6</v>
      </c>
      <c r="H431" s="34">
        <v>4378.5</v>
      </c>
      <c r="I431" s="34"/>
      <c r="J431" s="34">
        <v>0.8</v>
      </c>
      <c r="K431" s="34">
        <v>0.86460000000000004</v>
      </c>
      <c r="L431" s="34">
        <v>10.746499999999999</v>
      </c>
      <c r="M431" s="34">
        <v>1.9179999999999999</v>
      </c>
      <c r="N431" s="34">
        <v>580.5394</v>
      </c>
      <c r="O431" s="34">
        <v>3.1549999999999998</v>
      </c>
      <c r="P431" s="34">
        <v>583.70000000000005</v>
      </c>
      <c r="Q431" s="34">
        <v>473.69290000000001</v>
      </c>
      <c r="R431" s="34">
        <v>2.5743999999999998</v>
      </c>
      <c r="S431" s="34">
        <v>476.3</v>
      </c>
      <c r="T431" s="34">
        <v>4378.5311000000002</v>
      </c>
      <c r="U431" s="34"/>
      <c r="V431" s="34"/>
      <c r="W431" s="34">
        <v>0</v>
      </c>
      <c r="X431" s="34">
        <v>0.69169999999999998</v>
      </c>
      <c r="Y431" s="34">
        <v>12.5</v>
      </c>
      <c r="Z431" s="34">
        <v>849</v>
      </c>
      <c r="AA431" s="34">
        <v>849</v>
      </c>
      <c r="AB431" s="34">
        <v>863</v>
      </c>
      <c r="AC431" s="34">
        <v>92</v>
      </c>
      <c r="AD431" s="34">
        <v>27.01</v>
      </c>
      <c r="AE431" s="34">
        <v>0.62</v>
      </c>
      <c r="AF431" s="34">
        <v>979</v>
      </c>
      <c r="AG431" s="34">
        <v>1</v>
      </c>
      <c r="AH431" s="34">
        <v>49</v>
      </c>
      <c r="AI431" s="34">
        <v>37</v>
      </c>
      <c r="AJ431" s="34">
        <v>192</v>
      </c>
      <c r="AK431" s="34">
        <v>171</v>
      </c>
      <c r="AL431" s="34">
        <v>4.4000000000000004</v>
      </c>
      <c r="AM431" s="34">
        <v>175</v>
      </c>
      <c r="AN431" s="34" t="s">
        <v>155</v>
      </c>
      <c r="AO431" s="34">
        <v>2</v>
      </c>
      <c r="AP431" s="37">
        <v>0.77256944444444453</v>
      </c>
      <c r="AQ431" s="34">
        <v>47.158842999999997</v>
      </c>
      <c r="AR431" s="34">
        <v>-88.486366000000004</v>
      </c>
      <c r="AS431" s="34">
        <v>310.2</v>
      </c>
      <c r="AT431" s="34">
        <v>38.700000000000003</v>
      </c>
      <c r="AU431" s="34">
        <v>12</v>
      </c>
      <c r="AV431" s="34">
        <v>5</v>
      </c>
      <c r="AW431" s="34" t="s">
        <v>229</v>
      </c>
      <c r="AX431" s="34">
        <v>2.5718999999999999</v>
      </c>
      <c r="AY431" s="34">
        <v>2.0876000000000001</v>
      </c>
      <c r="AZ431" s="34">
        <v>3.9157000000000002</v>
      </c>
      <c r="BA431" s="34">
        <v>13.404</v>
      </c>
      <c r="BB431" s="34">
        <v>13.19</v>
      </c>
      <c r="BC431" s="34">
        <v>0.98</v>
      </c>
      <c r="BD431" s="34">
        <v>15.663</v>
      </c>
      <c r="BE431" s="34">
        <v>2383.5619999999999</v>
      </c>
      <c r="BF431" s="34">
        <v>270.75400000000002</v>
      </c>
      <c r="BG431" s="34">
        <v>13.484</v>
      </c>
      <c r="BH431" s="34">
        <v>7.2999999999999995E-2</v>
      </c>
      <c r="BI431" s="34">
        <v>13.558</v>
      </c>
      <c r="BJ431" s="34">
        <v>11.002000000000001</v>
      </c>
      <c r="BK431" s="34">
        <v>0.06</v>
      </c>
      <c r="BL431" s="34">
        <v>11.061999999999999</v>
      </c>
      <c r="BM431" s="34">
        <v>33.512599999999999</v>
      </c>
      <c r="BN431" s="34"/>
      <c r="BO431" s="34"/>
      <c r="BP431" s="34"/>
      <c r="BQ431" s="34">
        <v>111.545</v>
      </c>
      <c r="BR431" s="34">
        <v>0.25861499999999998</v>
      </c>
      <c r="BS431" s="34">
        <v>-5</v>
      </c>
      <c r="BT431" s="34">
        <v>6.0000000000000001E-3</v>
      </c>
      <c r="BU431" s="34">
        <v>6.3199040000000002</v>
      </c>
      <c r="BV431" s="34">
        <v>0</v>
      </c>
      <c r="BW431" s="34" t="s">
        <v>155</v>
      </c>
      <c r="BX431" s="34">
        <v>0.81599999999999995</v>
      </c>
    </row>
    <row r="432" spans="1:76" x14ac:dyDescent="0.25">
      <c r="A432" s="35">
        <v>43167</v>
      </c>
      <c r="B432" s="36">
        <v>2.1769675925925925E-2</v>
      </c>
      <c r="C432" s="34">
        <v>12.701000000000001</v>
      </c>
      <c r="D432" s="34">
        <v>1.5794999999999999</v>
      </c>
      <c r="E432" s="34">
        <v>15794.88294</v>
      </c>
      <c r="F432" s="34">
        <v>642.29999999999995</v>
      </c>
      <c r="G432" s="34">
        <v>3.3</v>
      </c>
      <c r="H432" s="34">
        <v>3947.7</v>
      </c>
      <c r="I432" s="34"/>
      <c r="J432" s="34">
        <v>0.8</v>
      </c>
      <c r="K432" s="34">
        <v>0.86870000000000003</v>
      </c>
      <c r="L432" s="34">
        <v>11.032999999999999</v>
      </c>
      <c r="M432" s="34">
        <v>1.3721000000000001</v>
      </c>
      <c r="N432" s="34">
        <v>557.97349999999994</v>
      </c>
      <c r="O432" s="34">
        <v>2.8658999999999999</v>
      </c>
      <c r="P432" s="34">
        <v>560.79999999999995</v>
      </c>
      <c r="Q432" s="34">
        <v>455.28019999999998</v>
      </c>
      <c r="R432" s="34">
        <v>2.3384</v>
      </c>
      <c r="S432" s="34">
        <v>457.6</v>
      </c>
      <c r="T432" s="34">
        <v>3947.7004000000002</v>
      </c>
      <c r="U432" s="34"/>
      <c r="V432" s="34"/>
      <c r="W432" s="34">
        <v>0</v>
      </c>
      <c r="X432" s="34">
        <v>0.69499999999999995</v>
      </c>
      <c r="Y432" s="34">
        <v>12.5</v>
      </c>
      <c r="Z432" s="34">
        <v>848</v>
      </c>
      <c r="AA432" s="34">
        <v>848</v>
      </c>
      <c r="AB432" s="34">
        <v>864</v>
      </c>
      <c r="AC432" s="34">
        <v>92</v>
      </c>
      <c r="AD432" s="34">
        <v>27.01</v>
      </c>
      <c r="AE432" s="34">
        <v>0.62</v>
      </c>
      <c r="AF432" s="34">
        <v>979</v>
      </c>
      <c r="AG432" s="34">
        <v>1</v>
      </c>
      <c r="AH432" s="34">
        <v>49</v>
      </c>
      <c r="AI432" s="34">
        <v>37</v>
      </c>
      <c r="AJ432" s="34">
        <v>192</v>
      </c>
      <c r="AK432" s="34">
        <v>171</v>
      </c>
      <c r="AL432" s="34">
        <v>4.4000000000000004</v>
      </c>
      <c r="AM432" s="34">
        <v>175</v>
      </c>
      <c r="AN432" s="34" t="s">
        <v>155</v>
      </c>
      <c r="AO432" s="34">
        <v>2</v>
      </c>
      <c r="AP432" s="37">
        <v>0.77258101851851846</v>
      </c>
      <c r="AQ432" s="34">
        <v>47.158807000000003</v>
      </c>
      <c r="AR432" s="34">
        <v>-88.486161999999993</v>
      </c>
      <c r="AS432" s="34">
        <v>309.89999999999998</v>
      </c>
      <c r="AT432" s="34">
        <v>34.700000000000003</v>
      </c>
      <c r="AU432" s="34">
        <v>12</v>
      </c>
      <c r="AV432" s="34">
        <v>5</v>
      </c>
      <c r="AW432" s="34" t="s">
        <v>229</v>
      </c>
      <c r="AX432" s="34">
        <v>1.5215000000000001</v>
      </c>
      <c r="AY432" s="34">
        <v>1.5528999999999999</v>
      </c>
      <c r="AZ432" s="34">
        <v>2.3462999999999998</v>
      </c>
      <c r="BA432" s="34">
        <v>13.404</v>
      </c>
      <c r="BB432" s="34">
        <v>13.63</v>
      </c>
      <c r="BC432" s="34">
        <v>1.02</v>
      </c>
      <c r="BD432" s="34">
        <v>15.114000000000001</v>
      </c>
      <c r="BE432" s="34">
        <v>2505.127</v>
      </c>
      <c r="BF432" s="34">
        <v>198.29</v>
      </c>
      <c r="BG432" s="34">
        <v>13.266999999999999</v>
      </c>
      <c r="BH432" s="34">
        <v>6.8000000000000005E-2</v>
      </c>
      <c r="BI432" s="34">
        <v>13.336</v>
      </c>
      <c r="BJ432" s="34">
        <v>10.826000000000001</v>
      </c>
      <c r="BK432" s="34">
        <v>5.6000000000000001E-2</v>
      </c>
      <c r="BL432" s="34">
        <v>10.881</v>
      </c>
      <c r="BM432" s="34">
        <v>30.9315</v>
      </c>
      <c r="BN432" s="34"/>
      <c r="BO432" s="34"/>
      <c r="BP432" s="34"/>
      <c r="BQ432" s="34">
        <v>114.735</v>
      </c>
      <c r="BR432" s="34">
        <v>0.219412</v>
      </c>
      <c r="BS432" s="34">
        <v>-5</v>
      </c>
      <c r="BT432" s="34">
        <v>6.0000000000000001E-3</v>
      </c>
      <c r="BU432" s="34">
        <v>5.3618810000000003</v>
      </c>
      <c r="BV432" s="34">
        <v>0</v>
      </c>
      <c r="BW432" s="34" t="s">
        <v>155</v>
      </c>
      <c r="BX432" s="34">
        <v>0.81599999999999995</v>
      </c>
    </row>
    <row r="433" spans="1:76" x14ac:dyDescent="0.25">
      <c r="A433" s="35">
        <v>43167</v>
      </c>
      <c r="B433" s="36">
        <v>2.1781249999999999E-2</v>
      </c>
      <c r="C433" s="34">
        <v>12.725</v>
      </c>
      <c r="D433" s="34">
        <v>1.5699000000000001</v>
      </c>
      <c r="E433" s="34">
        <v>15698.78909</v>
      </c>
      <c r="F433" s="34">
        <v>606.6</v>
      </c>
      <c r="G433" s="34">
        <v>3</v>
      </c>
      <c r="H433" s="34">
        <v>3773.9</v>
      </c>
      <c r="I433" s="34"/>
      <c r="J433" s="34">
        <v>0.8</v>
      </c>
      <c r="K433" s="34">
        <v>0.86880000000000002</v>
      </c>
      <c r="L433" s="34">
        <v>11.0549</v>
      </c>
      <c r="M433" s="34">
        <v>1.3638999999999999</v>
      </c>
      <c r="N433" s="34">
        <v>526.96460000000002</v>
      </c>
      <c r="O433" s="34">
        <v>2.6063000000000001</v>
      </c>
      <c r="P433" s="34">
        <v>529.6</v>
      </c>
      <c r="Q433" s="34">
        <v>429.97840000000002</v>
      </c>
      <c r="R433" s="34">
        <v>2.1265999999999998</v>
      </c>
      <c r="S433" s="34">
        <v>432.1</v>
      </c>
      <c r="T433" s="34">
        <v>3773.9371999999998</v>
      </c>
      <c r="U433" s="34"/>
      <c r="V433" s="34"/>
      <c r="W433" s="34">
        <v>0</v>
      </c>
      <c r="X433" s="34">
        <v>0.69499999999999995</v>
      </c>
      <c r="Y433" s="34">
        <v>12.4</v>
      </c>
      <c r="Z433" s="34">
        <v>849</v>
      </c>
      <c r="AA433" s="34">
        <v>849</v>
      </c>
      <c r="AB433" s="34">
        <v>863</v>
      </c>
      <c r="AC433" s="34">
        <v>92</v>
      </c>
      <c r="AD433" s="34">
        <v>27.01</v>
      </c>
      <c r="AE433" s="34">
        <v>0.62</v>
      </c>
      <c r="AF433" s="34">
        <v>979</v>
      </c>
      <c r="AG433" s="34">
        <v>1</v>
      </c>
      <c r="AH433" s="34">
        <v>49</v>
      </c>
      <c r="AI433" s="34">
        <v>37</v>
      </c>
      <c r="AJ433" s="34">
        <v>192</v>
      </c>
      <c r="AK433" s="34">
        <v>171</v>
      </c>
      <c r="AL433" s="34">
        <v>4.4000000000000004</v>
      </c>
      <c r="AM433" s="34">
        <v>175</v>
      </c>
      <c r="AN433" s="34" t="s">
        <v>155</v>
      </c>
      <c r="AO433" s="34">
        <v>2</v>
      </c>
      <c r="AP433" s="37">
        <v>0.77259259259259261</v>
      </c>
      <c r="AQ433" s="34">
        <v>47.158752999999997</v>
      </c>
      <c r="AR433" s="34">
        <v>-88.485984999999999</v>
      </c>
      <c r="AS433" s="34">
        <v>310</v>
      </c>
      <c r="AT433" s="34">
        <v>32.200000000000003</v>
      </c>
      <c r="AU433" s="34">
        <v>12</v>
      </c>
      <c r="AV433" s="34">
        <v>7</v>
      </c>
      <c r="AW433" s="34" t="s">
        <v>230</v>
      </c>
      <c r="AX433" s="34">
        <v>1.6032999999999999</v>
      </c>
      <c r="AY433" s="34">
        <v>1.5157</v>
      </c>
      <c r="AZ433" s="34">
        <v>2.2751999999999999</v>
      </c>
      <c r="BA433" s="34">
        <v>13.404</v>
      </c>
      <c r="BB433" s="34">
        <v>13.63</v>
      </c>
      <c r="BC433" s="34">
        <v>1.02</v>
      </c>
      <c r="BD433" s="34">
        <v>15.106</v>
      </c>
      <c r="BE433" s="34">
        <v>2510.8330000000001</v>
      </c>
      <c r="BF433" s="34">
        <v>197.155</v>
      </c>
      <c r="BG433" s="34">
        <v>12.534000000000001</v>
      </c>
      <c r="BH433" s="34">
        <v>6.2E-2</v>
      </c>
      <c r="BI433" s="34">
        <v>12.596</v>
      </c>
      <c r="BJ433" s="34">
        <v>10.227</v>
      </c>
      <c r="BK433" s="34">
        <v>5.0999999999999997E-2</v>
      </c>
      <c r="BL433" s="34">
        <v>10.278</v>
      </c>
      <c r="BM433" s="34">
        <v>29.578700000000001</v>
      </c>
      <c r="BN433" s="34"/>
      <c r="BO433" s="34"/>
      <c r="BP433" s="34"/>
      <c r="BQ433" s="34">
        <v>114.777</v>
      </c>
      <c r="BR433" s="34">
        <v>0.214</v>
      </c>
      <c r="BS433" s="34">
        <v>-5</v>
      </c>
      <c r="BT433" s="34">
        <v>6.0000000000000001E-3</v>
      </c>
      <c r="BU433" s="34">
        <v>5.2296250000000004</v>
      </c>
      <c r="BV433" s="34">
        <v>0</v>
      </c>
      <c r="BW433" s="34" t="s">
        <v>155</v>
      </c>
      <c r="BX433" s="34">
        <v>0.81599999999999995</v>
      </c>
    </row>
    <row r="434" spans="1:76" x14ac:dyDescent="0.25">
      <c r="A434" s="35">
        <v>43167</v>
      </c>
      <c r="B434" s="36">
        <v>2.1792824074074072E-2</v>
      </c>
      <c r="C434" s="34">
        <v>12.769</v>
      </c>
      <c r="D434" s="34">
        <v>1.4592000000000001</v>
      </c>
      <c r="E434" s="34">
        <v>14592.13312</v>
      </c>
      <c r="F434" s="34">
        <v>578.70000000000005</v>
      </c>
      <c r="G434" s="34">
        <v>2.8</v>
      </c>
      <c r="H434" s="34">
        <v>3679.2</v>
      </c>
      <c r="I434" s="34"/>
      <c r="J434" s="34">
        <v>0.8</v>
      </c>
      <c r="K434" s="34">
        <v>0.86950000000000005</v>
      </c>
      <c r="L434" s="34">
        <v>11.103400000000001</v>
      </c>
      <c r="M434" s="34">
        <v>1.2688999999999999</v>
      </c>
      <c r="N434" s="34">
        <v>503.18959999999998</v>
      </c>
      <c r="O434" s="34">
        <v>2.4346999999999999</v>
      </c>
      <c r="P434" s="34">
        <v>505.6</v>
      </c>
      <c r="Q434" s="34">
        <v>410.57909999999998</v>
      </c>
      <c r="R434" s="34">
        <v>1.9865999999999999</v>
      </c>
      <c r="S434" s="34">
        <v>412.6</v>
      </c>
      <c r="T434" s="34">
        <v>3679.1837999999998</v>
      </c>
      <c r="U434" s="34"/>
      <c r="V434" s="34"/>
      <c r="W434" s="34">
        <v>0</v>
      </c>
      <c r="X434" s="34">
        <v>0.6956</v>
      </c>
      <c r="Y434" s="34">
        <v>12.5</v>
      </c>
      <c r="Z434" s="34">
        <v>848</v>
      </c>
      <c r="AA434" s="34">
        <v>849</v>
      </c>
      <c r="AB434" s="34">
        <v>864</v>
      </c>
      <c r="AC434" s="34">
        <v>92</v>
      </c>
      <c r="AD434" s="34">
        <v>27.01</v>
      </c>
      <c r="AE434" s="34">
        <v>0.62</v>
      </c>
      <c r="AF434" s="34">
        <v>979</v>
      </c>
      <c r="AG434" s="34">
        <v>1</v>
      </c>
      <c r="AH434" s="34">
        <v>49</v>
      </c>
      <c r="AI434" s="34">
        <v>37</v>
      </c>
      <c r="AJ434" s="34">
        <v>192</v>
      </c>
      <c r="AK434" s="34">
        <v>171</v>
      </c>
      <c r="AL434" s="34">
        <v>4.5</v>
      </c>
      <c r="AM434" s="34">
        <v>175</v>
      </c>
      <c r="AN434" s="34" t="s">
        <v>155</v>
      </c>
      <c r="AO434" s="34">
        <v>2</v>
      </c>
      <c r="AP434" s="37">
        <v>0.77260416666666665</v>
      </c>
      <c r="AQ434" s="34">
        <v>47.158701000000001</v>
      </c>
      <c r="AR434" s="34">
        <v>-88.485816999999997</v>
      </c>
      <c r="AS434" s="34">
        <v>310.10000000000002</v>
      </c>
      <c r="AT434" s="34">
        <v>31.9</v>
      </c>
      <c r="AU434" s="34">
        <v>12</v>
      </c>
      <c r="AV434" s="34">
        <v>7</v>
      </c>
      <c r="AW434" s="34" t="s">
        <v>230</v>
      </c>
      <c r="AX434" s="34">
        <v>1.8</v>
      </c>
      <c r="AY434" s="34">
        <v>1.1686000000000001</v>
      </c>
      <c r="AZ434" s="34">
        <v>2.3561999999999999</v>
      </c>
      <c r="BA434" s="34">
        <v>13.404</v>
      </c>
      <c r="BB434" s="34">
        <v>13.72</v>
      </c>
      <c r="BC434" s="34">
        <v>1.02</v>
      </c>
      <c r="BD434" s="34">
        <v>15.002000000000001</v>
      </c>
      <c r="BE434" s="34">
        <v>2532.9650000000001</v>
      </c>
      <c r="BF434" s="34">
        <v>184.232</v>
      </c>
      <c r="BG434" s="34">
        <v>12.021000000000001</v>
      </c>
      <c r="BH434" s="34">
        <v>5.8000000000000003E-2</v>
      </c>
      <c r="BI434" s="34">
        <v>12.079000000000001</v>
      </c>
      <c r="BJ434" s="34">
        <v>9.8089999999999993</v>
      </c>
      <c r="BK434" s="34">
        <v>4.7E-2</v>
      </c>
      <c r="BL434" s="34">
        <v>9.8559999999999999</v>
      </c>
      <c r="BM434" s="34">
        <v>28.9633</v>
      </c>
      <c r="BN434" s="34"/>
      <c r="BO434" s="34"/>
      <c r="BP434" s="34"/>
      <c r="BQ434" s="34">
        <v>115.387</v>
      </c>
      <c r="BR434" s="34">
        <v>0.20610700000000001</v>
      </c>
      <c r="BS434" s="34">
        <v>-5</v>
      </c>
      <c r="BT434" s="34">
        <v>5.1229999999999999E-3</v>
      </c>
      <c r="BU434" s="34">
        <v>5.03674</v>
      </c>
      <c r="BV434" s="34">
        <v>0</v>
      </c>
      <c r="BW434" s="34" t="s">
        <v>155</v>
      </c>
      <c r="BX434" s="34">
        <v>0.81599999999999995</v>
      </c>
    </row>
    <row r="435" spans="1:76" x14ac:dyDescent="0.25">
      <c r="A435" s="35">
        <v>43167</v>
      </c>
      <c r="B435" s="36">
        <v>2.1804398148148149E-2</v>
      </c>
      <c r="C435" s="34">
        <v>12.914</v>
      </c>
      <c r="D435" s="34">
        <v>1.0551999999999999</v>
      </c>
      <c r="E435" s="34">
        <v>10552</v>
      </c>
      <c r="F435" s="34">
        <v>541.70000000000005</v>
      </c>
      <c r="G435" s="34">
        <v>2.8</v>
      </c>
      <c r="H435" s="34">
        <v>3313.3</v>
      </c>
      <c r="I435" s="34"/>
      <c r="J435" s="34">
        <v>0.9</v>
      </c>
      <c r="K435" s="34">
        <v>0.87239999999999995</v>
      </c>
      <c r="L435" s="34">
        <v>11.2658</v>
      </c>
      <c r="M435" s="34">
        <v>0.92059999999999997</v>
      </c>
      <c r="N435" s="34">
        <v>472.59469999999999</v>
      </c>
      <c r="O435" s="34">
        <v>2.4426999999999999</v>
      </c>
      <c r="P435" s="34">
        <v>475</v>
      </c>
      <c r="Q435" s="34">
        <v>385.61509999999998</v>
      </c>
      <c r="R435" s="34">
        <v>1.9931000000000001</v>
      </c>
      <c r="S435" s="34">
        <v>387.6</v>
      </c>
      <c r="T435" s="34">
        <v>3313.2741000000001</v>
      </c>
      <c r="U435" s="34"/>
      <c r="V435" s="34"/>
      <c r="W435" s="34">
        <v>0</v>
      </c>
      <c r="X435" s="34">
        <v>0.78520000000000001</v>
      </c>
      <c r="Y435" s="34">
        <v>12.4</v>
      </c>
      <c r="Z435" s="34">
        <v>849</v>
      </c>
      <c r="AA435" s="34">
        <v>850</v>
      </c>
      <c r="AB435" s="34">
        <v>864</v>
      </c>
      <c r="AC435" s="34">
        <v>92</v>
      </c>
      <c r="AD435" s="34">
        <v>27.01</v>
      </c>
      <c r="AE435" s="34">
        <v>0.62</v>
      </c>
      <c r="AF435" s="34">
        <v>979</v>
      </c>
      <c r="AG435" s="34">
        <v>1</v>
      </c>
      <c r="AH435" s="34">
        <v>49</v>
      </c>
      <c r="AI435" s="34">
        <v>37</v>
      </c>
      <c r="AJ435" s="34">
        <v>192</v>
      </c>
      <c r="AK435" s="34">
        <v>171</v>
      </c>
      <c r="AL435" s="34">
        <v>4.4000000000000004</v>
      </c>
      <c r="AM435" s="34">
        <v>175</v>
      </c>
      <c r="AN435" s="34" t="s">
        <v>155</v>
      </c>
      <c r="AO435" s="34">
        <v>2</v>
      </c>
      <c r="AP435" s="37">
        <v>0.7726157407407408</v>
      </c>
      <c r="AQ435" s="34">
        <v>47.158647999999999</v>
      </c>
      <c r="AR435" s="34">
        <v>-88.485654999999994</v>
      </c>
      <c r="AS435" s="34">
        <v>310</v>
      </c>
      <c r="AT435" s="34">
        <v>31.3</v>
      </c>
      <c r="AU435" s="34">
        <v>12</v>
      </c>
      <c r="AV435" s="34">
        <v>7</v>
      </c>
      <c r="AW435" s="34" t="s">
        <v>230</v>
      </c>
      <c r="AX435" s="34">
        <v>1.9438</v>
      </c>
      <c r="AY435" s="34">
        <v>1.2157</v>
      </c>
      <c r="AZ435" s="34">
        <v>2.5156999999999998</v>
      </c>
      <c r="BA435" s="34">
        <v>13.404</v>
      </c>
      <c r="BB435" s="34">
        <v>14.04</v>
      </c>
      <c r="BC435" s="34">
        <v>1.05</v>
      </c>
      <c r="BD435" s="34">
        <v>14.627000000000001</v>
      </c>
      <c r="BE435" s="34">
        <v>2615.8530000000001</v>
      </c>
      <c r="BF435" s="34">
        <v>136.04300000000001</v>
      </c>
      <c r="BG435" s="34">
        <v>11.492000000000001</v>
      </c>
      <c r="BH435" s="34">
        <v>5.8999999999999997E-2</v>
      </c>
      <c r="BI435" s="34">
        <v>11.551</v>
      </c>
      <c r="BJ435" s="34">
        <v>9.3770000000000007</v>
      </c>
      <c r="BK435" s="34">
        <v>4.8000000000000001E-2</v>
      </c>
      <c r="BL435" s="34">
        <v>9.4250000000000007</v>
      </c>
      <c r="BM435" s="34">
        <v>26.547999999999998</v>
      </c>
      <c r="BN435" s="34"/>
      <c r="BO435" s="34"/>
      <c r="BP435" s="34"/>
      <c r="BQ435" s="34">
        <v>132.55799999999999</v>
      </c>
      <c r="BR435" s="34">
        <v>0.177813</v>
      </c>
      <c r="BS435" s="34">
        <v>-5</v>
      </c>
      <c r="BT435" s="34">
        <v>5.0000000000000001E-3</v>
      </c>
      <c r="BU435" s="34">
        <v>4.3453049999999998</v>
      </c>
      <c r="BV435" s="34">
        <v>0</v>
      </c>
      <c r="BW435" s="34" t="s">
        <v>155</v>
      </c>
      <c r="BX435" s="34">
        <v>0.81599999999999995</v>
      </c>
    </row>
    <row r="436" spans="1:76" x14ac:dyDescent="0.25">
      <c r="A436" s="35">
        <v>43167</v>
      </c>
      <c r="B436" s="36">
        <v>2.1815972222222219E-2</v>
      </c>
      <c r="C436" s="34">
        <v>13.042999999999999</v>
      </c>
      <c r="D436" s="34">
        <v>0.68310000000000004</v>
      </c>
      <c r="E436" s="34">
        <v>6831.348876</v>
      </c>
      <c r="F436" s="34">
        <v>481.9</v>
      </c>
      <c r="G436" s="34">
        <v>2.8</v>
      </c>
      <c r="H436" s="34">
        <v>2323.6999999999998</v>
      </c>
      <c r="I436" s="34"/>
      <c r="J436" s="34">
        <v>0.9</v>
      </c>
      <c r="K436" s="34">
        <v>0.87570000000000003</v>
      </c>
      <c r="L436" s="34">
        <v>11.4223</v>
      </c>
      <c r="M436" s="34">
        <v>0.59819999999999995</v>
      </c>
      <c r="N436" s="34">
        <v>421.99279999999999</v>
      </c>
      <c r="O436" s="34">
        <v>2.452</v>
      </c>
      <c r="P436" s="34">
        <v>424.4</v>
      </c>
      <c r="Q436" s="34">
        <v>344.32639999999998</v>
      </c>
      <c r="R436" s="34">
        <v>2.0007000000000001</v>
      </c>
      <c r="S436" s="34">
        <v>346.3</v>
      </c>
      <c r="T436" s="34">
        <v>2323.6891000000001</v>
      </c>
      <c r="U436" s="34"/>
      <c r="V436" s="34"/>
      <c r="W436" s="34">
        <v>0</v>
      </c>
      <c r="X436" s="34">
        <v>0.78939999999999999</v>
      </c>
      <c r="Y436" s="34">
        <v>12.5</v>
      </c>
      <c r="Z436" s="34">
        <v>849</v>
      </c>
      <c r="AA436" s="34">
        <v>851</v>
      </c>
      <c r="AB436" s="34">
        <v>865</v>
      </c>
      <c r="AC436" s="34">
        <v>92</v>
      </c>
      <c r="AD436" s="34">
        <v>27.01</v>
      </c>
      <c r="AE436" s="34">
        <v>0.62</v>
      </c>
      <c r="AF436" s="34">
        <v>979</v>
      </c>
      <c r="AG436" s="34">
        <v>1</v>
      </c>
      <c r="AH436" s="34">
        <v>49</v>
      </c>
      <c r="AI436" s="34">
        <v>37</v>
      </c>
      <c r="AJ436" s="34">
        <v>192</v>
      </c>
      <c r="AK436" s="34">
        <v>171</v>
      </c>
      <c r="AL436" s="34">
        <v>4.5</v>
      </c>
      <c r="AM436" s="34">
        <v>175</v>
      </c>
      <c r="AN436" s="34" t="s">
        <v>155</v>
      </c>
      <c r="AO436" s="34">
        <v>2</v>
      </c>
      <c r="AP436" s="37">
        <v>0.77262731481481473</v>
      </c>
      <c r="AQ436" s="34">
        <v>47.158602000000002</v>
      </c>
      <c r="AR436" s="34">
        <v>-88.485490999999996</v>
      </c>
      <c r="AS436" s="34">
        <v>310</v>
      </c>
      <c r="AT436" s="34">
        <v>29.6</v>
      </c>
      <c r="AU436" s="34">
        <v>12</v>
      </c>
      <c r="AV436" s="34">
        <v>9</v>
      </c>
      <c r="AW436" s="34" t="s">
        <v>200</v>
      </c>
      <c r="AX436" s="34">
        <v>2</v>
      </c>
      <c r="AY436" s="34">
        <v>1.3</v>
      </c>
      <c r="AZ436" s="34">
        <v>2.6</v>
      </c>
      <c r="BA436" s="34">
        <v>13.404</v>
      </c>
      <c r="BB436" s="34">
        <v>14.43</v>
      </c>
      <c r="BC436" s="34">
        <v>1.08</v>
      </c>
      <c r="BD436" s="34">
        <v>14.193</v>
      </c>
      <c r="BE436" s="34">
        <v>2709.7049999999999</v>
      </c>
      <c r="BF436" s="34">
        <v>90.325999999999993</v>
      </c>
      <c r="BG436" s="34">
        <v>10.484</v>
      </c>
      <c r="BH436" s="34">
        <v>6.0999999999999999E-2</v>
      </c>
      <c r="BI436" s="34">
        <v>10.545</v>
      </c>
      <c r="BJ436" s="34">
        <v>8.5540000000000003</v>
      </c>
      <c r="BK436" s="34">
        <v>0.05</v>
      </c>
      <c r="BL436" s="34">
        <v>8.6039999999999992</v>
      </c>
      <c r="BM436" s="34">
        <v>19.022500000000001</v>
      </c>
      <c r="BN436" s="34"/>
      <c r="BO436" s="34"/>
      <c r="BP436" s="34"/>
      <c r="BQ436" s="34">
        <v>136.16</v>
      </c>
      <c r="BR436" s="34">
        <v>0.16961499999999999</v>
      </c>
      <c r="BS436" s="34">
        <v>-5</v>
      </c>
      <c r="BT436" s="34">
        <v>5.0000000000000001E-3</v>
      </c>
      <c r="BU436" s="34">
        <v>4.1449670000000003</v>
      </c>
      <c r="BV436" s="34">
        <v>0</v>
      </c>
      <c r="BW436" s="34" t="s">
        <v>155</v>
      </c>
      <c r="BX436" s="34">
        <v>0.81599999999999995</v>
      </c>
    </row>
    <row r="437" spans="1:76" x14ac:dyDescent="0.25">
      <c r="A437" s="35">
        <v>43167</v>
      </c>
      <c r="B437" s="36">
        <v>2.1827546296296296E-2</v>
      </c>
      <c r="C437" s="34">
        <v>13.048</v>
      </c>
      <c r="D437" s="34">
        <v>0.43819999999999998</v>
      </c>
      <c r="E437" s="34">
        <v>4381.6034479999998</v>
      </c>
      <c r="F437" s="34">
        <v>411.4</v>
      </c>
      <c r="G437" s="34">
        <v>2.8</v>
      </c>
      <c r="H437" s="34">
        <v>1565.4</v>
      </c>
      <c r="I437" s="34"/>
      <c r="J437" s="34">
        <v>1</v>
      </c>
      <c r="K437" s="34">
        <v>0.87860000000000005</v>
      </c>
      <c r="L437" s="34">
        <v>11.4643</v>
      </c>
      <c r="M437" s="34">
        <v>0.38500000000000001</v>
      </c>
      <c r="N437" s="34">
        <v>361.4819</v>
      </c>
      <c r="O437" s="34">
        <v>2.4601000000000002</v>
      </c>
      <c r="P437" s="34">
        <v>363.9</v>
      </c>
      <c r="Q437" s="34">
        <v>294.95229999999998</v>
      </c>
      <c r="R437" s="34">
        <v>2.0072999999999999</v>
      </c>
      <c r="S437" s="34">
        <v>297</v>
      </c>
      <c r="T437" s="34">
        <v>1565.4231</v>
      </c>
      <c r="U437" s="34"/>
      <c r="V437" s="34"/>
      <c r="W437" s="34">
        <v>0</v>
      </c>
      <c r="X437" s="34">
        <v>0.87860000000000005</v>
      </c>
      <c r="Y437" s="34">
        <v>12.5</v>
      </c>
      <c r="Z437" s="34">
        <v>849</v>
      </c>
      <c r="AA437" s="34">
        <v>850</v>
      </c>
      <c r="AB437" s="34">
        <v>864</v>
      </c>
      <c r="AC437" s="34">
        <v>92</v>
      </c>
      <c r="AD437" s="34">
        <v>27.01</v>
      </c>
      <c r="AE437" s="34">
        <v>0.62</v>
      </c>
      <c r="AF437" s="34">
        <v>979</v>
      </c>
      <c r="AG437" s="34">
        <v>1</v>
      </c>
      <c r="AH437" s="34">
        <v>49</v>
      </c>
      <c r="AI437" s="34">
        <v>37</v>
      </c>
      <c r="AJ437" s="34">
        <v>192</v>
      </c>
      <c r="AK437" s="34">
        <v>171</v>
      </c>
      <c r="AL437" s="34">
        <v>4.5</v>
      </c>
      <c r="AM437" s="34">
        <v>175</v>
      </c>
      <c r="AN437" s="34" t="s">
        <v>155</v>
      </c>
      <c r="AO437" s="34">
        <v>2</v>
      </c>
      <c r="AP437" s="37">
        <v>0.77263888888888888</v>
      </c>
      <c r="AQ437" s="34">
        <v>47.158566</v>
      </c>
      <c r="AR437" s="34">
        <v>-88.485331000000002</v>
      </c>
      <c r="AS437" s="34">
        <v>310.10000000000002</v>
      </c>
      <c r="AT437" s="34">
        <v>28.1</v>
      </c>
      <c r="AU437" s="34">
        <v>12</v>
      </c>
      <c r="AV437" s="34">
        <v>10</v>
      </c>
      <c r="AW437" s="34" t="s">
        <v>199</v>
      </c>
      <c r="AX437" s="34">
        <v>2</v>
      </c>
      <c r="AY437" s="34">
        <v>1.0843</v>
      </c>
      <c r="AZ437" s="34">
        <v>2.3843000000000001</v>
      </c>
      <c r="BA437" s="34">
        <v>13.404</v>
      </c>
      <c r="BB437" s="34">
        <v>14.8</v>
      </c>
      <c r="BC437" s="34">
        <v>1.1000000000000001</v>
      </c>
      <c r="BD437" s="34">
        <v>13.815</v>
      </c>
      <c r="BE437" s="34">
        <v>2775.835</v>
      </c>
      <c r="BF437" s="34">
        <v>59.326999999999998</v>
      </c>
      <c r="BG437" s="34">
        <v>9.1660000000000004</v>
      </c>
      <c r="BH437" s="34">
        <v>6.2E-2</v>
      </c>
      <c r="BI437" s="34">
        <v>9.2279999999999998</v>
      </c>
      <c r="BJ437" s="34">
        <v>7.4790000000000001</v>
      </c>
      <c r="BK437" s="34">
        <v>5.0999999999999997E-2</v>
      </c>
      <c r="BL437" s="34">
        <v>7.53</v>
      </c>
      <c r="BM437" s="34">
        <v>13.079800000000001</v>
      </c>
      <c r="BN437" s="34"/>
      <c r="BO437" s="34"/>
      <c r="BP437" s="34"/>
      <c r="BQ437" s="34">
        <v>154.68299999999999</v>
      </c>
      <c r="BR437" s="34">
        <v>0.15496799999999999</v>
      </c>
      <c r="BS437" s="34">
        <v>-5</v>
      </c>
      <c r="BT437" s="34">
        <v>5.0000000000000001E-3</v>
      </c>
      <c r="BU437" s="34">
        <v>3.7870309999999998</v>
      </c>
      <c r="BV437" s="34">
        <v>0</v>
      </c>
      <c r="BW437" s="34" t="s">
        <v>155</v>
      </c>
      <c r="BX437" s="34">
        <v>0.81599999999999995</v>
      </c>
    </row>
    <row r="438" spans="1:76" x14ac:dyDescent="0.25">
      <c r="A438" s="35">
        <v>43167</v>
      </c>
      <c r="B438" s="36">
        <v>2.1839120370370373E-2</v>
      </c>
      <c r="C438" s="34">
        <v>13.036</v>
      </c>
      <c r="D438" s="34">
        <v>0.66090000000000004</v>
      </c>
      <c r="E438" s="34">
        <v>6609.0440570000001</v>
      </c>
      <c r="F438" s="34">
        <v>368.5</v>
      </c>
      <c r="G438" s="34">
        <v>2.8</v>
      </c>
      <c r="H438" s="34">
        <v>1182</v>
      </c>
      <c r="I438" s="34"/>
      <c r="J438" s="34">
        <v>1.1000000000000001</v>
      </c>
      <c r="K438" s="34">
        <v>0.87709999999999999</v>
      </c>
      <c r="L438" s="34">
        <v>11.433199999999999</v>
      </c>
      <c r="M438" s="34">
        <v>0.57969999999999999</v>
      </c>
      <c r="N438" s="34">
        <v>323.16649999999998</v>
      </c>
      <c r="O438" s="34">
        <v>2.4304000000000001</v>
      </c>
      <c r="P438" s="34">
        <v>325.60000000000002</v>
      </c>
      <c r="Q438" s="34">
        <v>263.68869999999998</v>
      </c>
      <c r="R438" s="34">
        <v>1.9831000000000001</v>
      </c>
      <c r="S438" s="34">
        <v>265.7</v>
      </c>
      <c r="T438" s="34">
        <v>1181.9808</v>
      </c>
      <c r="U438" s="34"/>
      <c r="V438" s="34"/>
      <c r="W438" s="34">
        <v>0</v>
      </c>
      <c r="X438" s="34">
        <v>0.96479999999999999</v>
      </c>
      <c r="Y438" s="34">
        <v>12.4</v>
      </c>
      <c r="Z438" s="34">
        <v>849</v>
      </c>
      <c r="AA438" s="34">
        <v>849</v>
      </c>
      <c r="AB438" s="34">
        <v>863</v>
      </c>
      <c r="AC438" s="34">
        <v>92</v>
      </c>
      <c r="AD438" s="34">
        <v>27.01</v>
      </c>
      <c r="AE438" s="34">
        <v>0.62</v>
      </c>
      <c r="AF438" s="34">
        <v>979</v>
      </c>
      <c r="AG438" s="34">
        <v>1</v>
      </c>
      <c r="AH438" s="34">
        <v>49</v>
      </c>
      <c r="AI438" s="34">
        <v>37</v>
      </c>
      <c r="AJ438" s="34">
        <v>192</v>
      </c>
      <c r="AK438" s="34">
        <v>171</v>
      </c>
      <c r="AL438" s="34">
        <v>4.5</v>
      </c>
      <c r="AM438" s="34">
        <v>175</v>
      </c>
      <c r="AN438" s="34" t="s">
        <v>155</v>
      </c>
      <c r="AO438" s="34">
        <v>2</v>
      </c>
      <c r="AP438" s="37">
        <v>0.77265046296296302</v>
      </c>
      <c r="AQ438" s="34">
        <v>47.158538</v>
      </c>
      <c r="AR438" s="34">
        <v>-88.485178000000005</v>
      </c>
      <c r="AS438" s="34">
        <v>310.2</v>
      </c>
      <c r="AT438" s="34">
        <v>27.7</v>
      </c>
      <c r="AU438" s="34">
        <v>12</v>
      </c>
      <c r="AV438" s="34">
        <v>10</v>
      </c>
      <c r="AW438" s="34" t="s">
        <v>199</v>
      </c>
      <c r="AX438" s="34">
        <v>2</v>
      </c>
      <c r="AY438" s="34">
        <v>1</v>
      </c>
      <c r="AZ438" s="34">
        <v>2.2999999999999998</v>
      </c>
      <c r="BA438" s="34">
        <v>13.404</v>
      </c>
      <c r="BB438" s="34">
        <v>14.6</v>
      </c>
      <c r="BC438" s="34">
        <v>1.0900000000000001</v>
      </c>
      <c r="BD438" s="34">
        <v>14.016</v>
      </c>
      <c r="BE438" s="34">
        <v>2739.6219999999998</v>
      </c>
      <c r="BF438" s="34">
        <v>88.403999999999996</v>
      </c>
      <c r="BG438" s="34">
        <v>8.109</v>
      </c>
      <c r="BH438" s="34">
        <v>6.0999999999999999E-2</v>
      </c>
      <c r="BI438" s="34">
        <v>8.17</v>
      </c>
      <c r="BJ438" s="34">
        <v>6.617</v>
      </c>
      <c r="BK438" s="34">
        <v>0.05</v>
      </c>
      <c r="BL438" s="34">
        <v>6.6669999999999998</v>
      </c>
      <c r="BM438" s="34">
        <v>9.7736000000000001</v>
      </c>
      <c r="BN438" s="34"/>
      <c r="BO438" s="34"/>
      <c r="BP438" s="34"/>
      <c r="BQ438" s="34">
        <v>168.09299999999999</v>
      </c>
      <c r="BR438" s="34">
        <v>0.15212300000000001</v>
      </c>
      <c r="BS438" s="34">
        <v>-5</v>
      </c>
      <c r="BT438" s="34">
        <v>5.8770000000000003E-3</v>
      </c>
      <c r="BU438" s="34">
        <v>3.7175060000000002</v>
      </c>
      <c r="BV438" s="34">
        <v>0</v>
      </c>
      <c r="BW438" s="34" t="s">
        <v>155</v>
      </c>
      <c r="BX438" s="34">
        <v>0.81599999999999995</v>
      </c>
    </row>
    <row r="439" spans="1:76" x14ac:dyDescent="0.25">
      <c r="A439" s="35">
        <v>43167</v>
      </c>
      <c r="B439" s="36">
        <v>2.1850694444444443E-2</v>
      </c>
      <c r="C439" s="34">
        <v>12.31</v>
      </c>
      <c r="D439" s="34">
        <v>1.1442000000000001</v>
      </c>
      <c r="E439" s="34">
        <v>11441.78512</v>
      </c>
      <c r="F439" s="34">
        <v>341.5</v>
      </c>
      <c r="G439" s="34">
        <v>2.7</v>
      </c>
      <c r="H439" s="34">
        <v>1108</v>
      </c>
      <c r="I439" s="34"/>
      <c r="J439" s="34">
        <v>1.1499999999999999</v>
      </c>
      <c r="K439" s="34">
        <v>0.87860000000000005</v>
      </c>
      <c r="L439" s="34">
        <v>10.815200000000001</v>
      </c>
      <c r="M439" s="34">
        <v>1.0053000000000001</v>
      </c>
      <c r="N439" s="34">
        <v>299.99560000000002</v>
      </c>
      <c r="O439" s="34">
        <v>2.3721999999999999</v>
      </c>
      <c r="P439" s="34">
        <v>302.39999999999998</v>
      </c>
      <c r="Q439" s="34">
        <v>244.78229999999999</v>
      </c>
      <c r="R439" s="34">
        <v>1.9356</v>
      </c>
      <c r="S439" s="34">
        <v>246.7</v>
      </c>
      <c r="T439" s="34">
        <v>1108.0192</v>
      </c>
      <c r="U439" s="34"/>
      <c r="V439" s="34"/>
      <c r="W439" s="34">
        <v>0</v>
      </c>
      <c r="X439" s="34">
        <v>1.01</v>
      </c>
      <c r="Y439" s="34">
        <v>12.5</v>
      </c>
      <c r="Z439" s="34">
        <v>850</v>
      </c>
      <c r="AA439" s="34">
        <v>852</v>
      </c>
      <c r="AB439" s="34">
        <v>866</v>
      </c>
      <c r="AC439" s="34">
        <v>92</v>
      </c>
      <c r="AD439" s="34">
        <v>27.01</v>
      </c>
      <c r="AE439" s="34">
        <v>0.62</v>
      </c>
      <c r="AF439" s="34">
        <v>979</v>
      </c>
      <c r="AG439" s="34">
        <v>1</v>
      </c>
      <c r="AH439" s="34">
        <v>49</v>
      </c>
      <c r="AI439" s="34">
        <v>37</v>
      </c>
      <c r="AJ439" s="34">
        <v>192</v>
      </c>
      <c r="AK439" s="34">
        <v>171</v>
      </c>
      <c r="AL439" s="34">
        <v>4.5999999999999996</v>
      </c>
      <c r="AM439" s="34">
        <v>175</v>
      </c>
      <c r="AN439" s="34" t="s">
        <v>155</v>
      </c>
      <c r="AO439" s="34">
        <v>2</v>
      </c>
      <c r="AP439" s="37">
        <v>0.77266203703703706</v>
      </c>
      <c r="AQ439" s="34">
        <v>47.158513999999997</v>
      </c>
      <c r="AR439" s="34">
        <v>-88.485033000000001</v>
      </c>
      <c r="AS439" s="34">
        <v>310.2</v>
      </c>
      <c r="AT439" s="34">
        <v>26.3</v>
      </c>
      <c r="AU439" s="34">
        <v>12</v>
      </c>
      <c r="AV439" s="34">
        <v>10</v>
      </c>
      <c r="AW439" s="34" t="s">
        <v>199</v>
      </c>
      <c r="AX439" s="34">
        <v>2.0718999999999999</v>
      </c>
      <c r="AY439" s="34">
        <v>1.1437999999999999</v>
      </c>
      <c r="AZ439" s="34">
        <v>2.5156999999999998</v>
      </c>
      <c r="BA439" s="34">
        <v>13.404</v>
      </c>
      <c r="BB439" s="34">
        <v>14.79</v>
      </c>
      <c r="BC439" s="34">
        <v>1.1000000000000001</v>
      </c>
      <c r="BD439" s="34">
        <v>13.819000000000001</v>
      </c>
      <c r="BE439" s="34">
        <v>2635.058</v>
      </c>
      <c r="BF439" s="34">
        <v>155.88800000000001</v>
      </c>
      <c r="BG439" s="34">
        <v>7.6539999999999999</v>
      </c>
      <c r="BH439" s="34">
        <v>6.0999999999999999E-2</v>
      </c>
      <c r="BI439" s="34">
        <v>7.7149999999999999</v>
      </c>
      <c r="BJ439" s="34">
        <v>6.2460000000000004</v>
      </c>
      <c r="BK439" s="34">
        <v>4.9000000000000002E-2</v>
      </c>
      <c r="BL439" s="34">
        <v>6.2949999999999999</v>
      </c>
      <c r="BM439" s="34">
        <v>9.3158999999999992</v>
      </c>
      <c r="BN439" s="34"/>
      <c r="BO439" s="34"/>
      <c r="BP439" s="34"/>
      <c r="BQ439" s="34">
        <v>178.923</v>
      </c>
      <c r="BR439" s="34">
        <v>0.103765</v>
      </c>
      <c r="BS439" s="34">
        <v>-5</v>
      </c>
      <c r="BT439" s="34">
        <v>6.0000000000000001E-3</v>
      </c>
      <c r="BU439" s="34">
        <v>2.535758</v>
      </c>
      <c r="BV439" s="34">
        <v>0</v>
      </c>
      <c r="BW439" s="34" t="s">
        <v>155</v>
      </c>
      <c r="BX439" s="34">
        <v>0.81599999999999995</v>
      </c>
    </row>
    <row r="440" spans="1:76" x14ac:dyDescent="0.25">
      <c r="A440" s="35">
        <v>43167</v>
      </c>
      <c r="B440" s="36">
        <v>2.186226851851852E-2</v>
      </c>
      <c r="C440" s="34">
        <v>12.000999999999999</v>
      </c>
      <c r="D440" s="34">
        <v>0.64629999999999999</v>
      </c>
      <c r="E440" s="34">
        <v>6463.3251829999999</v>
      </c>
      <c r="F440" s="34">
        <v>296.2</v>
      </c>
      <c r="G440" s="34">
        <v>2.7</v>
      </c>
      <c r="H440" s="34">
        <v>1184.5</v>
      </c>
      <c r="I440" s="34"/>
      <c r="J440" s="34">
        <v>1.2</v>
      </c>
      <c r="K440" s="34">
        <v>0.88549999999999995</v>
      </c>
      <c r="L440" s="34">
        <v>10.6271</v>
      </c>
      <c r="M440" s="34">
        <v>0.57240000000000002</v>
      </c>
      <c r="N440" s="34">
        <v>262.33030000000002</v>
      </c>
      <c r="O440" s="34">
        <v>2.391</v>
      </c>
      <c r="P440" s="34">
        <v>264.7</v>
      </c>
      <c r="Q440" s="34">
        <v>214.04929999999999</v>
      </c>
      <c r="R440" s="34">
        <v>1.9509000000000001</v>
      </c>
      <c r="S440" s="34">
        <v>216</v>
      </c>
      <c r="T440" s="34">
        <v>1184.5336</v>
      </c>
      <c r="U440" s="34"/>
      <c r="V440" s="34"/>
      <c r="W440" s="34">
        <v>0</v>
      </c>
      <c r="X440" s="34">
        <v>1.0627</v>
      </c>
      <c r="Y440" s="34">
        <v>12.5</v>
      </c>
      <c r="Z440" s="34">
        <v>851</v>
      </c>
      <c r="AA440" s="34">
        <v>852</v>
      </c>
      <c r="AB440" s="34">
        <v>866</v>
      </c>
      <c r="AC440" s="34">
        <v>92</v>
      </c>
      <c r="AD440" s="34">
        <v>27.01</v>
      </c>
      <c r="AE440" s="34">
        <v>0.62</v>
      </c>
      <c r="AF440" s="34">
        <v>979</v>
      </c>
      <c r="AG440" s="34">
        <v>1</v>
      </c>
      <c r="AH440" s="34">
        <v>49</v>
      </c>
      <c r="AI440" s="34">
        <v>37</v>
      </c>
      <c r="AJ440" s="34">
        <v>192</v>
      </c>
      <c r="AK440" s="34">
        <v>171</v>
      </c>
      <c r="AL440" s="34">
        <v>4.5999999999999996</v>
      </c>
      <c r="AM440" s="34">
        <v>175</v>
      </c>
      <c r="AN440" s="34" t="s">
        <v>155</v>
      </c>
      <c r="AO440" s="34">
        <v>2</v>
      </c>
      <c r="AP440" s="37">
        <v>0.7726736111111111</v>
      </c>
      <c r="AQ440" s="34">
        <v>47.158490999999998</v>
      </c>
      <c r="AR440" s="34">
        <v>-88.484887000000001</v>
      </c>
      <c r="AS440" s="34">
        <v>310.2</v>
      </c>
      <c r="AT440" s="34">
        <v>25.7</v>
      </c>
      <c r="AU440" s="34">
        <v>12</v>
      </c>
      <c r="AV440" s="34">
        <v>10</v>
      </c>
      <c r="AW440" s="34" t="s">
        <v>199</v>
      </c>
      <c r="AX440" s="34">
        <v>1.381</v>
      </c>
      <c r="AY440" s="34">
        <v>1.2</v>
      </c>
      <c r="AZ440" s="34">
        <v>1.9529000000000001</v>
      </c>
      <c r="BA440" s="34">
        <v>13.404</v>
      </c>
      <c r="BB440" s="34">
        <v>15.73</v>
      </c>
      <c r="BC440" s="34">
        <v>1.17</v>
      </c>
      <c r="BD440" s="34">
        <v>12.925000000000001</v>
      </c>
      <c r="BE440" s="34">
        <v>2730.0610000000001</v>
      </c>
      <c r="BF440" s="34">
        <v>93.584000000000003</v>
      </c>
      <c r="BG440" s="34">
        <v>7.0570000000000004</v>
      </c>
      <c r="BH440" s="34">
        <v>6.4000000000000001E-2</v>
      </c>
      <c r="BI440" s="34">
        <v>7.1219999999999999</v>
      </c>
      <c r="BJ440" s="34">
        <v>5.758</v>
      </c>
      <c r="BK440" s="34">
        <v>5.1999999999999998E-2</v>
      </c>
      <c r="BL440" s="34">
        <v>5.8109999999999999</v>
      </c>
      <c r="BM440" s="34">
        <v>10.5009</v>
      </c>
      <c r="BN440" s="34"/>
      <c r="BO440" s="34"/>
      <c r="BP440" s="34"/>
      <c r="BQ440" s="34">
        <v>198.494</v>
      </c>
      <c r="BR440" s="34">
        <v>0.135549</v>
      </c>
      <c r="BS440" s="34">
        <v>-5</v>
      </c>
      <c r="BT440" s="34">
        <v>5.1240000000000001E-3</v>
      </c>
      <c r="BU440" s="34">
        <v>3.3124889999999998</v>
      </c>
      <c r="BV440" s="34">
        <v>0</v>
      </c>
      <c r="BW440" s="34" t="s">
        <v>155</v>
      </c>
      <c r="BX440" s="34">
        <v>0.81599999999999995</v>
      </c>
    </row>
    <row r="441" spans="1:76" x14ac:dyDescent="0.25">
      <c r="A441" s="35">
        <v>43167</v>
      </c>
      <c r="B441" s="36">
        <v>2.1873842592592594E-2</v>
      </c>
      <c r="C441" s="34">
        <v>12.263</v>
      </c>
      <c r="D441" s="34">
        <v>0.36840000000000001</v>
      </c>
      <c r="E441" s="34">
        <v>3684.1890790000002</v>
      </c>
      <c r="F441" s="34">
        <v>253.4</v>
      </c>
      <c r="G441" s="34">
        <v>2.7</v>
      </c>
      <c r="H441" s="34">
        <v>1028.5</v>
      </c>
      <c r="I441" s="34"/>
      <c r="J441" s="34">
        <v>1.3</v>
      </c>
      <c r="K441" s="34">
        <v>0.8861</v>
      </c>
      <c r="L441" s="34">
        <v>10.866099999999999</v>
      </c>
      <c r="M441" s="34">
        <v>0.32650000000000001</v>
      </c>
      <c r="N441" s="34">
        <v>224.54509999999999</v>
      </c>
      <c r="O441" s="34">
        <v>2.3925000000000001</v>
      </c>
      <c r="P441" s="34">
        <v>226.9</v>
      </c>
      <c r="Q441" s="34">
        <v>183.2182</v>
      </c>
      <c r="R441" s="34">
        <v>1.9520999999999999</v>
      </c>
      <c r="S441" s="34">
        <v>185.2</v>
      </c>
      <c r="T441" s="34">
        <v>1028.5237</v>
      </c>
      <c r="U441" s="34"/>
      <c r="V441" s="34"/>
      <c r="W441" s="34">
        <v>0</v>
      </c>
      <c r="X441" s="34">
        <v>1.1518999999999999</v>
      </c>
      <c r="Y441" s="34">
        <v>12.5</v>
      </c>
      <c r="Z441" s="34">
        <v>848</v>
      </c>
      <c r="AA441" s="34">
        <v>850</v>
      </c>
      <c r="AB441" s="34">
        <v>862</v>
      </c>
      <c r="AC441" s="34">
        <v>92</v>
      </c>
      <c r="AD441" s="34">
        <v>27.01</v>
      </c>
      <c r="AE441" s="34">
        <v>0.62</v>
      </c>
      <c r="AF441" s="34">
        <v>979</v>
      </c>
      <c r="AG441" s="34">
        <v>1</v>
      </c>
      <c r="AH441" s="34">
        <v>49</v>
      </c>
      <c r="AI441" s="34">
        <v>37</v>
      </c>
      <c r="AJ441" s="34">
        <v>192</v>
      </c>
      <c r="AK441" s="34">
        <v>170.1</v>
      </c>
      <c r="AL441" s="34">
        <v>4.5999999999999996</v>
      </c>
      <c r="AM441" s="34">
        <v>175</v>
      </c>
      <c r="AN441" s="34" t="s">
        <v>155</v>
      </c>
      <c r="AO441" s="34">
        <v>2</v>
      </c>
      <c r="AP441" s="37">
        <v>0.77268518518518514</v>
      </c>
      <c r="AQ441" s="34">
        <v>47.158493999999997</v>
      </c>
      <c r="AR441" s="34">
        <v>-88.484752</v>
      </c>
      <c r="AS441" s="34">
        <v>310.10000000000002</v>
      </c>
      <c r="AT441" s="34">
        <v>24.1</v>
      </c>
      <c r="AU441" s="34">
        <v>12</v>
      </c>
      <c r="AV441" s="34">
        <v>10</v>
      </c>
      <c r="AW441" s="34" t="s">
        <v>199</v>
      </c>
      <c r="AX441" s="34">
        <v>1.2438</v>
      </c>
      <c r="AY441" s="34">
        <v>1.4157</v>
      </c>
      <c r="AZ441" s="34">
        <v>1.9157</v>
      </c>
      <c r="BA441" s="34">
        <v>13.404</v>
      </c>
      <c r="BB441" s="34">
        <v>15.81</v>
      </c>
      <c r="BC441" s="34">
        <v>1.18</v>
      </c>
      <c r="BD441" s="34">
        <v>12.853999999999999</v>
      </c>
      <c r="BE441" s="34">
        <v>2797.0520000000001</v>
      </c>
      <c r="BF441" s="34">
        <v>53.484999999999999</v>
      </c>
      <c r="BG441" s="34">
        <v>6.0529999999999999</v>
      </c>
      <c r="BH441" s="34">
        <v>6.4000000000000001E-2</v>
      </c>
      <c r="BI441" s="34">
        <v>6.117</v>
      </c>
      <c r="BJ441" s="34">
        <v>4.9390000000000001</v>
      </c>
      <c r="BK441" s="34">
        <v>5.2999999999999999E-2</v>
      </c>
      <c r="BL441" s="34">
        <v>4.992</v>
      </c>
      <c r="BM441" s="34">
        <v>9.1361000000000008</v>
      </c>
      <c r="BN441" s="34"/>
      <c r="BO441" s="34"/>
      <c r="BP441" s="34"/>
      <c r="BQ441" s="34">
        <v>215.601</v>
      </c>
      <c r="BR441" s="34">
        <v>0.18309</v>
      </c>
      <c r="BS441" s="34">
        <v>-5</v>
      </c>
      <c r="BT441" s="34">
        <v>5.0000000000000001E-3</v>
      </c>
      <c r="BU441" s="34">
        <v>4.4742639999999998</v>
      </c>
      <c r="BV441" s="34">
        <v>0</v>
      </c>
      <c r="BW441" s="34" t="s">
        <v>155</v>
      </c>
      <c r="BX441" s="34">
        <v>0.81599999999999995</v>
      </c>
    </row>
    <row r="442" spans="1:76" x14ac:dyDescent="0.25">
      <c r="A442" s="35">
        <v>43167</v>
      </c>
      <c r="B442" s="36">
        <v>2.1885416666666668E-2</v>
      </c>
      <c r="C442" s="34">
        <v>12.711</v>
      </c>
      <c r="D442" s="34">
        <v>0.47460000000000002</v>
      </c>
      <c r="E442" s="34">
        <v>4745.989673</v>
      </c>
      <c r="F442" s="34">
        <v>241.9</v>
      </c>
      <c r="G442" s="34">
        <v>2.5</v>
      </c>
      <c r="H442" s="34">
        <v>1005.1</v>
      </c>
      <c r="I442" s="34"/>
      <c r="J442" s="34">
        <v>1.51</v>
      </c>
      <c r="K442" s="34">
        <v>0.88160000000000005</v>
      </c>
      <c r="L442" s="34">
        <v>11.2052</v>
      </c>
      <c r="M442" s="34">
        <v>0.41839999999999999</v>
      </c>
      <c r="N442" s="34">
        <v>213.2406</v>
      </c>
      <c r="O442" s="34">
        <v>2.1915</v>
      </c>
      <c r="P442" s="34">
        <v>215.4</v>
      </c>
      <c r="Q442" s="34">
        <v>173.99440000000001</v>
      </c>
      <c r="R442" s="34">
        <v>1.7881</v>
      </c>
      <c r="S442" s="34">
        <v>175.8</v>
      </c>
      <c r="T442" s="34">
        <v>1005.1409</v>
      </c>
      <c r="U442" s="34"/>
      <c r="V442" s="34"/>
      <c r="W442" s="34">
        <v>0</v>
      </c>
      <c r="X442" s="34">
        <v>1.3269</v>
      </c>
      <c r="Y442" s="34">
        <v>12.5</v>
      </c>
      <c r="Z442" s="34">
        <v>846</v>
      </c>
      <c r="AA442" s="34">
        <v>847</v>
      </c>
      <c r="AB442" s="34">
        <v>859</v>
      </c>
      <c r="AC442" s="34">
        <v>92</v>
      </c>
      <c r="AD442" s="34">
        <v>27.01</v>
      </c>
      <c r="AE442" s="34">
        <v>0.62</v>
      </c>
      <c r="AF442" s="34">
        <v>979</v>
      </c>
      <c r="AG442" s="34">
        <v>1</v>
      </c>
      <c r="AH442" s="34">
        <v>49</v>
      </c>
      <c r="AI442" s="34">
        <v>37</v>
      </c>
      <c r="AJ442" s="34">
        <v>192</v>
      </c>
      <c r="AK442" s="34">
        <v>170.9</v>
      </c>
      <c r="AL442" s="34">
        <v>4.5999999999999996</v>
      </c>
      <c r="AM442" s="34">
        <v>175</v>
      </c>
      <c r="AN442" s="34" t="s">
        <v>155</v>
      </c>
      <c r="AO442" s="34">
        <v>1</v>
      </c>
      <c r="AP442" s="37">
        <v>0.77269675925925929</v>
      </c>
      <c r="AQ442" s="34">
        <v>47.158504000000001</v>
      </c>
      <c r="AR442" s="34">
        <v>-88.484634</v>
      </c>
      <c r="AS442" s="34">
        <v>309.8</v>
      </c>
      <c r="AT442" s="34">
        <v>20.7</v>
      </c>
      <c r="AU442" s="34">
        <v>12</v>
      </c>
      <c r="AV442" s="34">
        <v>10</v>
      </c>
      <c r="AW442" s="34" t="s">
        <v>199</v>
      </c>
      <c r="AX442" s="34">
        <v>1.8032999999999999</v>
      </c>
      <c r="AY442" s="34">
        <v>1.7157</v>
      </c>
      <c r="AZ442" s="34">
        <v>2.5752000000000002</v>
      </c>
      <c r="BA442" s="34">
        <v>13.404</v>
      </c>
      <c r="BB442" s="34">
        <v>15.18</v>
      </c>
      <c r="BC442" s="34">
        <v>1.1299999999999999</v>
      </c>
      <c r="BD442" s="34">
        <v>13.436</v>
      </c>
      <c r="BE442" s="34">
        <v>2778.5120000000002</v>
      </c>
      <c r="BF442" s="34">
        <v>66.031000000000006</v>
      </c>
      <c r="BG442" s="34">
        <v>5.5369999999999999</v>
      </c>
      <c r="BH442" s="34">
        <v>5.7000000000000002E-2</v>
      </c>
      <c r="BI442" s="34">
        <v>5.5940000000000003</v>
      </c>
      <c r="BJ442" s="34">
        <v>4.5179999999999998</v>
      </c>
      <c r="BK442" s="34">
        <v>4.5999999999999999E-2</v>
      </c>
      <c r="BL442" s="34">
        <v>4.5650000000000004</v>
      </c>
      <c r="BM442" s="34">
        <v>8.6007999999999996</v>
      </c>
      <c r="BN442" s="34"/>
      <c r="BO442" s="34"/>
      <c r="BP442" s="34"/>
      <c r="BQ442" s="34">
        <v>239.24</v>
      </c>
      <c r="BR442" s="34">
        <v>0.20127800000000001</v>
      </c>
      <c r="BS442" s="34">
        <v>-5</v>
      </c>
      <c r="BT442" s="34">
        <v>5.0000000000000001E-3</v>
      </c>
      <c r="BU442" s="34">
        <v>4.9187320000000003</v>
      </c>
      <c r="BV442" s="34">
        <v>0</v>
      </c>
      <c r="BW442" s="34" t="s">
        <v>155</v>
      </c>
      <c r="BX442" s="34">
        <v>0.81599999999999995</v>
      </c>
    </row>
    <row r="443" spans="1:76" x14ac:dyDescent="0.25">
      <c r="A443" s="35">
        <v>43167</v>
      </c>
      <c r="B443" s="36">
        <v>2.1896990740740741E-2</v>
      </c>
      <c r="C443" s="34">
        <v>12.88</v>
      </c>
      <c r="D443" s="34">
        <v>0.6512</v>
      </c>
      <c r="E443" s="34">
        <v>6511.709758</v>
      </c>
      <c r="F443" s="34">
        <v>255</v>
      </c>
      <c r="G443" s="34">
        <v>2.4</v>
      </c>
      <c r="H443" s="34">
        <v>1189</v>
      </c>
      <c r="I443" s="34"/>
      <c r="J443" s="34">
        <v>1.75</v>
      </c>
      <c r="K443" s="34">
        <v>0.87839999999999996</v>
      </c>
      <c r="L443" s="34">
        <v>11.313800000000001</v>
      </c>
      <c r="M443" s="34">
        <v>0.57199999999999995</v>
      </c>
      <c r="N443" s="34">
        <v>224.0102</v>
      </c>
      <c r="O443" s="34">
        <v>2.0975000000000001</v>
      </c>
      <c r="P443" s="34">
        <v>226.1</v>
      </c>
      <c r="Q443" s="34">
        <v>182.76480000000001</v>
      </c>
      <c r="R443" s="34">
        <v>1.7113</v>
      </c>
      <c r="S443" s="34">
        <v>184.5</v>
      </c>
      <c r="T443" s="34">
        <v>1188.9921999999999</v>
      </c>
      <c r="U443" s="34"/>
      <c r="V443" s="34"/>
      <c r="W443" s="34">
        <v>0</v>
      </c>
      <c r="X443" s="34">
        <v>1.5415000000000001</v>
      </c>
      <c r="Y443" s="34">
        <v>12.5</v>
      </c>
      <c r="Z443" s="34">
        <v>846</v>
      </c>
      <c r="AA443" s="34">
        <v>847</v>
      </c>
      <c r="AB443" s="34">
        <v>859</v>
      </c>
      <c r="AC443" s="34">
        <v>92</v>
      </c>
      <c r="AD443" s="34">
        <v>26.98</v>
      </c>
      <c r="AE443" s="34">
        <v>0.62</v>
      </c>
      <c r="AF443" s="34">
        <v>980</v>
      </c>
      <c r="AG443" s="34">
        <v>1</v>
      </c>
      <c r="AH443" s="34">
        <v>49</v>
      </c>
      <c r="AI443" s="34">
        <v>37</v>
      </c>
      <c r="AJ443" s="34">
        <v>192</v>
      </c>
      <c r="AK443" s="34">
        <v>170.1</v>
      </c>
      <c r="AL443" s="34">
        <v>4.5</v>
      </c>
      <c r="AM443" s="34">
        <v>175</v>
      </c>
      <c r="AN443" s="34" t="s">
        <v>155</v>
      </c>
      <c r="AO443" s="34">
        <v>1</v>
      </c>
      <c r="AP443" s="37">
        <v>0.77270833333333344</v>
      </c>
      <c r="AQ443" s="34">
        <v>47.158529000000001</v>
      </c>
      <c r="AR443" s="34">
        <v>-88.484530000000007</v>
      </c>
      <c r="AS443" s="34">
        <v>309.8</v>
      </c>
      <c r="AT443" s="34">
        <v>19.899999999999999</v>
      </c>
      <c r="AU443" s="34">
        <v>12</v>
      </c>
      <c r="AV443" s="34">
        <v>10</v>
      </c>
      <c r="AW443" s="34" t="s">
        <v>199</v>
      </c>
      <c r="AX443" s="34">
        <v>2</v>
      </c>
      <c r="AY443" s="34">
        <v>1.8</v>
      </c>
      <c r="AZ443" s="34">
        <v>2.8</v>
      </c>
      <c r="BA443" s="34">
        <v>13.404</v>
      </c>
      <c r="BB443" s="34">
        <v>14.77</v>
      </c>
      <c r="BC443" s="34">
        <v>1.1000000000000001</v>
      </c>
      <c r="BD443" s="34">
        <v>13.843999999999999</v>
      </c>
      <c r="BE443" s="34">
        <v>2739.6439999999998</v>
      </c>
      <c r="BF443" s="34">
        <v>88.156000000000006</v>
      </c>
      <c r="BG443" s="34">
        <v>5.681</v>
      </c>
      <c r="BH443" s="34">
        <v>5.2999999999999999E-2</v>
      </c>
      <c r="BI443" s="34">
        <v>5.734</v>
      </c>
      <c r="BJ443" s="34">
        <v>4.6349999999999998</v>
      </c>
      <c r="BK443" s="34">
        <v>4.2999999999999997E-2</v>
      </c>
      <c r="BL443" s="34">
        <v>4.6779999999999999</v>
      </c>
      <c r="BM443" s="34">
        <v>9.9354999999999993</v>
      </c>
      <c r="BN443" s="34"/>
      <c r="BO443" s="34"/>
      <c r="BP443" s="34"/>
      <c r="BQ443" s="34">
        <v>271.40699999999998</v>
      </c>
      <c r="BR443" s="34">
        <v>0.22317100000000001</v>
      </c>
      <c r="BS443" s="34">
        <v>-5</v>
      </c>
      <c r="BT443" s="34">
        <v>5.8770000000000003E-3</v>
      </c>
      <c r="BU443" s="34">
        <v>5.4537409999999999</v>
      </c>
      <c r="BV443" s="34">
        <v>0</v>
      </c>
      <c r="BW443" s="34" t="s">
        <v>155</v>
      </c>
      <c r="BX443" s="34">
        <v>0.81599999999999995</v>
      </c>
    </row>
    <row r="444" spans="1:76" x14ac:dyDescent="0.25">
      <c r="A444" s="35">
        <v>43167</v>
      </c>
      <c r="B444" s="36">
        <v>2.1908564814814815E-2</v>
      </c>
      <c r="C444" s="34">
        <v>12.88</v>
      </c>
      <c r="D444" s="34">
        <v>0.7117</v>
      </c>
      <c r="E444" s="34">
        <v>7117.3789649999999</v>
      </c>
      <c r="F444" s="34">
        <v>267.7</v>
      </c>
      <c r="G444" s="34">
        <v>2.2999999999999998</v>
      </c>
      <c r="H444" s="34">
        <v>1465.4</v>
      </c>
      <c r="I444" s="34"/>
      <c r="J444" s="34">
        <v>1.8</v>
      </c>
      <c r="K444" s="34">
        <v>0.87760000000000005</v>
      </c>
      <c r="L444" s="34">
        <v>11.3032</v>
      </c>
      <c r="M444" s="34">
        <v>0.62460000000000004</v>
      </c>
      <c r="N444" s="34">
        <v>234.9281</v>
      </c>
      <c r="O444" s="34">
        <v>2.0184000000000002</v>
      </c>
      <c r="P444" s="34">
        <v>236.9</v>
      </c>
      <c r="Q444" s="34">
        <v>191.68780000000001</v>
      </c>
      <c r="R444" s="34">
        <v>1.6469</v>
      </c>
      <c r="S444" s="34">
        <v>193.3</v>
      </c>
      <c r="T444" s="34">
        <v>1465.3981000000001</v>
      </c>
      <c r="U444" s="34"/>
      <c r="V444" s="34"/>
      <c r="W444" s="34">
        <v>0</v>
      </c>
      <c r="X444" s="34">
        <v>1.5795999999999999</v>
      </c>
      <c r="Y444" s="34">
        <v>12.5</v>
      </c>
      <c r="Z444" s="34">
        <v>845</v>
      </c>
      <c r="AA444" s="34">
        <v>845</v>
      </c>
      <c r="AB444" s="34">
        <v>859</v>
      </c>
      <c r="AC444" s="34">
        <v>92</v>
      </c>
      <c r="AD444" s="34">
        <v>27</v>
      </c>
      <c r="AE444" s="34">
        <v>0.62</v>
      </c>
      <c r="AF444" s="34">
        <v>979</v>
      </c>
      <c r="AG444" s="34">
        <v>1</v>
      </c>
      <c r="AH444" s="34">
        <v>49</v>
      </c>
      <c r="AI444" s="34">
        <v>37</v>
      </c>
      <c r="AJ444" s="34">
        <v>191.1</v>
      </c>
      <c r="AK444" s="34">
        <v>170.9</v>
      </c>
      <c r="AL444" s="34">
        <v>4.5</v>
      </c>
      <c r="AM444" s="34">
        <v>174.8</v>
      </c>
      <c r="AN444" s="34" t="s">
        <v>155</v>
      </c>
      <c r="AO444" s="34">
        <v>1</v>
      </c>
      <c r="AP444" s="37">
        <v>0.77271990740740737</v>
      </c>
      <c r="AQ444" s="34">
        <v>47.158568000000002</v>
      </c>
      <c r="AR444" s="34">
        <v>-88.484425000000002</v>
      </c>
      <c r="AS444" s="34">
        <v>309.89999999999998</v>
      </c>
      <c r="AT444" s="34">
        <v>20</v>
      </c>
      <c r="AU444" s="34">
        <v>12</v>
      </c>
      <c r="AV444" s="34">
        <v>10</v>
      </c>
      <c r="AW444" s="34" t="s">
        <v>199</v>
      </c>
      <c r="AX444" s="34">
        <v>2.2157</v>
      </c>
      <c r="AY444" s="34">
        <v>1.2248000000000001</v>
      </c>
      <c r="AZ444" s="34">
        <v>2.9438</v>
      </c>
      <c r="BA444" s="34">
        <v>13.404</v>
      </c>
      <c r="BB444" s="34">
        <v>14.66</v>
      </c>
      <c r="BC444" s="34">
        <v>1.0900000000000001</v>
      </c>
      <c r="BD444" s="34">
        <v>13.95</v>
      </c>
      <c r="BE444" s="34">
        <v>2721.2330000000002</v>
      </c>
      <c r="BF444" s="34">
        <v>95.707999999999998</v>
      </c>
      <c r="BG444" s="34">
        <v>5.923</v>
      </c>
      <c r="BH444" s="34">
        <v>5.0999999999999997E-2</v>
      </c>
      <c r="BI444" s="34">
        <v>5.9740000000000002</v>
      </c>
      <c r="BJ444" s="34">
        <v>4.8330000000000002</v>
      </c>
      <c r="BK444" s="34">
        <v>4.2000000000000003E-2</v>
      </c>
      <c r="BL444" s="34">
        <v>4.8739999999999997</v>
      </c>
      <c r="BM444" s="34">
        <v>12.174200000000001</v>
      </c>
      <c r="BN444" s="34"/>
      <c r="BO444" s="34"/>
      <c r="BP444" s="34"/>
      <c r="BQ444" s="34">
        <v>276.51600000000002</v>
      </c>
      <c r="BR444" s="34">
        <v>0.23213900000000001</v>
      </c>
      <c r="BS444" s="34">
        <v>-5</v>
      </c>
      <c r="BT444" s="34">
        <v>5.1229999999999999E-3</v>
      </c>
      <c r="BU444" s="34">
        <v>5.6728969999999999</v>
      </c>
      <c r="BV444" s="34">
        <v>0</v>
      </c>
      <c r="BW444" s="34" t="s">
        <v>155</v>
      </c>
      <c r="BX444" s="34">
        <v>0.81599999999999995</v>
      </c>
    </row>
    <row r="445" spans="1:76" x14ac:dyDescent="0.25">
      <c r="A445" s="35">
        <v>43167</v>
      </c>
      <c r="B445" s="36">
        <v>2.1920138888888888E-2</v>
      </c>
      <c r="C445" s="34">
        <v>12.88</v>
      </c>
      <c r="D445" s="34">
        <v>0.64939999999999998</v>
      </c>
      <c r="E445" s="34">
        <v>6494.3478260000002</v>
      </c>
      <c r="F445" s="34">
        <v>305.7</v>
      </c>
      <c r="G445" s="34">
        <v>2</v>
      </c>
      <c r="H445" s="34">
        <v>1566.6</v>
      </c>
      <c r="I445" s="34"/>
      <c r="J445" s="34">
        <v>1.9</v>
      </c>
      <c r="K445" s="34">
        <v>0.878</v>
      </c>
      <c r="L445" s="34">
        <v>11.309200000000001</v>
      </c>
      <c r="M445" s="34">
        <v>0.57020000000000004</v>
      </c>
      <c r="N445" s="34">
        <v>268.41019999999997</v>
      </c>
      <c r="O445" s="34">
        <v>1.7755000000000001</v>
      </c>
      <c r="P445" s="34">
        <v>270.2</v>
      </c>
      <c r="Q445" s="34">
        <v>219.01009999999999</v>
      </c>
      <c r="R445" s="34">
        <v>1.4487000000000001</v>
      </c>
      <c r="S445" s="34">
        <v>220.5</v>
      </c>
      <c r="T445" s="34">
        <v>1566.6482000000001</v>
      </c>
      <c r="U445" s="34"/>
      <c r="V445" s="34"/>
      <c r="W445" s="34">
        <v>0</v>
      </c>
      <c r="X445" s="34">
        <v>1.6682999999999999</v>
      </c>
      <c r="Y445" s="34">
        <v>12.5</v>
      </c>
      <c r="Z445" s="34">
        <v>845</v>
      </c>
      <c r="AA445" s="34">
        <v>846</v>
      </c>
      <c r="AB445" s="34">
        <v>859</v>
      </c>
      <c r="AC445" s="34">
        <v>92</v>
      </c>
      <c r="AD445" s="34">
        <v>27.01</v>
      </c>
      <c r="AE445" s="34">
        <v>0.62</v>
      </c>
      <c r="AF445" s="34">
        <v>979</v>
      </c>
      <c r="AG445" s="34">
        <v>1</v>
      </c>
      <c r="AH445" s="34">
        <v>48.122999999999998</v>
      </c>
      <c r="AI445" s="34">
        <v>37</v>
      </c>
      <c r="AJ445" s="34">
        <v>191</v>
      </c>
      <c r="AK445" s="34">
        <v>171</v>
      </c>
      <c r="AL445" s="34">
        <v>4.5</v>
      </c>
      <c r="AM445" s="34">
        <v>174.4</v>
      </c>
      <c r="AN445" s="34" t="s">
        <v>155</v>
      </c>
      <c r="AO445" s="34">
        <v>1</v>
      </c>
      <c r="AP445" s="37">
        <v>0.77273148148148152</v>
      </c>
      <c r="AQ445" s="34">
        <v>47.158630000000002</v>
      </c>
      <c r="AR445" s="34">
        <v>-88.484331999999995</v>
      </c>
      <c r="AS445" s="34">
        <v>310</v>
      </c>
      <c r="AT445" s="34">
        <v>20.6</v>
      </c>
      <c r="AU445" s="34">
        <v>12</v>
      </c>
      <c r="AV445" s="34">
        <v>10</v>
      </c>
      <c r="AW445" s="34" t="s">
        <v>199</v>
      </c>
      <c r="AX445" s="34">
        <v>2.2999999999999998</v>
      </c>
      <c r="AY445" s="34">
        <v>1</v>
      </c>
      <c r="AZ445" s="34">
        <v>3</v>
      </c>
      <c r="BA445" s="34">
        <v>13.404</v>
      </c>
      <c r="BB445" s="34">
        <v>14.72</v>
      </c>
      <c r="BC445" s="34">
        <v>1.1000000000000001</v>
      </c>
      <c r="BD445" s="34">
        <v>13.888999999999999</v>
      </c>
      <c r="BE445" s="34">
        <v>2731.3609999999999</v>
      </c>
      <c r="BF445" s="34">
        <v>87.655000000000001</v>
      </c>
      <c r="BG445" s="34">
        <v>6.7889999999999997</v>
      </c>
      <c r="BH445" s="34">
        <v>4.4999999999999998E-2</v>
      </c>
      <c r="BI445" s="34">
        <v>6.8339999999999996</v>
      </c>
      <c r="BJ445" s="34">
        <v>5.5389999999999997</v>
      </c>
      <c r="BK445" s="34">
        <v>3.6999999999999998E-2</v>
      </c>
      <c r="BL445" s="34">
        <v>5.5759999999999996</v>
      </c>
      <c r="BM445" s="34">
        <v>13.056900000000001</v>
      </c>
      <c r="BN445" s="34"/>
      <c r="BO445" s="34"/>
      <c r="BP445" s="34"/>
      <c r="BQ445" s="34">
        <v>292.96499999999997</v>
      </c>
      <c r="BR445" s="34">
        <v>0.24001600000000001</v>
      </c>
      <c r="BS445" s="34">
        <v>-5</v>
      </c>
      <c r="BT445" s="34">
        <v>5.0000000000000001E-3</v>
      </c>
      <c r="BU445" s="34">
        <v>5.8653909999999998</v>
      </c>
      <c r="BV445" s="34">
        <v>0</v>
      </c>
      <c r="BW445" s="34" t="s">
        <v>155</v>
      </c>
      <c r="BX445" s="34">
        <v>0.81599999999999995</v>
      </c>
    </row>
    <row r="446" spans="1:76" x14ac:dyDescent="0.25">
      <c r="A446" s="35">
        <v>43167</v>
      </c>
      <c r="B446" s="36">
        <v>2.1931712962962965E-2</v>
      </c>
      <c r="C446" s="34">
        <v>12.956</v>
      </c>
      <c r="D446" s="34">
        <v>0.61229999999999996</v>
      </c>
      <c r="E446" s="34">
        <v>6122.734563</v>
      </c>
      <c r="F446" s="34">
        <v>359.8</v>
      </c>
      <c r="G446" s="34">
        <v>1.6</v>
      </c>
      <c r="H446" s="34">
        <v>1985.6</v>
      </c>
      <c r="I446" s="34"/>
      <c r="J446" s="34">
        <v>1.9</v>
      </c>
      <c r="K446" s="34">
        <v>0.87739999999999996</v>
      </c>
      <c r="L446" s="34">
        <v>11.367000000000001</v>
      </c>
      <c r="M446" s="34">
        <v>0.53720000000000001</v>
      </c>
      <c r="N446" s="34">
        <v>315.66500000000002</v>
      </c>
      <c r="O446" s="34">
        <v>1.3962000000000001</v>
      </c>
      <c r="P446" s="34">
        <v>317.10000000000002</v>
      </c>
      <c r="Q446" s="34">
        <v>257.54379999999998</v>
      </c>
      <c r="R446" s="34">
        <v>1.1391</v>
      </c>
      <c r="S446" s="34">
        <v>258.7</v>
      </c>
      <c r="T446" s="34">
        <v>1985.6461999999999</v>
      </c>
      <c r="U446" s="34"/>
      <c r="V446" s="34"/>
      <c r="W446" s="34">
        <v>0</v>
      </c>
      <c r="X446" s="34">
        <v>1.667</v>
      </c>
      <c r="Y446" s="34">
        <v>12.4</v>
      </c>
      <c r="Z446" s="34">
        <v>846</v>
      </c>
      <c r="AA446" s="34">
        <v>846</v>
      </c>
      <c r="AB446" s="34">
        <v>860</v>
      </c>
      <c r="AC446" s="34">
        <v>92</v>
      </c>
      <c r="AD446" s="34">
        <v>26.98</v>
      </c>
      <c r="AE446" s="34">
        <v>0.62</v>
      </c>
      <c r="AF446" s="34">
        <v>980</v>
      </c>
      <c r="AG446" s="34">
        <v>1</v>
      </c>
      <c r="AH446" s="34">
        <v>48</v>
      </c>
      <c r="AI446" s="34">
        <v>37</v>
      </c>
      <c r="AJ446" s="34">
        <v>191</v>
      </c>
      <c r="AK446" s="34">
        <v>170.1</v>
      </c>
      <c r="AL446" s="34">
        <v>4.5</v>
      </c>
      <c r="AM446" s="34">
        <v>174</v>
      </c>
      <c r="AN446" s="34" t="s">
        <v>155</v>
      </c>
      <c r="AO446" s="34">
        <v>1</v>
      </c>
      <c r="AP446" s="37">
        <v>0.77274305555555556</v>
      </c>
      <c r="AQ446" s="34">
        <v>47.158698000000001</v>
      </c>
      <c r="AR446" s="34">
        <v>-88.484247999999994</v>
      </c>
      <c r="AS446" s="34">
        <v>310</v>
      </c>
      <c r="AT446" s="34">
        <v>21.5</v>
      </c>
      <c r="AU446" s="34">
        <v>12</v>
      </c>
      <c r="AV446" s="34">
        <v>10</v>
      </c>
      <c r="AW446" s="34" t="s">
        <v>199</v>
      </c>
      <c r="AX446" s="34">
        <v>1.4372</v>
      </c>
      <c r="AY446" s="34">
        <v>1</v>
      </c>
      <c r="AZ446" s="34">
        <v>2.2090999999999998</v>
      </c>
      <c r="BA446" s="34">
        <v>13.404</v>
      </c>
      <c r="BB446" s="34">
        <v>14.64</v>
      </c>
      <c r="BC446" s="34">
        <v>1.0900000000000001</v>
      </c>
      <c r="BD446" s="34">
        <v>13.976000000000001</v>
      </c>
      <c r="BE446" s="34">
        <v>2730.15</v>
      </c>
      <c r="BF446" s="34">
        <v>82.12</v>
      </c>
      <c r="BG446" s="34">
        <v>7.94</v>
      </c>
      <c r="BH446" s="34">
        <v>3.5000000000000003E-2</v>
      </c>
      <c r="BI446" s="34">
        <v>7.9749999999999996</v>
      </c>
      <c r="BJ446" s="34">
        <v>6.4779999999999998</v>
      </c>
      <c r="BK446" s="34">
        <v>2.9000000000000001E-2</v>
      </c>
      <c r="BL446" s="34">
        <v>6.5060000000000002</v>
      </c>
      <c r="BM446" s="34">
        <v>16.457599999999999</v>
      </c>
      <c r="BN446" s="34"/>
      <c r="BO446" s="34"/>
      <c r="BP446" s="34"/>
      <c r="BQ446" s="34">
        <v>291.125</v>
      </c>
      <c r="BR446" s="34">
        <v>0.36027199999999998</v>
      </c>
      <c r="BS446" s="34">
        <v>-5</v>
      </c>
      <c r="BT446" s="34">
        <v>5.8770000000000003E-3</v>
      </c>
      <c r="BU446" s="34">
        <v>8.8041470000000004</v>
      </c>
      <c r="BV446" s="34">
        <v>0</v>
      </c>
      <c r="BW446" s="34" t="s">
        <v>155</v>
      </c>
      <c r="BX446" s="34">
        <v>0.81599999999999995</v>
      </c>
    </row>
    <row r="447" spans="1:76" x14ac:dyDescent="0.25">
      <c r="A447" s="35">
        <v>43167</v>
      </c>
      <c r="B447" s="36">
        <v>2.1943287037037035E-2</v>
      </c>
      <c r="C447" s="34">
        <v>13.042</v>
      </c>
      <c r="D447" s="34">
        <v>0.83199999999999996</v>
      </c>
      <c r="E447" s="34">
        <v>8320.0080190000008</v>
      </c>
      <c r="F447" s="34">
        <v>512.20000000000005</v>
      </c>
      <c r="G447" s="34">
        <v>0.5</v>
      </c>
      <c r="H447" s="34">
        <v>2481.3000000000002</v>
      </c>
      <c r="I447" s="34"/>
      <c r="J447" s="34">
        <v>1.9</v>
      </c>
      <c r="K447" s="34">
        <v>0.87419999999999998</v>
      </c>
      <c r="L447" s="34">
        <v>11.401400000000001</v>
      </c>
      <c r="M447" s="34">
        <v>0.72740000000000005</v>
      </c>
      <c r="N447" s="34">
        <v>447.78719999999998</v>
      </c>
      <c r="O447" s="34">
        <v>0.42049999999999998</v>
      </c>
      <c r="P447" s="34">
        <v>448.2</v>
      </c>
      <c r="Q447" s="34">
        <v>365.33449999999999</v>
      </c>
      <c r="R447" s="34">
        <v>0.34310000000000002</v>
      </c>
      <c r="S447" s="34">
        <v>365.7</v>
      </c>
      <c r="T447" s="34">
        <v>2481.2678999999998</v>
      </c>
      <c r="U447" s="34"/>
      <c r="V447" s="34"/>
      <c r="W447" s="34">
        <v>0</v>
      </c>
      <c r="X447" s="34">
        <v>1.661</v>
      </c>
      <c r="Y447" s="34">
        <v>12.5</v>
      </c>
      <c r="Z447" s="34">
        <v>845</v>
      </c>
      <c r="AA447" s="34">
        <v>845</v>
      </c>
      <c r="AB447" s="34">
        <v>858</v>
      </c>
      <c r="AC447" s="34">
        <v>92</v>
      </c>
      <c r="AD447" s="34">
        <v>26.98</v>
      </c>
      <c r="AE447" s="34">
        <v>0.62</v>
      </c>
      <c r="AF447" s="34">
        <v>980</v>
      </c>
      <c r="AG447" s="34">
        <v>1</v>
      </c>
      <c r="AH447" s="34">
        <v>48</v>
      </c>
      <c r="AI447" s="34">
        <v>37</v>
      </c>
      <c r="AJ447" s="34">
        <v>191</v>
      </c>
      <c r="AK447" s="34">
        <v>170</v>
      </c>
      <c r="AL447" s="34">
        <v>4.5</v>
      </c>
      <c r="AM447" s="34">
        <v>174.3</v>
      </c>
      <c r="AN447" s="34" t="s">
        <v>155</v>
      </c>
      <c r="AO447" s="34">
        <v>1</v>
      </c>
      <c r="AP447" s="37">
        <v>0.7727546296296296</v>
      </c>
      <c r="AQ447" s="34">
        <v>47.158766</v>
      </c>
      <c r="AR447" s="34">
        <v>-88.484166000000002</v>
      </c>
      <c r="AS447" s="34">
        <v>309.89999999999998</v>
      </c>
      <c r="AT447" s="34">
        <v>21.7</v>
      </c>
      <c r="AU447" s="34">
        <v>12</v>
      </c>
      <c r="AV447" s="34">
        <v>10</v>
      </c>
      <c r="AW447" s="34" t="s">
        <v>199</v>
      </c>
      <c r="AX447" s="34">
        <v>1.1000000000000001</v>
      </c>
      <c r="AY447" s="34">
        <v>1</v>
      </c>
      <c r="AZ447" s="34">
        <v>1.9</v>
      </c>
      <c r="BA447" s="34">
        <v>13.404</v>
      </c>
      <c r="BB447" s="34">
        <v>14.26</v>
      </c>
      <c r="BC447" s="34">
        <v>1.06</v>
      </c>
      <c r="BD447" s="34">
        <v>14.385999999999999</v>
      </c>
      <c r="BE447" s="34">
        <v>2677.558</v>
      </c>
      <c r="BF447" s="34">
        <v>108.72</v>
      </c>
      <c r="BG447" s="34">
        <v>11.013</v>
      </c>
      <c r="BH447" s="34">
        <v>0.01</v>
      </c>
      <c r="BI447" s="34">
        <v>11.023</v>
      </c>
      <c r="BJ447" s="34">
        <v>8.9849999999999994</v>
      </c>
      <c r="BK447" s="34">
        <v>8.0000000000000002E-3</v>
      </c>
      <c r="BL447" s="34">
        <v>8.9930000000000003</v>
      </c>
      <c r="BM447" s="34">
        <v>20.1084</v>
      </c>
      <c r="BN447" s="34"/>
      <c r="BO447" s="34"/>
      <c r="BP447" s="34"/>
      <c r="BQ447" s="34">
        <v>283.63499999999999</v>
      </c>
      <c r="BR447" s="34">
        <v>0.44452900000000001</v>
      </c>
      <c r="BS447" s="34">
        <v>-5</v>
      </c>
      <c r="BT447" s="34">
        <v>6.0000000000000001E-3</v>
      </c>
      <c r="BU447" s="34">
        <v>10.863177</v>
      </c>
      <c r="BV447" s="34">
        <v>0</v>
      </c>
      <c r="BW447" s="34" t="s">
        <v>155</v>
      </c>
      <c r="BX447" s="34">
        <v>0.81599999999999995</v>
      </c>
    </row>
    <row r="448" spans="1:76" x14ac:dyDescent="0.25">
      <c r="A448" s="35">
        <v>43167</v>
      </c>
      <c r="B448" s="36">
        <v>2.1954861111111109E-2</v>
      </c>
      <c r="C448" s="34">
        <v>13.093</v>
      </c>
      <c r="D448" s="34">
        <v>1.1442000000000001</v>
      </c>
      <c r="E448" s="34">
        <v>11441.98806</v>
      </c>
      <c r="F448" s="34">
        <v>886.8</v>
      </c>
      <c r="G448" s="34">
        <v>-0.8</v>
      </c>
      <c r="H448" s="34">
        <v>2923.5</v>
      </c>
      <c r="I448" s="34"/>
      <c r="J448" s="34">
        <v>1.9</v>
      </c>
      <c r="K448" s="34">
        <v>0.87050000000000005</v>
      </c>
      <c r="L448" s="34">
        <v>11.398400000000001</v>
      </c>
      <c r="M448" s="34">
        <v>0.99609999999999999</v>
      </c>
      <c r="N448" s="34">
        <v>772.0136</v>
      </c>
      <c r="O448" s="34">
        <v>0</v>
      </c>
      <c r="P448" s="34">
        <v>772</v>
      </c>
      <c r="Q448" s="34">
        <v>629.86</v>
      </c>
      <c r="R448" s="34">
        <v>0</v>
      </c>
      <c r="S448" s="34">
        <v>629.9</v>
      </c>
      <c r="T448" s="34">
        <v>2923.4888999999998</v>
      </c>
      <c r="U448" s="34"/>
      <c r="V448" s="34"/>
      <c r="W448" s="34">
        <v>0</v>
      </c>
      <c r="X448" s="34">
        <v>1.6539999999999999</v>
      </c>
      <c r="Y448" s="34">
        <v>12.5</v>
      </c>
      <c r="Z448" s="34">
        <v>845</v>
      </c>
      <c r="AA448" s="34">
        <v>844</v>
      </c>
      <c r="AB448" s="34">
        <v>858</v>
      </c>
      <c r="AC448" s="34">
        <v>92</v>
      </c>
      <c r="AD448" s="34">
        <v>26.98</v>
      </c>
      <c r="AE448" s="34">
        <v>0.62</v>
      </c>
      <c r="AF448" s="34">
        <v>980</v>
      </c>
      <c r="AG448" s="34">
        <v>1</v>
      </c>
      <c r="AH448" s="34">
        <v>48</v>
      </c>
      <c r="AI448" s="34">
        <v>37</v>
      </c>
      <c r="AJ448" s="34">
        <v>191</v>
      </c>
      <c r="AK448" s="34">
        <v>170</v>
      </c>
      <c r="AL448" s="34">
        <v>4.4000000000000004</v>
      </c>
      <c r="AM448" s="34">
        <v>174.7</v>
      </c>
      <c r="AN448" s="34" t="s">
        <v>155</v>
      </c>
      <c r="AO448" s="34">
        <v>1</v>
      </c>
      <c r="AP448" s="37">
        <v>0.77276620370370364</v>
      </c>
      <c r="AQ448" s="34">
        <v>47.158855000000003</v>
      </c>
      <c r="AR448" s="34">
        <v>-88.484119000000007</v>
      </c>
      <c r="AS448" s="34">
        <v>309.8</v>
      </c>
      <c r="AT448" s="34">
        <v>23.5</v>
      </c>
      <c r="AU448" s="34">
        <v>12</v>
      </c>
      <c r="AV448" s="34">
        <v>9</v>
      </c>
      <c r="AW448" s="34" t="s">
        <v>209</v>
      </c>
      <c r="AX448" s="34">
        <v>1.1718999999999999</v>
      </c>
      <c r="AY448" s="34">
        <v>1.0719000000000001</v>
      </c>
      <c r="AZ448" s="34">
        <v>1.9</v>
      </c>
      <c r="BA448" s="34">
        <v>13.404</v>
      </c>
      <c r="BB448" s="34">
        <v>13.83</v>
      </c>
      <c r="BC448" s="34">
        <v>1.03</v>
      </c>
      <c r="BD448" s="34">
        <v>14.871</v>
      </c>
      <c r="BE448" s="34">
        <v>2611.2429999999999</v>
      </c>
      <c r="BF448" s="34">
        <v>145.23599999999999</v>
      </c>
      <c r="BG448" s="34">
        <v>18.521000000000001</v>
      </c>
      <c r="BH448" s="34">
        <v>0</v>
      </c>
      <c r="BI448" s="34">
        <v>18.521000000000001</v>
      </c>
      <c r="BJ448" s="34">
        <v>15.111000000000001</v>
      </c>
      <c r="BK448" s="34">
        <v>0</v>
      </c>
      <c r="BL448" s="34">
        <v>15.111000000000001</v>
      </c>
      <c r="BM448" s="34">
        <v>23.111499999999999</v>
      </c>
      <c r="BN448" s="34"/>
      <c r="BO448" s="34"/>
      <c r="BP448" s="34"/>
      <c r="BQ448" s="34">
        <v>275.51600000000002</v>
      </c>
      <c r="BR448" s="34">
        <v>0.48469499999999999</v>
      </c>
      <c r="BS448" s="34">
        <v>-5</v>
      </c>
      <c r="BT448" s="34">
        <v>6.0000000000000001E-3</v>
      </c>
      <c r="BU448" s="34">
        <v>11.844734000000001</v>
      </c>
      <c r="BV448" s="34">
        <v>0</v>
      </c>
      <c r="BW448" s="34" t="s">
        <v>155</v>
      </c>
      <c r="BX448" s="34">
        <v>0.81599999999999995</v>
      </c>
    </row>
    <row r="449" spans="1:76" x14ac:dyDescent="0.25">
      <c r="A449" s="35">
        <v>43167</v>
      </c>
      <c r="B449" s="36">
        <v>2.1966435185185183E-2</v>
      </c>
      <c r="C449" s="34">
        <v>13.076000000000001</v>
      </c>
      <c r="D449" s="34">
        <v>1.4650000000000001</v>
      </c>
      <c r="E449" s="34">
        <v>14650.185810000001</v>
      </c>
      <c r="F449" s="34">
        <v>1144.3</v>
      </c>
      <c r="G449" s="34">
        <v>-0.7</v>
      </c>
      <c r="H449" s="34">
        <v>3276.3</v>
      </c>
      <c r="I449" s="34"/>
      <c r="J449" s="34">
        <v>1.9</v>
      </c>
      <c r="K449" s="34">
        <v>0.86739999999999995</v>
      </c>
      <c r="L449" s="34">
        <v>11.3423</v>
      </c>
      <c r="M449" s="34">
        <v>1.2707999999999999</v>
      </c>
      <c r="N449" s="34">
        <v>992.60230000000001</v>
      </c>
      <c r="O449" s="34">
        <v>0</v>
      </c>
      <c r="P449" s="34">
        <v>992.6</v>
      </c>
      <c r="Q449" s="34">
        <v>809.83079999999995</v>
      </c>
      <c r="R449" s="34">
        <v>0</v>
      </c>
      <c r="S449" s="34">
        <v>809.8</v>
      </c>
      <c r="T449" s="34">
        <v>3276.3325</v>
      </c>
      <c r="U449" s="34"/>
      <c r="V449" s="34"/>
      <c r="W449" s="34">
        <v>0</v>
      </c>
      <c r="X449" s="34">
        <v>1.6480999999999999</v>
      </c>
      <c r="Y449" s="34">
        <v>12.5</v>
      </c>
      <c r="Z449" s="34">
        <v>845</v>
      </c>
      <c r="AA449" s="34">
        <v>844</v>
      </c>
      <c r="AB449" s="34">
        <v>859</v>
      </c>
      <c r="AC449" s="34">
        <v>92</v>
      </c>
      <c r="AD449" s="34">
        <v>26.98</v>
      </c>
      <c r="AE449" s="34">
        <v>0.62</v>
      </c>
      <c r="AF449" s="34">
        <v>980</v>
      </c>
      <c r="AG449" s="34">
        <v>1</v>
      </c>
      <c r="AH449" s="34">
        <v>48</v>
      </c>
      <c r="AI449" s="34">
        <v>37</v>
      </c>
      <c r="AJ449" s="34">
        <v>191</v>
      </c>
      <c r="AK449" s="34">
        <v>170</v>
      </c>
      <c r="AL449" s="34">
        <v>4.4000000000000004</v>
      </c>
      <c r="AM449" s="34">
        <v>175</v>
      </c>
      <c r="AN449" s="34" t="s">
        <v>155</v>
      </c>
      <c r="AO449" s="34">
        <v>1</v>
      </c>
      <c r="AP449" s="37">
        <v>0.77277777777777779</v>
      </c>
      <c r="AQ449" s="34">
        <v>47.158963</v>
      </c>
      <c r="AR449" s="34">
        <v>-88.484100999999995</v>
      </c>
      <c r="AS449" s="34">
        <v>309.8</v>
      </c>
      <c r="AT449" s="34">
        <v>25.4</v>
      </c>
      <c r="AU449" s="34">
        <v>12</v>
      </c>
      <c r="AV449" s="34">
        <v>9</v>
      </c>
      <c r="AW449" s="34" t="s">
        <v>209</v>
      </c>
      <c r="AX449" s="34">
        <v>1.4876</v>
      </c>
      <c r="AY449" s="34">
        <v>1.0281</v>
      </c>
      <c r="AZ449" s="34">
        <v>2.1876000000000002</v>
      </c>
      <c r="BA449" s="34">
        <v>13.404</v>
      </c>
      <c r="BB449" s="34">
        <v>13.49</v>
      </c>
      <c r="BC449" s="34">
        <v>1.01</v>
      </c>
      <c r="BD449" s="34">
        <v>15.282999999999999</v>
      </c>
      <c r="BE449" s="34">
        <v>2547.241</v>
      </c>
      <c r="BF449" s="34">
        <v>181.64500000000001</v>
      </c>
      <c r="BG449" s="34">
        <v>23.344000000000001</v>
      </c>
      <c r="BH449" s="34">
        <v>0</v>
      </c>
      <c r="BI449" s="34">
        <v>23.344000000000001</v>
      </c>
      <c r="BJ449" s="34">
        <v>19.045999999999999</v>
      </c>
      <c r="BK449" s="34">
        <v>0</v>
      </c>
      <c r="BL449" s="34">
        <v>19.045999999999999</v>
      </c>
      <c r="BM449" s="34">
        <v>25.390899999999998</v>
      </c>
      <c r="BN449" s="34"/>
      <c r="BO449" s="34"/>
      <c r="BP449" s="34"/>
      <c r="BQ449" s="34">
        <v>269.12599999999998</v>
      </c>
      <c r="BR449" s="34">
        <v>0.53109600000000001</v>
      </c>
      <c r="BS449" s="34">
        <v>-5</v>
      </c>
      <c r="BT449" s="34">
        <v>6.0000000000000001E-3</v>
      </c>
      <c r="BU449" s="34">
        <v>12.978659</v>
      </c>
      <c r="BV449" s="34">
        <v>0</v>
      </c>
      <c r="BW449" s="34" t="s">
        <v>155</v>
      </c>
      <c r="BX449" s="34">
        <v>0.81599999999999995</v>
      </c>
    </row>
    <row r="450" spans="1:76" x14ac:dyDescent="0.25">
      <c r="A450" s="35">
        <v>43167</v>
      </c>
      <c r="B450" s="36">
        <v>2.197800925925926E-2</v>
      </c>
      <c r="C450" s="34">
        <v>12.96</v>
      </c>
      <c r="D450" s="34">
        <v>1.7103999999999999</v>
      </c>
      <c r="E450" s="34">
        <v>17103.817429999999</v>
      </c>
      <c r="F450" s="34">
        <v>1395.7</v>
      </c>
      <c r="G450" s="34">
        <v>-0.5</v>
      </c>
      <c r="H450" s="34">
        <v>3557.2</v>
      </c>
      <c r="I450" s="34"/>
      <c r="J450" s="34">
        <v>1.9</v>
      </c>
      <c r="K450" s="34">
        <v>0.8659</v>
      </c>
      <c r="L450" s="34">
        <v>11.2217</v>
      </c>
      <c r="M450" s="34">
        <v>1.4810000000000001</v>
      </c>
      <c r="N450" s="34">
        <v>1208.4770000000001</v>
      </c>
      <c r="O450" s="34">
        <v>0</v>
      </c>
      <c r="P450" s="34">
        <v>1208.5</v>
      </c>
      <c r="Q450" s="34">
        <v>986.04769999999996</v>
      </c>
      <c r="R450" s="34">
        <v>0</v>
      </c>
      <c r="S450" s="34">
        <v>986</v>
      </c>
      <c r="T450" s="34">
        <v>3557.1752999999999</v>
      </c>
      <c r="U450" s="34"/>
      <c r="V450" s="34"/>
      <c r="W450" s="34">
        <v>0</v>
      </c>
      <c r="X450" s="34">
        <v>1.6438999999999999</v>
      </c>
      <c r="Y450" s="34">
        <v>12.5</v>
      </c>
      <c r="Z450" s="34">
        <v>845</v>
      </c>
      <c r="AA450" s="34">
        <v>844</v>
      </c>
      <c r="AB450" s="34">
        <v>859</v>
      </c>
      <c r="AC450" s="34">
        <v>92</v>
      </c>
      <c r="AD450" s="34">
        <v>27</v>
      </c>
      <c r="AE450" s="34">
        <v>0.62</v>
      </c>
      <c r="AF450" s="34">
        <v>979</v>
      </c>
      <c r="AG450" s="34">
        <v>1</v>
      </c>
      <c r="AH450" s="34">
        <v>48</v>
      </c>
      <c r="AI450" s="34">
        <v>37</v>
      </c>
      <c r="AJ450" s="34">
        <v>191</v>
      </c>
      <c r="AK450" s="34">
        <v>170</v>
      </c>
      <c r="AL450" s="34">
        <v>4.5</v>
      </c>
      <c r="AM450" s="34">
        <v>175</v>
      </c>
      <c r="AN450" s="34" t="s">
        <v>155</v>
      </c>
      <c r="AO450" s="34">
        <v>1</v>
      </c>
      <c r="AP450" s="37">
        <v>0.77278935185185194</v>
      </c>
      <c r="AQ450" s="34">
        <v>47.159067999999998</v>
      </c>
      <c r="AR450" s="34">
        <v>-88.484080000000006</v>
      </c>
      <c r="AS450" s="34">
        <v>309.8</v>
      </c>
      <c r="AT450" s="34">
        <v>25.9</v>
      </c>
      <c r="AU450" s="34">
        <v>12</v>
      </c>
      <c r="AV450" s="34">
        <v>9</v>
      </c>
      <c r="AW450" s="34" t="s">
        <v>209</v>
      </c>
      <c r="AX450" s="34">
        <v>1.6</v>
      </c>
      <c r="AY450" s="34">
        <v>1</v>
      </c>
      <c r="AZ450" s="34">
        <v>2.2999999999999998</v>
      </c>
      <c r="BA450" s="34">
        <v>13.404</v>
      </c>
      <c r="BB450" s="34">
        <v>13.32</v>
      </c>
      <c r="BC450" s="34">
        <v>0.99</v>
      </c>
      <c r="BD450" s="34">
        <v>15.49</v>
      </c>
      <c r="BE450" s="34">
        <v>2497.3719999999998</v>
      </c>
      <c r="BF450" s="34">
        <v>209.773</v>
      </c>
      <c r="BG450" s="34">
        <v>28.164000000000001</v>
      </c>
      <c r="BH450" s="34">
        <v>0</v>
      </c>
      <c r="BI450" s="34">
        <v>28.164000000000001</v>
      </c>
      <c r="BJ450" s="34">
        <v>22.98</v>
      </c>
      <c r="BK450" s="34">
        <v>0</v>
      </c>
      <c r="BL450" s="34">
        <v>22.98</v>
      </c>
      <c r="BM450" s="34">
        <v>27.318200000000001</v>
      </c>
      <c r="BN450" s="34"/>
      <c r="BO450" s="34"/>
      <c r="BP450" s="34"/>
      <c r="BQ450" s="34">
        <v>266.01799999999997</v>
      </c>
      <c r="BR450" s="34">
        <v>0.50805900000000004</v>
      </c>
      <c r="BS450" s="34">
        <v>-5</v>
      </c>
      <c r="BT450" s="34">
        <v>6.0000000000000001E-3</v>
      </c>
      <c r="BU450" s="34">
        <v>12.415692</v>
      </c>
      <c r="BV450" s="34">
        <v>0</v>
      </c>
      <c r="BW450" s="34" t="s">
        <v>155</v>
      </c>
      <c r="BX450" s="34">
        <v>0.81599999999999995</v>
      </c>
    </row>
    <row r="451" spans="1:76" x14ac:dyDescent="0.25">
      <c r="A451" s="35">
        <v>43167</v>
      </c>
      <c r="B451" s="36">
        <v>2.198958333333333E-2</v>
      </c>
      <c r="C451" s="34">
        <v>12.952</v>
      </c>
      <c r="D451" s="34">
        <v>1.857</v>
      </c>
      <c r="E451" s="34">
        <v>18570.13423</v>
      </c>
      <c r="F451" s="34">
        <v>1554.2</v>
      </c>
      <c r="G451" s="34">
        <v>0.1</v>
      </c>
      <c r="H451" s="34">
        <v>3650.2</v>
      </c>
      <c r="I451" s="34"/>
      <c r="J451" s="34">
        <v>1.75</v>
      </c>
      <c r="K451" s="34">
        <v>0.86439999999999995</v>
      </c>
      <c r="L451" s="34">
        <v>11.1953</v>
      </c>
      <c r="M451" s="34">
        <v>1.6052</v>
      </c>
      <c r="N451" s="34">
        <v>1343.4219000000001</v>
      </c>
      <c r="O451" s="34">
        <v>4.99E-2</v>
      </c>
      <c r="P451" s="34">
        <v>1343.5</v>
      </c>
      <c r="Q451" s="34">
        <v>1096.1692</v>
      </c>
      <c r="R451" s="34">
        <v>4.07E-2</v>
      </c>
      <c r="S451" s="34">
        <v>1096.2</v>
      </c>
      <c r="T451" s="34">
        <v>3650.1875</v>
      </c>
      <c r="U451" s="34"/>
      <c r="V451" s="34"/>
      <c r="W451" s="34">
        <v>0</v>
      </c>
      <c r="X451" s="34">
        <v>1.5107999999999999</v>
      </c>
      <c r="Y451" s="34">
        <v>12.1</v>
      </c>
      <c r="Z451" s="34">
        <v>848</v>
      </c>
      <c r="AA451" s="34">
        <v>847</v>
      </c>
      <c r="AB451" s="34">
        <v>860</v>
      </c>
      <c r="AC451" s="34">
        <v>92</v>
      </c>
      <c r="AD451" s="34">
        <v>27.01</v>
      </c>
      <c r="AE451" s="34">
        <v>0.62</v>
      </c>
      <c r="AF451" s="34">
        <v>979</v>
      </c>
      <c r="AG451" s="34">
        <v>1</v>
      </c>
      <c r="AH451" s="34">
        <v>48</v>
      </c>
      <c r="AI451" s="34">
        <v>37</v>
      </c>
      <c r="AJ451" s="34">
        <v>190.1</v>
      </c>
      <c r="AK451" s="34">
        <v>169.1</v>
      </c>
      <c r="AL451" s="34">
        <v>4.0999999999999996</v>
      </c>
      <c r="AM451" s="34">
        <v>175</v>
      </c>
      <c r="AN451" s="34" t="s">
        <v>155</v>
      </c>
      <c r="AO451" s="34">
        <v>1</v>
      </c>
      <c r="AP451" s="37">
        <v>0.77280092592592586</v>
      </c>
      <c r="AQ451" s="34">
        <v>47.159171000000001</v>
      </c>
      <c r="AR451" s="34">
        <v>-88.484055999999995</v>
      </c>
      <c r="AS451" s="34">
        <v>309.8</v>
      </c>
      <c r="AT451" s="34">
        <v>25.9</v>
      </c>
      <c r="AU451" s="34">
        <v>12</v>
      </c>
      <c r="AV451" s="34">
        <v>9</v>
      </c>
      <c r="AW451" s="34" t="s">
        <v>209</v>
      </c>
      <c r="AX451" s="34">
        <v>1.6</v>
      </c>
      <c r="AY451" s="34">
        <v>1</v>
      </c>
      <c r="AZ451" s="34">
        <v>2.2999999999999998</v>
      </c>
      <c r="BA451" s="34">
        <v>13.404</v>
      </c>
      <c r="BB451" s="34">
        <v>13.18</v>
      </c>
      <c r="BC451" s="34">
        <v>0.98</v>
      </c>
      <c r="BD451" s="34">
        <v>15.688000000000001</v>
      </c>
      <c r="BE451" s="34">
        <v>2471.1610000000001</v>
      </c>
      <c r="BF451" s="34">
        <v>225.511</v>
      </c>
      <c r="BG451" s="34">
        <v>31.053999999999998</v>
      </c>
      <c r="BH451" s="34">
        <v>1E-3</v>
      </c>
      <c r="BI451" s="34">
        <v>31.055</v>
      </c>
      <c r="BJ451" s="34">
        <v>25.338000000000001</v>
      </c>
      <c r="BK451" s="34">
        <v>1E-3</v>
      </c>
      <c r="BL451" s="34">
        <v>25.338999999999999</v>
      </c>
      <c r="BM451" s="34">
        <v>27.803699999999999</v>
      </c>
      <c r="BN451" s="34"/>
      <c r="BO451" s="34"/>
      <c r="BP451" s="34"/>
      <c r="BQ451" s="34">
        <v>242.47800000000001</v>
      </c>
      <c r="BR451" s="34">
        <v>0.42857800000000001</v>
      </c>
      <c r="BS451" s="34">
        <v>-5</v>
      </c>
      <c r="BT451" s="34">
        <v>7.7539999999999996E-3</v>
      </c>
      <c r="BU451" s="34">
        <v>10.473375000000001</v>
      </c>
      <c r="BV451" s="34">
        <v>0</v>
      </c>
      <c r="BW451" s="34" t="s">
        <v>155</v>
      </c>
      <c r="BX451" s="34">
        <v>0.81599999999999995</v>
      </c>
    </row>
    <row r="452" spans="1:76" x14ac:dyDescent="0.25">
      <c r="A452" s="35">
        <v>43167</v>
      </c>
      <c r="B452" s="36">
        <v>2.2001157407407407E-2</v>
      </c>
      <c r="C452" s="34">
        <v>12.885</v>
      </c>
      <c r="D452" s="34">
        <v>1.9595</v>
      </c>
      <c r="E452" s="34">
        <v>19595.230769999998</v>
      </c>
      <c r="F452" s="34">
        <v>1633.6</v>
      </c>
      <c r="G452" s="34">
        <v>0.7</v>
      </c>
      <c r="H452" s="34">
        <v>3585.5</v>
      </c>
      <c r="I452" s="34"/>
      <c r="J452" s="34">
        <v>1.6</v>
      </c>
      <c r="K452" s="34">
        <v>0.86399999999999999</v>
      </c>
      <c r="L452" s="34">
        <v>11.1318</v>
      </c>
      <c r="M452" s="34">
        <v>1.6930000000000001</v>
      </c>
      <c r="N452" s="34">
        <v>1411.3690999999999</v>
      </c>
      <c r="O452" s="34">
        <v>0.59450000000000003</v>
      </c>
      <c r="P452" s="34">
        <v>1412</v>
      </c>
      <c r="Q452" s="34">
        <v>1151.6110000000001</v>
      </c>
      <c r="R452" s="34">
        <v>0.48509999999999998</v>
      </c>
      <c r="S452" s="34">
        <v>1152.0999999999999</v>
      </c>
      <c r="T452" s="34">
        <v>3585.4982</v>
      </c>
      <c r="U452" s="34"/>
      <c r="V452" s="34"/>
      <c r="W452" s="34">
        <v>0</v>
      </c>
      <c r="X452" s="34">
        <v>1.3823000000000001</v>
      </c>
      <c r="Y452" s="34">
        <v>12.1</v>
      </c>
      <c r="Z452" s="34">
        <v>850</v>
      </c>
      <c r="AA452" s="34">
        <v>848</v>
      </c>
      <c r="AB452" s="34">
        <v>861</v>
      </c>
      <c r="AC452" s="34">
        <v>92</v>
      </c>
      <c r="AD452" s="34">
        <v>27.01</v>
      </c>
      <c r="AE452" s="34">
        <v>0.62</v>
      </c>
      <c r="AF452" s="34">
        <v>979</v>
      </c>
      <c r="AG452" s="34">
        <v>1</v>
      </c>
      <c r="AH452" s="34">
        <v>47.122999999999998</v>
      </c>
      <c r="AI452" s="34">
        <v>37</v>
      </c>
      <c r="AJ452" s="34">
        <v>190</v>
      </c>
      <c r="AK452" s="34">
        <v>169</v>
      </c>
      <c r="AL452" s="34">
        <v>3.9</v>
      </c>
      <c r="AM452" s="34">
        <v>175</v>
      </c>
      <c r="AN452" s="34" t="s">
        <v>155</v>
      </c>
      <c r="AO452" s="34">
        <v>1</v>
      </c>
      <c r="AP452" s="37">
        <v>0.77281250000000001</v>
      </c>
      <c r="AQ452" s="34">
        <v>47.159258000000001</v>
      </c>
      <c r="AR452" s="34">
        <v>-88.484063000000006</v>
      </c>
      <c r="AS452" s="34">
        <v>309.7</v>
      </c>
      <c r="AT452" s="34">
        <v>28.3</v>
      </c>
      <c r="AU452" s="34">
        <v>12</v>
      </c>
      <c r="AV452" s="34">
        <v>9</v>
      </c>
      <c r="AW452" s="34" t="s">
        <v>209</v>
      </c>
      <c r="AX452" s="34">
        <v>1.6359319999999999</v>
      </c>
      <c r="AY452" s="34">
        <v>1.0718639999999999</v>
      </c>
      <c r="AZ452" s="34">
        <v>2.3359320000000001</v>
      </c>
      <c r="BA452" s="34">
        <v>13.404</v>
      </c>
      <c r="BB452" s="34">
        <v>13.14</v>
      </c>
      <c r="BC452" s="34">
        <v>0.98</v>
      </c>
      <c r="BD452" s="34">
        <v>15.744999999999999</v>
      </c>
      <c r="BE452" s="34">
        <v>2453.8139999999999</v>
      </c>
      <c r="BF452" s="34">
        <v>237.51900000000001</v>
      </c>
      <c r="BG452" s="34">
        <v>32.58</v>
      </c>
      <c r="BH452" s="34">
        <v>1.4E-2</v>
      </c>
      <c r="BI452" s="34">
        <v>32.594000000000001</v>
      </c>
      <c r="BJ452" s="34">
        <v>26.584</v>
      </c>
      <c r="BK452" s="34">
        <v>1.0999999999999999E-2</v>
      </c>
      <c r="BL452" s="34">
        <v>26.594999999999999</v>
      </c>
      <c r="BM452" s="34">
        <v>27.273900000000001</v>
      </c>
      <c r="BN452" s="34"/>
      <c r="BO452" s="34"/>
      <c r="BP452" s="34"/>
      <c r="BQ452" s="34">
        <v>221.559</v>
      </c>
      <c r="BR452" s="34">
        <v>0.43729400000000002</v>
      </c>
      <c r="BS452" s="34">
        <v>-5</v>
      </c>
      <c r="BT452" s="34">
        <v>7.123E-3</v>
      </c>
      <c r="BU452" s="34">
        <v>10.686372</v>
      </c>
      <c r="BV452" s="34">
        <v>0</v>
      </c>
      <c r="BW452" s="34" t="s">
        <v>155</v>
      </c>
      <c r="BX452" s="34">
        <v>0.81599999999999995</v>
      </c>
    </row>
    <row r="453" spans="1:76" x14ac:dyDescent="0.25">
      <c r="A453" s="35">
        <v>43167</v>
      </c>
      <c r="B453" s="36">
        <v>2.2012731481481484E-2</v>
      </c>
      <c r="C453" s="34">
        <v>12.548</v>
      </c>
      <c r="D453" s="34">
        <v>1.8979999999999999</v>
      </c>
      <c r="E453" s="34">
        <v>18979.846150000001</v>
      </c>
      <c r="F453" s="34">
        <v>1643.4</v>
      </c>
      <c r="G453" s="34">
        <v>1.2</v>
      </c>
      <c r="H453" s="34">
        <v>3474.7</v>
      </c>
      <c r="I453" s="34"/>
      <c r="J453" s="34">
        <v>1.5</v>
      </c>
      <c r="K453" s="34">
        <v>0.86719999999999997</v>
      </c>
      <c r="L453" s="34">
        <v>10.882300000000001</v>
      </c>
      <c r="M453" s="34">
        <v>1.6459999999999999</v>
      </c>
      <c r="N453" s="34">
        <v>1425.1875</v>
      </c>
      <c r="O453" s="34">
        <v>1.0044999999999999</v>
      </c>
      <c r="P453" s="34">
        <v>1426.2</v>
      </c>
      <c r="Q453" s="34">
        <v>1162.8860999999999</v>
      </c>
      <c r="R453" s="34">
        <v>0.8196</v>
      </c>
      <c r="S453" s="34">
        <v>1163.7</v>
      </c>
      <c r="T453" s="34">
        <v>3474.6763000000001</v>
      </c>
      <c r="U453" s="34"/>
      <c r="V453" s="34"/>
      <c r="W453" s="34">
        <v>0</v>
      </c>
      <c r="X453" s="34">
        <v>1.3008999999999999</v>
      </c>
      <c r="Y453" s="34">
        <v>12</v>
      </c>
      <c r="Z453" s="34">
        <v>852</v>
      </c>
      <c r="AA453" s="34">
        <v>851</v>
      </c>
      <c r="AB453" s="34">
        <v>864</v>
      </c>
      <c r="AC453" s="34">
        <v>92</v>
      </c>
      <c r="AD453" s="34">
        <v>27.01</v>
      </c>
      <c r="AE453" s="34">
        <v>0.62</v>
      </c>
      <c r="AF453" s="34">
        <v>979</v>
      </c>
      <c r="AG453" s="34">
        <v>1</v>
      </c>
      <c r="AH453" s="34">
        <v>47</v>
      </c>
      <c r="AI453" s="34">
        <v>37</v>
      </c>
      <c r="AJ453" s="34">
        <v>190</v>
      </c>
      <c r="AK453" s="34">
        <v>169</v>
      </c>
      <c r="AL453" s="34">
        <v>3.8</v>
      </c>
      <c r="AM453" s="34">
        <v>175</v>
      </c>
      <c r="AN453" s="34" t="s">
        <v>155</v>
      </c>
      <c r="AO453" s="34">
        <v>1</v>
      </c>
      <c r="AP453" s="37">
        <v>0.77281250000000001</v>
      </c>
      <c r="AQ453" s="34">
        <v>47.159339000000003</v>
      </c>
      <c r="AR453" s="34">
        <v>-88.484080000000006</v>
      </c>
      <c r="AS453" s="34">
        <v>309.60000000000002</v>
      </c>
      <c r="AT453" s="34">
        <v>31.6</v>
      </c>
      <c r="AU453" s="34">
        <v>12</v>
      </c>
      <c r="AV453" s="34">
        <v>9</v>
      </c>
      <c r="AW453" s="34" t="s">
        <v>209</v>
      </c>
      <c r="AX453" s="34">
        <v>1.685907</v>
      </c>
      <c r="AY453" s="34">
        <v>1.1718139999999999</v>
      </c>
      <c r="AZ453" s="34">
        <v>2.385907</v>
      </c>
      <c r="BA453" s="34">
        <v>13.404</v>
      </c>
      <c r="BB453" s="34">
        <v>13.49</v>
      </c>
      <c r="BC453" s="34">
        <v>1.01</v>
      </c>
      <c r="BD453" s="34">
        <v>15.308</v>
      </c>
      <c r="BE453" s="34">
        <v>2456.2860000000001</v>
      </c>
      <c r="BF453" s="34">
        <v>236.46700000000001</v>
      </c>
      <c r="BG453" s="34">
        <v>33.686999999999998</v>
      </c>
      <c r="BH453" s="34">
        <v>2.4E-2</v>
      </c>
      <c r="BI453" s="34">
        <v>33.710999999999999</v>
      </c>
      <c r="BJ453" s="34">
        <v>27.486999999999998</v>
      </c>
      <c r="BK453" s="34">
        <v>1.9E-2</v>
      </c>
      <c r="BL453" s="34">
        <v>27.507000000000001</v>
      </c>
      <c r="BM453" s="34">
        <v>27.064299999999999</v>
      </c>
      <c r="BN453" s="34"/>
      <c r="BO453" s="34"/>
      <c r="BP453" s="34"/>
      <c r="BQ453" s="34">
        <v>213.49600000000001</v>
      </c>
      <c r="BR453" s="34">
        <v>0.32423600000000002</v>
      </c>
      <c r="BS453" s="34">
        <v>-5</v>
      </c>
      <c r="BT453" s="34">
        <v>7.8770000000000003E-3</v>
      </c>
      <c r="BU453" s="34">
        <v>7.9235170000000004</v>
      </c>
      <c r="BV453" s="34">
        <v>0</v>
      </c>
      <c r="BW453" s="34" t="s">
        <v>155</v>
      </c>
      <c r="BX453" s="34">
        <v>0.81599999999999995</v>
      </c>
    </row>
    <row r="454" spans="1:76" x14ac:dyDescent="0.25">
      <c r="A454" s="35">
        <v>43167</v>
      </c>
      <c r="B454" s="36">
        <v>2.2024305555555554E-2</v>
      </c>
      <c r="C454" s="34">
        <v>11.442</v>
      </c>
      <c r="D454" s="34">
        <v>3.4539</v>
      </c>
      <c r="E454" s="34">
        <v>34539.08642</v>
      </c>
      <c r="F454" s="34">
        <v>1549.7</v>
      </c>
      <c r="G454" s="34">
        <v>1.7</v>
      </c>
      <c r="H454" s="34">
        <v>3407.1</v>
      </c>
      <c r="I454" s="34"/>
      <c r="J454" s="34">
        <v>1.4</v>
      </c>
      <c r="K454" s="34">
        <v>0.86160000000000003</v>
      </c>
      <c r="L454" s="34">
        <v>9.8581000000000003</v>
      </c>
      <c r="M454" s="34">
        <v>2.9758</v>
      </c>
      <c r="N454" s="34">
        <v>1335.1796999999999</v>
      </c>
      <c r="O454" s="34">
        <v>1.4794</v>
      </c>
      <c r="P454" s="34">
        <v>1336.7</v>
      </c>
      <c r="Q454" s="34">
        <v>1090.5274999999999</v>
      </c>
      <c r="R454" s="34">
        <v>1.2082999999999999</v>
      </c>
      <c r="S454" s="34">
        <v>1091.7</v>
      </c>
      <c r="T454" s="34">
        <v>3407.0522999999998</v>
      </c>
      <c r="U454" s="34"/>
      <c r="V454" s="34"/>
      <c r="W454" s="34">
        <v>0</v>
      </c>
      <c r="X454" s="34">
        <v>1.2050000000000001</v>
      </c>
      <c r="Y454" s="34">
        <v>12</v>
      </c>
      <c r="Z454" s="34">
        <v>854</v>
      </c>
      <c r="AA454" s="34">
        <v>853</v>
      </c>
      <c r="AB454" s="34">
        <v>865</v>
      </c>
      <c r="AC454" s="34">
        <v>92.9</v>
      </c>
      <c r="AD454" s="34">
        <v>27.27</v>
      </c>
      <c r="AE454" s="34">
        <v>0.63</v>
      </c>
      <c r="AF454" s="34">
        <v>979</v>
      </c>
      <c r="AG454" s="34">
        <v>1</v>
      </c>
      <c r="AH454" s="34">
        <v>47</v>
      </c>
      <c r="AI454" s="34">
        <v>37</v>
      </c>
      <c r="AJ454" s="34">
        <v>190</v>
      </c>
      <c r="AK454" s="34">
        <v>168.1</v>
      </c>
      <c r="AL454" s="34">
        <v>3.6</v>
      </c>
      <c r="AM454" s="34">
        <v>175</v>
      </c>
      <c r="AN454" s="34" t="s">
        <v>155</v>
      </c>
      <c r="AO454" s="34">
        <v>1</v>
      </c>
      <c r="AP454" s="37">
        <v>0.77282407407407405</v>
      </c>
      <c r="AQ454" s="34">
        <v>47.159455000000001</v>
      </c>
      <c r="AR454" s="34">
        <v>-88.484088999999997</v>
      </c>
      <c r="AS454" s="34">
        <v>309.60000000000002</v>
      </c>
      <c r="AT454" s="34">
        <v>32.5</v>
      </c>
      <c r="AU454" s="34">
        <v>12</v>
      </c>
      <c r="AV454" s="34">
        <v>10</v>
      </c>
      <c r="AW454" s="34" t="s">
        <v>199</v>
      </c>
      <c r="AX454" s="34">
        <v>1.7</v>
      </c>
      <c r="AY454" s="34">
        <v>1.2</v>
      </c>
      <c r="AZ454" s="34">
        <v>2.4</v>
      </c>
      <c r="BA454" s="34">
        <v>13.404</v>
      </c>
      <c r="BB454" s="34">
        <v>12.92</v>
      </c>
      <c r="BC454" s="34">
        <v>0.96</v>
      </c>
      <c r="BD454" s="34">
        <v>16.067</v>
      </c>
      <c r="BE454" s="34">
        <v>2174.4470000000001</v>
      </c>
      <c r="BF454" s="34">
        <v>417.76799999999997</v>
      </c>
      <c r="BG454" s="34">
        <v>30.841000000000001</v>
      </c>
      <c r="BH454" s="34">
        <v>3.4000000000000002E-2</v>
      </c>
      <c r="BI454" s="34">
        <v>30.875</v>
      </c>
      <c r="BJ454" s="34">
        <v>25.19</v>
      </c>
      <c r="BK454" s="34">
        <v>2.8000000000000001E-2</v>
      </c>
      <c r="BL454" s="34">
        <v>25.218</v>
      </c>
      <c r="BM454" s="34">
        <v>25.933299999999999</v>
      </c>
      <c r="BN454" s="34"/>
      <c r="BO454" s="34"/>
      <c r="BP454" s="34"/>
      <c r="BQ454" s="34">
        <v>193.26</v>
      </c>
      <c r="BR454" s="34">
        <v>0.18609700000000001</v>
      </c>
      <c r="BS454" s="34">
        <v>-5</v>
      </c>
      <c r="BT454" s="34">
        <v>8.0000000000000002E-3</v>
      </c>
      <c r="BU454" s="34">
        <v>4.5477460000000001</v>
      </c>
      <c r="BV454" s="34">
        <v>0</v>
      </c>
      <c r="BW454" s="34" t="s">
        <v>155</v>
      </c>
      <c r="BX454" s="34">
        <v>0.81699999999999995</v>
      </c>
    </row>
    <row r="455" spans="1:76" x14ac:dyDescent="0.25">
      <c r="A455" s="35">
        <v>43167</v>
      </c>
      <c r="B455" s="36">
        <v>2.2035879629629631E-2</v>
      </c>
      <c r="C455" s="34">
        <v>9.8040000000000003</v>
      </c>
      <c r="D455" s="34">
        <v>5.5087000000000002</v>
      </c>
      <c r="E455" s="34">
        <v>55086.804730000003</v>
      </c>
      <c r="F455" s="34">
        <v>1376</v>
      </c>
      <c r="G455" s="34">
        <v>2.9</v>
      </c>
      <c r="H455" s="34">
        <v>3683.3</v>
      </c>
      <c r="I455" s="34"/>
      <c r="J455" s="34">
        <v>1.25</v>
      </c>
      <c r="K455" s="34">
        <v>0.8548</v>
      </c>
      <c r="L455" s="34">
        <v>8.3802000000000003</v>
      </c>
      <c r="M455" s="34">
        <v>4.7087000000000003</v>
      </c>
      <c r="N455" s="34">
        <v>1176.2093</v>
      </c>
      <c r="O455" s="34">
        <v>2.4923000000000002</v>
      </c>
      <c r="P455" s="34">
        <v>1178.7</v>
      </c>
      <c r="Q455" s="34">
        <v>960.82010000000002</v>
      </c>
      <c r="R455" s="34">
        <v>2.0358999999999998</v>
      </c>
      <c r="S455" s="34">
        <v>962.9</v>
      </c>
      <c r="T455" s="34">
        <v>3683.3090999999999</v>
      </c>
      <c r="U455" s="34"/>
      <c r="V455" s="34"/>
      <c r="W455" s="34">
        <v>0</v>
      </c>
      <c r="X455" s="34">
        <v>1.069</v>
      </c>
      <c r="Y455" s="34">
        <v>12</v>
      </c>
      <c r="Z455" s="34">
        <v>854</v>
      </c>
      <c r="AA455" s="34">
        <v>855</v>
      </c>
      <c r="AB455" s="34">
        <v>867</v>
      </c>
      <c r="AC455" s="34">
        <v>93</v>
      </c>
      <c r="AD455" s="34">
        <v>27.3</v>
      </c>
      <c r="AE455" s="34">
        <v>0.63</v>
      </c>
      <c r="AF455" s="34">
        <v>979</v>
      </c>
      <c r="AG455" s="34">
        <v>1</v>
      </c>
      <c r="AH455" s="34">
        <v>47</v>
      </c>
      <c r="AI455" s="34">
        <v>37</v>
      </c>
      <c r="AJ455" s="34">
        <v>190</v>
      </c>
      <c r="AK455" s="34">
        <v>168</v>
      </c>
      <c r="AL455" s="34">
        <v>3.7</v>
      </c>
      <c r="AM455" s="34">
        <v>175</v>
      </c>
      <c r="AN455" s="34" t="s">
        <v>155</v>
      </c>
      <c r="AO455" s="34">
        <v>1</v>
      </c>
      <c r="AP455" s="37">
        <v>0.7728356481481482</v>
      </c>
      <c r="AQ455" s="34">
        <v>47.159585999999997</v>
      </c>
      <c r="AR455" s="34">
        <v>-88.484093999999999</v>
      </c>
      <c r="AS455" s="34">
        <v>309.60000000000002</v>
      </c>
      <c r="AT455" s="34">
        <v>32.5</v>
      </c>
      <c r="AU455" s="34">
        <v>12</v>
      </c>
      <c r="AV455" s="34">
        <v>9</v>
      </c>
      <c r="AW455" s="34" t="s">
        <v>205</v>
      </c>
      <c r="AX455" s="34">
        <v>1.7</v>
      </c>
      <c r="AY455" s="34">
        <v>1.2</v>
      </c>
      <c r="AZ455" s="34">
        <v>2.4</v>
      </c>
      <c r="BA455" s="34">
        <v>13.404</v>
      </c>
      <c r="BB455" s="34">
        <v>12.27</v>
      </c>
      <c r="BC455" s="34">
        <v>0.92</v>
      </c>
      <c r="BD455" s="34">
        <v>16.989999999999998</v>
      </c>
      <c r="BE455" s="34">
        <v>1809.4780000000001</v>
      </c>
      <c r="BF455" s="34">
        <v>647.10799999999995</v>
      </c>
      <c r="BG455" s="34">
        <v>26.596</v>
      </c>
      <c r="BH455" s="34">
        <v>5.6000000000000001E-2</v>
      </c>
      <c r="BI455" s="34">
        <v>26.652999999999999</v>
      </c>
      <c r="BJ455" s="34">
        <v>21.725999999999999</v>
      </c>
      <c r="BK455" s="34">
        <v>4.5999999999999999E-2</v>
      </c>
      <c r="BL455" s="34">
        <v>21.771999999999998</v>
      </c>
      <c r="BM455" s="34">
        <v>27.444800000000001</v>
      </c>
      <c r="BN455" s="34"/>
      <c r="BO455" s="34"/>
      <c r="BP455" s="34"/>
      <c r="BQ455" s="34">
        <v>167.82599999999999</v>
      </c>
      <c r="BR455" s="34">
        <v>0.15496799999999999</v>
      </c>
      <c r="BS455" s="34">
        <v>-5</v>
      </c>
      <c r="BT455" s="34">
        <v>7.123E-3</v>
      </c>
      <c r="BU455" s="34">
        <v>3.7870309999999998</v>
      </c>
      <c r="BV455" s="34">
        <v>0</v>
      </c>
      <c r="BW455" s="34" t="s">
        <v>155</v>
      </c>
      <c r="BX455" s="34">
        <v>0.81699999999999995</v>
      </c>
    </row>
    <row r="456" spans="1:76" x14ac:dyDescent="0.25">
      <c r="A456" s="35">
        <v>43167</v>
      </c>
      <c r="B456" s="36">
        <v>2.2047453703703705E-2</v>
      </c>
      <c r="C456" s="34">
        <v>9.5079999999999991</v>
      </c>
      <c r="D456" s="34">
        <v>6.3128000000000002</v>
      </c>
      <c r="E456" s="34">
        <v>63128.136169999998</v>
      </c>
      <c r="F456" s="34">
        <v>1046.9000000000001</v>
      </c>
      <c r="G456" s="34">
        <v>3.6</v>
      </c>
      <c r="H456" s="34">
        <v>4487.2</v>
      </c>
      <c r="I456" s="34"/>
      <c r="J456" s="34">
        <v>1.2</v>
      </c>
      <c r="K456" s="34">
        <v>0.84850000000000003</v>
      </c>
      <c r="L456" s="34">
        <v>8.0670000000000002</v>
      </c>
      <c r="M456" s="34">
        <v>5.3563000000000001</v>
      </c>
      <c r="N456" s="34">
        <v>888.25670000000002</v>
      </c>
      <c r="O456" s="34">
        <v>3.0680999999999998</v>
      </c>
      <c r="P456" s="34">
        <v>891.3</v>
      </c>
      <c r="Q456" s="34">
        <v>725.59789999999998</v>
      </c>
      <c r="R456" s="34">
        <v>2.5063</v>
      </c>
      <c r="S456" s="34">
        <v>728.1</v>
      </c>
      <c r="T456" s="34">
        <v>4487.1697000000004</v>
      </c>
      <c r="U456" s="34"/>
      <c r="V456" s="34"/>
      <c r="W456" s="34">
        <v>0</v>
      </c>
      <c r="X456" s="34">
        <v>1.0182</v>
      </c>
      <c r="Y456" s="34">
        <v>11.9</v>
      </c>
      <c r="Z456" s="34">
        <v>857</v>
      </c>
      <c r="AA456" s="34">
        <v>857</v>
      </c>
      <c r="AB456" s="34">
        <v>869</v>
      </c>
      <c r="AC456" s="34">
        <v>93</v>
      </c>
      <c r="AD456" s="34">
        <v>27.3</v>
      </c>
      <c r="AE456" s="34">
        <v>0.63</v>
      </c>
      <c r="AF456" s="34">
        <v>979</v>
      </c>
      <c r="AG456" s="34">
        <v>1</v>
      </c>
      <c r="AH456" s="34">
        <v>47</v>
      </c>
      <c r="AI456" s="34">
        <v>37</v>
      </c>
      <c r="AJ456" s="34">
        <v>189.1</v>
      </c>
      <c r="AK456" s="34">
        <v>168</v>
      </c>
      <c r="AL456" s="34">
        <v>3.7</v>
      </c>
      <c r="AM456" s="34">
        <v>175</v>
      </c>
      <c r="AN456" s="34" t="s">
        <v>155</v>
      </c>
      <c r="AO456" s="34">
        <v>1</v>
      </c>
      <c r="AP456" s="37">
        <v>0.77284722222222213</v>
      </c>
      <c r="AQ456" s="34">
        <v>47.15981</v>
      </c>
      <c r="AR456" s="34">
        <v>-88.484101999999993</v>
      </c>
      <c r="AS456" s="34">
        <v>309.5</v>
      </c>
      <c r="AT456" s="34">
        <v>32.5</v>
      </c>
      <c r="AU456" s="34">
        <v>12</v>
      </c>
      <c r="AV456" s="34">
        <v>9</v>
      </c>
      <c r="AW456" s="34" t="s">
        <v>205</v>
      </c>
      <c r="AX456" s="34">
        <v>1.7</v>
      </c>
      <c r="AY456" s="34">
        <v>1.2</v>
      </c>
      <c r="AZ456" s="34">
        <v>2.4</v>
      </c>
      <c r="BA456" s="34">
        <v>13.404</v>
      </c>
      <c r="BB456" s="34">
        <v>11.73</v>
      </c>
      <c r="BC456" s="34">
        <v>0.88</v>
      </c>
      <c r="BD456" s="34">
        <v>17.856999999999999</v>
      </c>
      <c r="BE456" s="34">
        <v>1689.605</v>
      </c>
      <c r="BF456" s="34">
        <v>714.029</v>
      </c>
      <c r="BG456" s="34">
        <v>19.483000000000001</v>
      </c>
      <c r="BH456" s="34">
        <v>6.7000000000000004E-2</v>
      </c>
      <c r="BI456" s="34">
        <v>19.55</v>
      </c>
      <c r="BJ456" s="34">
        <v>15.914999999999999</v>
      </c>
      <c r="BK456" s="34">
        <v>5.5E-2</v>
      </c>
      <c r="BL456" s="34">
        <v>15.97</v>
      </c>
      <c r="BM456" s="34">
        <v>32.4315</v>
      </c>
      <c r="BN456" s="34"/>
      <c r="BO456" s="34"/>
      <c r="BP456" s="34"/>
      <c r="BQ456" s="34">
        <v>155.059</v>
      </c>
      <c r="BR456" s="34">
        <v>0.13458300000000001</v>
      </c>
      <c r="BS456" s="34">
        <v>-5</v>
      </c>
      <c r="BT456" s="34">
        <v>7.8770000000000003E-3</v>
      </c>
      <c r="BU456" s="34">
        <v>3.288872</v>
      </c>
      <c r="BV456" s="34">
        <v>0</v>
      </c>
      <c r="BW456" s="34" t="s">
        <v>155</v>
      </c>
      <c r="BX456" s="34">
        <v>0.81699999999999995</v>
      </c>
    </row>
    <row r="457" spans="1:76" x14ac:dyDescent="0.25">
      <c r="A457" s="35">
        <v>43167</v>
      </c>
      <c r="B457" s="36">
        <v>2.2059027777777778E-2</v>
      </c>
      <c r="C457" s="34">
        <v>10.769</v>
      </c>
      <c r="D457" s="34">
        <v>4.8776000000000002</v>
      </c>
      <c r="E457" s="34">
        <v>48775.867769999997</v>
      </c>
      <c r="F457" s="34">
        <v>767.2</v>
      </c>
      <c r="G457" s="34">
        <v>4.0999999999999996</v>
      </c>
      <c r="H457" s="34">
        <v>4260.8999999999996</v>
      </c>
      <c r="I457" s="34"/>
      <c r="J457" s="34">
        <v>1.2</v>
      </c>
      <c r="K457" s="34">
        <v>0.85270000000000001</v>
      </c>
      <c r="L457" s="34">
        <v>9.1821999999999999</v>
      </c>
      <c r="M457" s="34">
        <v>4.1589999999999998</v>
      </c>
      <c r="N457" s="34">
        <v>654.14750000000004</v>
      </c>
      <c r="O457" s="34">
        <v>3.5205000000000002</v>
      </c>
      <c r="P457" s="34">
        <v>657.7</v>
      </c>
      <c r="Q457" s="34">
        <v>534.35910000000001</v>
      </c>
      <c r="R457" s="34">
        <v>2.8759000000000001</v>
      </c>
      <c r="S457" s="34">
        <v>537.20000000000005</v>
      </c>
      <c r="T457" s="34">
        <v>4260.9318000000003</v>
      </c>
      <c r="U457" s="34"/>
      <c r="V457" s="34"/>
      <c r="W457" s="34">
        <v>0</v>
      </c>
      <c r="X457" s="34">
        <v>1.0232000000000001</v>
      </c>
      <c r="Y457" s="34">
        <v>12</v>
      </c>
      <c r="Z457" s="34">
        <v>856</v>
      </c>
      <c r="AA457" s="34">
        <v>856</v>
      </c>
      <c r="AB457" s="34">
        <v>869</v>
      </c>
      <c r="AC457" s="34">
        <v>93</v>
      </c>
      <c r="AD457" s="34">
        <v>27.3</v>
      </c>
      <c r="AE457" s="34">
        <v>0.63</v>
      </c>
      <c r="AF457" s="34">
        <v>979</v>
      </c>
      <c r="AG457" s="34">
        <v>1</v>
      </c>
      <c r="AH457" s="34">
        <v>47</v>
      </c>
      <c r="AI457" s="34">
        <v>37</v>
      </c>
      <c r="AJ457" s="34">
        <v>189</v>
      </c>
      <c r="AK457" s="34">
        <v>168</v>
      </c>
      <c r="AL457" s="34">
        <v>3.8</v>
      </c>
      <c r="AM457" s="34">
        <v>175</v>
      </c>
      <c r="AN457" s="34" t="s">
        <v>155</v>
      </c>
      <c r="AO457" s="34">
        <v>1</v>
      </c>
      <c r="AP457" s="37">
        <v>0.77287037037037043</v>
      </c>
      <c r="AQ457" s="34">
        <v>47.160046000000001</v>
      </c>
      <c r="AR457" s="34">
        <v>-88.484123999999994</v>
      </c>
      <c r="AS457" s="34">
        <v>309.39999999999998</v>
      </c>
      <c r="AT457" s="34">
        <v>34.9</v>
      </c>
      <c r="AU457" s="34">
        <v>12</v>
      </c>
      <c r="AV457" s="34">
        <v>7</v>
      </c>
      <c r="AW457" s="34" t="s">
        <v>231</v>
      </c>
      <c r="AX457" s="34">
        <v>1.7</v>
      </c>
      <c r="AY457" s="34">
        <v>1.0562</v>
      </c>
      <c r="AZ457" s="34">
        <v>2.4</v>
      </c>
      <c r="BA457" s="34">
        <v>13.404</v>
      </c>
      <c r="BB457" s="34">
        <v>12.08</v>
      </c>
      <c r="BC457" s="34">
        <v>0.9</v>
      </c>
      <c r="BD457" s="34">
        <v>17.279</v>
      </c>
      <c r="BE457" s="34">
        <v>1937.8879999999999</v>
      </c>
      <c r="BF457" s="34">
        <v>558.65700000000004</v>
      </c>
      <c r="BG457" s="34">
        <v>14.458</v>
      </c>
      <c r="BH457" s="34">
        <v>7.8E-2</v>
      </c>
      <c r="BI457" s="34">
        <v>14.535</v>
      </c>
      <c r="BJ457" s="34">
        <v>11.81</v>
      </c>
      <c r="BK457" s="34">
        <v>6.4000000000000001E-2</v>
      </c>
      <c r="BL457" s="34">
        <v>11.874000000000001</v>
      </c>
      <c r="BM457" s="34">
        <v>31.032</v>
      </c>
      <c r="BN457" s="34"/>
      <c r="BO457" s="34"/>
      <c r="BP457" s="34"/>
      <c r="BQ457" s="34">
        <v>157.01599999999999</v>
      </c>
      <c r="BR457" s="34">
        <v>0.217946</v>
      </c>
      <c r="BS457" s="34">
        <v>-5</v>
      </c>
      <c r="BT457" s="34">
        <v>8.0000000000000002E-3</v>
      </c>
      <c r="BU457" s="34">
        <v>5.3260550000000002</v>
      </c>
      <c r="BV457" s="34">
        <v>0</v>
      </c>
      <c r="BW457" s="34" t="s">
        <v>155</v>
      </c>
      <c r="BX457" s="34">
        <v>0.81699999999999995</v>
      </c>
    </row>
    <row r="458" spans="1:76" x14ac:dyDescent="0.25">
      <c r="A458" s="35">
        <v>43167</v>
      </c>
      <c r="B458" s="36">
        <v>2.2070601851851852E-2</v>
      </c>
      <c r="C458" s="34">
        <v>11.956</v>
      </c>
      <c r="D458" s="34">
        <v>2.6692999999999998</v>
      </c>
      <c r="E458" s="34">
        <v>26692.77592</v>
      </c>
      <c r="F458" s="34">
        <v>668.6</v>
      </c>
      <c r="G458" s="34">
        <v>3.5</v>
      </c>
      <c r="H458" s="34">
        <v>4080.4</v>
      </c>
      <c r="I458" s="34"/>
      <c r="J458" s="34">
        <v>1.2</v>
      </c>
      <c r="K458" s="34">
        <v>0.86419999999999997</v>
      </c>
      <c r="L458" s="34">
        <v>10.332100000000001</v>
      </c>
      <c r="M458" s="34">
        <v>2.3068</v>
      </c>
      <c r="N458" s="34">
        <v>577.83389999999997</v>
      </c>
      <c r="O458" s="34">
        <v>3.0613999999999999</v>
      </c>
      <c r="P458" s="34">
        <v>580.9</v>
      </c>
      <c r="Q458" s="34">
        <v>472.02010000000001</v>
      </c>
      <c r="R458" s="34">
        <v>2.5007999999999999</v>
      </c>
      <c r="S458" s="34">
        <v>474.5</v>
      </c>
      <c r="T458" s="34">
        <v>4080.3917000000001</v>
      </c>
      <c r="U458" s="34"/>
      <c r="V458" s="34"/>
      <c r="W458" s="34">
        <v>0</v>
      </c>
      <c r="X458" s="34">
        <v>1.0369999999999999</v>
      </c>
      <c r="Y458" s="34">
        <v>12</v>
      </c>
      <c r="Z458" s="34">
        <v>855</v>
      </c>
      <c r="AA458" s="34">
        <v>854</v>
      </c>
      <c r="AB458" s="34">
        <v>867</v>
      </c>
      <c r="AC458" s="34">
        <v>93</v>
      </c>
      <c r="AD458" s="34">
        <v>27.3</v>
      </c>
      <c r="AE458" s="34">
        <v>0.63</v>
      </c>
      <c r="AF458" s="34">
        <v>979</v>
      </c>
      <c r="AG458" s="34">
        <v>1</v>
      </c>
      <c r="AH458" s="34">
        <v>47</v>
      </c>
      <c r="AI458" s="34">
        <v>37</v>
      </c>
      <c r="AJ458" s="34">
        <v>189</v>
      </c>
      <c r="AK458" s="34">
        <v>168</v>
      </c>
      <c r="AL458" s="34">
        <v>3.8</v>
      </c>
      <c r="AM458" s="34">
        <v>175</v>
      </c>
      <c r="AN458" s="34" t="s">
        <v>155</v>
      </c>
      <c r="AO458" s="34">
        <v>1</v>
      </c>
      <c r="AP458" s="37">
        <v>0.77288194444444447</v>
      </c>
      <c r="AQ458" s="34">
        <v>47.160212999999999</v>
      </c>
      <c r="AR458" s="34">
        <v>-88.484136000000007</v>
      </c>
      <c r="AS458" s="34">
        <v>309.39999999999998</v>
      </c>
      <c r="AT458" s="34">
        <v>35.799999999999997</v>
      </c>
      <c r="AU458" s="34">
        <v>12</v>
      </c>
      <c r="AV458" s="34">
        <v>6</v>
      </c>
      <c r="AW458" s="34" t="s">
        <v>232</v>
      </c>
      <c r="AX458" s="34">
        <v>1.7</v>
      </c>
      <c r="AY458" s="34">
        <v>1</v>
      </c>
      <c r="AZ458" s="34">
        <v>2.4</v>
      </c>
      <c r="BA458" s="34">
        <v>13.404</v>
      </c>
      <c r="BB458" s="34">
        <v>13.18</v>
      </c>
      <c r="BC458" s="34">
        <v>0.98</v>
      </c>
      <c r="BD458" s="34">
        <v>15.715</v>
      </c>
      <c r="BE458" s="34">
        <v>2301.3960000000002</v>
      </c>
      <c r="BF458" s="34">
        <v>327.02600000000001</v>
      </c>
      <c r="BG458" s="34">
        <v>13.478</v>
      </c>
      <c r="BH458" s="34">
        <v>7.0999999999999994E-2</v>
      </c>
      <c r="BI458" s="34">
        <v>13.55</v>
      </c>
      <c r="BJ458" s="34">
        <v>11.01</v>
      </c>
      <c r="BK458" s="34">
        <v>5.8000000000000003E-2</v>
      </c>
      <c r="BL458" s="34">
        <v>11.069000000000001</v>
      </c>
      <c r="BM458" s="34">
        <v>31.363600000000002</v>
      </c>
      <c r="BN458" s="34"/>
      <c r="BO458" s="34"/>
      <c r="BP458" s="34"/>
      <c r="BQ458" s="34">
        <v>167.95400000000001</v>
      </c>
      <c r="BR458" s="34">
        <v>0.25630999999999998</v>
      </c>
      <c r="BS458" s="34">
        <v>-5</v>
      </c>
      <c r="BT458" s="34">
        <v>7.123E-3</v>
      </c>
      <c r="BU458" s="34">
        <v>6.2635759999999996</v>
      </c>
      <c r="BV458" s="34">
        <v>0</v>
      </c>
      <c r="BW458" s="34" t="s">
        <v>155</v>
      </c>
      <c r="BX458" s="34">
        <v>0.81699999999999995</v>
      </c>
    </row>
    <row r="459" spans="1:76" x14ac:dyDescent="0.25">
      <c r="A459" s="35">
        <v>43167</v>
      </c>
      <c r="B459" s="36">
        <v>2.2082175925925925E-2</v>
      </c>
      <c r="C459" s="34">
        <v>12.62</v>
      </c>
      <c r="D459" s="34">
        <v>1.5488999999999999</v>
      </c>
      <c r="E459" s="34">
        <v>15488.76254</v>
      </c>
      <c r="F459" s="34">
        <v>651.70000000000005</v>
      </c>
      <c r="G459" s="34">
        <v>2.5</v>
      </c>
      <c r="H459" s="34">
        <v>3872.9</v>
      </c>
      <c r="I459" s="34"/>
      <c r="J459" s="34">
        <v>1.2</v>
      </c>
      <c r="K459" s="34">
        <v>0.86939999999999995</v>
      </c>
      <c r="L459" s="34">
        <v>10.9719</v>
      </c>
      <c r="M459" s="34">
        <v>1.3466</v>
      </c>
      <c r="N459" s="34">
        <v>566.53309999999999</v>
      </c>
      <c r="O459" s="34">
        <v>2.1934999999999998</v>
      </c>
      <c r="P459" s="34">
        <v>568.70000000000005</v>
      </c>
      <c r="Q459" s="34">
        <v>462.78879999999998</v>
      </c>
      <c r="R459" s="34">
        <v>1.7918000000000001</v>
      </c>
      <c r="S459" s="34">
        <v>464.6</v>
      </c>
      <c r="T459" s="34">
        <v>3872.8809000000001</v>
      </c>
      <c r="U459" s="34"/>
      <c r="V459" s="34"/>
      <c r="W459" s="34">
        <v>0</v>
      </c>
      <c r="X459" s="34">
        <v>1.0432999999999999</v>
      </c>
      <c r="Y459" s="34">
        <v>11.9</v>
      </c>
      <c r="Z459" s="34">
        <v>855</v>
      </c>
      <c r="AA459" s="34">
        <v>854</v>
      </c>
      <c r="AB459" s="34">
        <v>866</v>
      </c>
      <c r="AC459" s="34">
        <v>93</v>
      </c>
      <c r="AD459" s="34">
        <v>27.3</v>
      </c>
      <c r="AE459" s="34">
        <v>0.63</v>
      </c>
      <c r="AF459" s="34">
        <v>979</v>
      </c>
      <c r="AG459" s="34">
        <v>1</v>
      </c>
      <c r="AH459" s="34">
        <v>47</v>
      </c>
      <c r="AI459" s="34">
        <v>37</v>
      </c>
      <c r="AJ459" s="34">
        <v>189</v>
      </c>
      <c r="AK459" s="34">
        <v>168</v>
      </c>
      <c r="AL459" s="34">
        <v>3.7</v>
      </c>
      <c r="AM459" s="34">
        <v>175</v>
      </c>
      <c r="AN459" s="34" t="s">
        <v>155</v>
      </c>
      <c r="AO459" s="34">
        <v>1</v>
      </c>
      <c r="AP459" s="37">
        <v>0.77289351851851851</v>
      </c>
      <c r="AQ459" s="34">
        <v>47.160356999999998</v>
      </c>
      <c r="AR459" s="34">
        <v>-88.484144000000001</v>
      </c>
      <c r="AS459" s="34">
        <v>309.39999999999998</v>
      </c>
      <c r="AT459" s="34">
        <v>35.799999999999997</v>
      </c>
      <c r="AU459" s="34">
        <v>12</v>
      </c>
      <c r="AV459" s="34">
        <v>5</v>
      </c>
      <c r="AW459" s="34" t="s">
        <v>233</v>
      </c>
      <c r="AX459" s="34">
        <v>1.7</v>
      </c>
      <c r="AY459" s="34">
        <v>1</v>
      </c>
      <c r="AZ459" s="34">
        <v>2.4</v>
      </c>
      <c r="BA459" s="34">
        <v>13.404</v>
      </c>
      <c r="BB459" s="34">
        <v>13.74</v>
      </c>
      <c r="BC459" s="34">
        <v>1.02</v>
      </c>
      <c r="BD459" s="34">
        <v>15.023999999999999</v>
      </c>
      <c r="BE459" s="34">
        <v>2509.7660000000001</v>
      </c>
      <c r="BF459" s="34">
        <v>196.04499999999999</v>
      </c>
      <c r="BG459" s="34">
        <v>13.571</v>
      </c>
      <c r="BH459" s="34">
        <v>5.2999999999999999E-2</v>
      </c>
      <c r="BI459" s="34">
        <v>13.624000000000001</v>
      </c>
      <c r="BJ459" s="34">
        <v>11.086</v>
      </c>
      <c r="BK459" s="34">
        <v>4.2999999999999997E-2</v>
      </c>
      <c r="BL459" s="34">
        <v>11.129</v>
      </c>
      <c r="BM459" s="34">
        <v>30.570900000000002</v>
      </c>
      <c r="BN459" s="34"/>
      <c r="BO459" s="34"/>
      <c r="BP459" s="34"/>
      <c r="BQ459" s="34">
        <v>173.517</v>
      </c>
      <c r="BR459" s="34">
        <v>0.25561499999999998</v>
      </c>
      <c r="BS459" s="34">
        <v>-5</v>
      </c>
      <c r="BT459" s="34">
        <v>6.123E-3</v>
      </c>
      <c r="BU459" s="34">
        <v>6.2465909999999996</v>
      </c>
      <c r="BV459" s="34">
        <v>0</v>
      </c>
      <c r="BW459" s="34" t="s">
        <v>155</v>
      </c>
      <c r="BX459" s="34">
        <v>0.81699999999999995</v>
      </c>
    </row>
    <row r="460" spans="1:76" x14ac:dyDescent="0.25">
      <c r="A460" s="35">
        <v>43167</v>
      </c>
      <c r="B460" s="36">
        <v>2.2093749999999999E-2</v>
      </c>
      <c r="C460" s="34">
        <v>12.853999999999999</v>
      </c>
      <c r="D460" s="34">
        <v>0.94010000000000005</v>
      </c>
      <c r="E460" s="34">
        <v>9401.3533829999997</v>
      </c>
      <c r="F460" s="34">
        <v>737.5</v>
      </c>
      <c r="G460" s="34">
        <v>1.6</v>
      </c>
      <c r="H460" s="34">
        <v>3441.3</v>
      </c>
      <c r="I460" s="34"/>
      <c r="J460" s="34">
        <v>1.2</v>
      </c>
      <c r="K460" s="34">
        <v>0.87350000000000005</v>
      </c>
      <c r="L460" s="34">
        <v>11.2286</v>
      </c>
      <c r="M460" s="34">
        <v>0.82120000000000004</v>
      </c>
      <c r="N460" s="34">
        <v>644.25660000000005</v>
      </c>
      <c r="O460" s="34">
        <v>1.4094</v>
      </c>
      <c r="P460" s="34">
        <v>645.70000000000005</v>
      </c>
      <c r="Q460" s="34">
        <v>526.27940000000001</v>
      </c>
      <c r="R460" s="34">
        <v>1.1513</v>
      </c>
      <c r="S460" s="34">
        <v>527.4</v>
      </c>
      <c r="T460" s="34">
        <v>3441.2570999999998</v>
      </c>
      <c r="U460" s="34"/>
      <c r="V460" s="34"/>
      <c r="W460" s="34">
        <v>0</v>
      </c>
      <c r="X460" s="34">
        <v>1.0482</v>
      </c>
      <c r="Y460" s="34">
        <v>12</v>
      </c>
      <c r="Z460" s="34">
        <v>854</v>
      </c>
      <c r="AA460" s="34">
        <v>853</v>
      </c>
      <c r="AB460" s="34">
        <v>864</v>
      </c>
      <c r="AC460" s="34">
        <v>93</v>
      </c>
      <c r="AD460" s="34">
        <v>27.3</v>
      </c>
      <c r="AE460" s="34">
        <v>0.63</v>
      </c>
      <c r="AF460" s="34">
        <v>979</v>
      </c>
      <c r="AG460" s="34">
        <v>1</v>
      </c>
      <c r="AH460" s="34">
        <v>47</v>
      </c>
      <c r="AI460" s="34">
        <v>37</v>
      </c>
      <c r="AJ460" s="34">
        <v>189</v>
      </c>
      <c r="AK460" s="34">
        <v>168</v>
      </c>
      <c r="AL460" s="34">
        <v>3.9</v>
      </c>
      <c r="AM460" s="34">
        <v>175</v>
      </c>
      <c r="AN460" s="34" t="s">
        <v>155</v>
      </c>
      <c r="AO460" s="34">
        <v>1</v>
      </c>
      <c r="AP460" s="37">
        <v>0.77290509259259255</v>
      </c>
      <c r="AQ460" s="34">
        <v>47.160451999999999</v>
      </c>
      <c r="AR460" s="34">
        <v>-88.484127999999998</v>
      </c>
      <c r="AS460" s="34">
        <v>309.3</v>
      </c>
      <c r="AT460" s="34">
        <v>31.6</v>
      </c>
      <c r="AU460" s="34">
        <v>12</v>
      </c>
      <c r="AV460" s="34">
        <v>5</v>
      </c>
      <c r="AW460" s="34" t="s">
        <v>233</v>
      </c>
      <c r="AX460" s="34">
        <v>1.3405</v>
      </c>
      <c r="AY460" s="34">
        <v>1.0719000000000001</v>
      </c>
      <c r="AZ460" s="34">
        <v>2.3281000000000001</v>
      </c>
      <c r="BA460" s="34">
        <v>13.404</v>
      </c>
      <c r="BB460" s="34">
        <v>14.21</v>
      </c>
      <c r="BC460" s="34">
        <v>1.06</v>
      </c>
      <c r="BD460" s="34">
        <v>14.478</v>
      </c>
      <c r="BE460" s="34">
        <v>2633.328</v>
      </c>
      <c r="BF460" s="34">
        <v>122.58199999999999</v>
      </c>
      <c r="BG460" s="34">
        <v>15.821999999999999</v>
      </c>
      <c r="BH460" s="34">
        <v>3.5000000000000003E-2</v>
      </c>
      <c r="BI460" s="34">
        <v>15.856999999999999</v>
      </c>
      <c r="BJ460" s="34">
        <v>12.925000000000001</v>
      </c>
      <c r="BK460" s="34">
        <v>2.8000000000000001E-2</v>
      </c>
      <c r="BL460" s="34">
        <v>12.952999999999999</v>
      </c>
      <c r="BM460" s="34">
        <v>27.849599999999999</v>
      </c>
      <c r="BN460" s="34"/>
      <c r="BO460" s="34"/>
      <c r="BP460" s="34"/>
      <c r="BQ460" s="34">
        <v>178.74700000000001</v>
      </c>
      <c r="BR460" s="34">
        <v>0.30762</v>
      </c>
      <c r="BS460" s="34">
        <v>-5</v>
      </c>
      <c r="BT460" s="34">
        <v>6.0000000000000001E-3</v>
      </c>
      <c r="BU460" s="34">
        <v>7.5174640000000004</v>
      </c>
      <c r="BV460" s="34">
        <v>0</v>
      </c>
      <c r="BW460" s="34" t="s">
        <v>155</v>
      </c>
      <c r="BX460" s="34">
        <v>0.81699999999999995</v>
      </c>
    </row>
    <row r="461" spans="1:76" x14ac:dyDescent="0.25">
      <c r="A461" s="35">
        <v>43167</v>
      </c>
      <c r="B461" s="36">
        <v>2.2105324074074076E-2</v>
      </c>
      <c r="C461" s="34">
        <v>12.928000000000001</v>
      </c>
      <c r="D461" s="34">
        <v>0.68469999999999998</v>
      </c>
      <c r="E461" s="34">
        <v>6846.6023489999998</v>
      </c>
      <c r="F461" s="34">
        <v>898</v>
      </c>
      <c r="G461" s="34">
        <v>1.2</v>
      </c>
      <c r="H461" s="34">
        <v>3079.1</v>
      </c>
      <c r="I461" s="34"/>
      <c r="J461" s="34">
        <v>1.2</v>
      </c>
      <c r="K461" s="34">
        <v>0.87560000000000004</v>
      </c>
      <c r="L461" s="34">
        <v>11.3192</v>
      </c>
      <c r="M461" s="34">
        <v>0.59950000000000003</v>
      </c>
      <c r="N461" s="34">
        <v>786.30100000000004</v>
      </c>
      <c r="O461" s="34">
        <v>1.0326</v>
      </c>
      <c r="P461" s="34">
        <v>787.3</v>
      </c>
      <c r="Q461" s="34">
        <v>642.31240000000003</v>
      </c>
      <c r="R461" s="34">
        <v>0.84350000000000003</v>
      </c>
      <c r="S461" s="34">
        <v>643.20000000000005</v>
      </c>
      <c r="T461" s="34">
        <v>3079.1289999999999</v>
      </c>
      <c r="U461" s="34"/>
      <c r="V461" s="34"/>
      <c r="W461" s="34">
        <v>0</v>
      </c>
      <c r="X461" s="34">
        <v>1.0507</v>
      </c>
      <c r="Y461" s="34">
        <v>11.9</v>
      </c>
      <c r="Z461" s="34">
        <v>854</v>
      </c>
      <c r="AA461" s="34">
        <v>853</v>
      </c>
      <c r="AB461" s="34">
        <v>864</v>
      </c>
      <c r="AC461" s="34">
        <v>93</v>
      </c>
      <c r="AD461" s="34">
        <v>27.3</v>
      </c>
      <c r="AE461" s="34">
        <v>0.63</v>
      </c>
      <c r="AF461" s="34">
        <v>979</v>
      </c>
      <c r="AG461" s="34">
        <v>1</v>
      </c>
      <c r="AH461" s="34">
        <v>47</v>
      </c>
      <c r="AI461" s="34">
        <v>37</v>
      </c>
      <c r="AJ461" s="34">
        <v>189</v>
      </c>
      <c r="AK461" s="34">
        <v>168</v>
      </c>
      <c r="AL461" s="34">
        <v>3.8</v>
      </c>
      <c r="AM461" s="34">
        <v>175</v>
      </c>
      <c r="AN461" s="34" t="s">
        <v>155</v>
      </c>
      <c r="AO461" s="34">
        <v>1</v>
      </c>
      <c r="AP461" s="37">
        <v>0.7729166666666667</v>
      </c>
      <c r="AQ461" s="34">
        <v>47.160502999999999</v>
      </c>
      <c r="AR461" s="34">
        <v>-88.484064000000004</v>
      </c>
      <c r="AS461" s="34">
        <v>310</v>
      </c>
      <c r="AT461" s="34">
        <v>26.5</v>
      </c>
      <c r="AU461" s="34">
        <v>12</v>
      </c>
      <c r="AV461" s="34">
        <v>6</v>
      </c>
      <c r="AW461" s="34" t="s">
        <v>232</v>
      </c>
      <c r="AX461" s="34">
        <v>1.2719</v>
      </c>
      <c r="AY461" s="34">
        <v>1.2438</v>
      </c>
      <c r="AZ461" s="34">
        <v>2.4438</v>
      </c>
      <c r="BA461" s="34">
        <v>13.404</v>
      </c>
      <c r="BB461" s="34">
        <v>14.46</v>
      </c>
      <c r="BC461" s="34">
        <v>1.08</v>
      </c>
      <c r="BD461" s="34">
        <v>14.209</v>
      </c>
      <c r="BE461" s="34">
        <v>2691.0419999999999</v>
      </c>
      <c r="BF461" s="34">
        <v>90.71</v>
      </c>
      <c r="BG461" s="34">
        <v>19.576000000000001</v>
      </c>
      <c r="BH461" s="34">
        <v>2.5999999999999999E-2</v>
      </c>
      <c r="BI461" s="34">
        <v>19.602</v>
      </c>
      <c r="BJ461" s="34">
        <v>15.991</v>
      </c>
      <c r="BK461" s="34">
        <v>2.1000000000000001E-2</v>
      </c>
      <c r="BL461" s="34">
        <v>16.012</v>
      </c>
      <c r="BM461" s="34">
        <v>25.261199999999999</v>
      </c>
      <c r="BN461" s="34"/>
      <c r="BO461" s="34"/>
      <c r="BP461" s="34"/>
      <c r="BQ461" s="34">
        <v>181.62799999999999</v>
      </c>
      <c r="BR461" s="34">
        <v>0.35358800000000001</v>
      </c>
      <c r="BS461" s="34">
        <v>-5</v>
      </c>
      <c r="BT461" s="34">
        <v>6.0000000000000001E-3</v>
      </c>
      <c r="BU461" s="34">
        <v>8.6408070000000006</v>
      </c>
      <c r="BV461" s="34">
        <v>0</v>
      </c>
      <c r="BW461" s="34" t="s">
        <v>155</v>
      </c>
      <c r="BX461" s="34">
        <v>0.81699999999999995</v>
      </c>
    </row>
    <row r="462" spans="1:76" x14ac:dyDescent="0.25">
      <c r="A462" s="35">
        <v>43167</v>
      </c>
      <c r="B462" s="36">
        <v>2.2116898148148146E-2</v>
      </c>
      <c r="C462" s="34">
        <v>13.05</v>
      </c>
      <c r="D462" s="34">
        <v>0.63109999999999999</v>
      </c>
      <c r="E462" s="34">
        <v>6310.8381740000004</v>
      </c>
      <c r="F462" s="34">
        <v>1025.2</v>
      </c>
      <c r="G462" s="34">
        <v>0.8</v>
      </c>
      <c r="H462" s="34">
        <v>2962.8</v>
      </c>
      <c r="I462" s="34"/>
      <c r="J462" s="34">
        <v>1.2</v>
      </c>
      <c r="K462" s="34">
        <v>0.87519999999999998</v>
      </c>
      <c r="L462" s="34">
        <v>11.4214</v>
      </c>
      <c r="M462" s="34">
        <v>0.55230000000000001</v>
      </c>
      <c r="N462" s="34">
        <v>897.26250000000005</v>
      </c>
      <c r="O462" s="34">
        <v>0.73270000000000002</v>
      </c>
      <c r="P462" s="34">
        <v>898</v>
      </c>
      <c r="Q462" s="34">
        <v>732.95450000000005</v>
      </c>
      <c r="R462" s="34">
        <v>0.59850000000000003</v>
      </c>
      <c r="S462" s="34">
        <v>733.6</v>
      </c>
      <c r="T462" s="34">
        <v>2962.8090000000002</v>
      </c>
      <c r="U462" s="34"/>
      <c r="V462" s="34"/>
      <c r="W462" s="34">
        <v>0</v>
      </c>
      <c r="X462" s="34">
        <v>1.0502</v>
      </c>
      <c r="Y462" s="34">
        <v>12</v>
      </c>
      <c r="Z462" s="34">
        <v>853</v>
      </c>
      <c r="AA462" s="34">
        <v>852</v>
      </c>
      <c r="AB462" s="34">
        <v>864</v>
      </c>
      <c r="AC462" s="34">
        <v>93</v>
      </c>
      <c r="AD462" s="34">
        <v>27.3</v>
      </c>
      <c r="AE462" s="34">
        <v>0.63</v>
      </c>
      <c r="AF462" s="34">
        <v>979</v>
      </c>
      <c r="AG462" s="34">
        <v>1</v>
      </c>
      <c r="AH462" s="34">
        <v>47</v>
      </c>
      <c r="AI462" s="34">
        <v>37</v>
      </c>
      <c r="AJ462" s="34">
        <v>189</v>
      </c>
      <c r="AK462" s="34">
        <v>168</v>
      </c>
      <c r="AL462" s="34">
        <v>3.8</v>
      </c>
      <c r="AM462" s="34">
        <v>175</v>
      </c>
      <c r="AN462" s="34" t="s">
        <v>155</v>
      </c>
      <c r="AO462" s="34">
        <v>1</v>
      </c>
      <c r="AP462" s="37">
        <v>0.77292824074074085</v>
      </c>
      <c r="AQ462" s="34">
        <v>47.160587</v>
      </c>
      <c r="AR462" s="34">
        <v>-88.484025000000003</v>
      </c>
      <c r="AS462" s="34">
        <v>310.39999999999998</v>
      </c>
      <c r="AT462" s="34">
        <v>25.7</v>
      </c>
      <c r="AU462" s="34">
        <v>12</v>
      </c>
      <c r="AV462" s="34">
        <v>7</v>
      </c>
      <c r="AW462" s="34" t="s">
        <v>231</v>
      </c>
      <c r="AX462" s="34">
        <v>1.5157</v>
      </c>
      <c r="AY462" s="34">
        <v>1.0843</v>
      </c>
      <c r="AZ462" s="34">
        <v>2.7157</v>
      </c>
      <c r="BA462" s="34">
        <v>13.404</v>
      </c>
      <c r="BB462" s="34">
        <v>14.41</v>
      </c>
      <c r="BC462" s="34">
        <v>1.08</v>
      </c>
      <c r="BD462" s="34">
        <v>14.259</v>
      </c>
      <c r="BE462" s="34">
        <v>2705.7020000000002</v>
      </c>
      <c r="BF462" s="34">
        <v>83.278999999999996</v>
      </c>
      <c r="BG462" s="34">
        <v>22.26</v>
      </c>
      <c r="BH462" s="34">
        <v>1.7999999999999999E-2</v>
      </c>
      <c r="BI462" s="34">
        <v>22.277999999999999</v>
      </c>
      <c r="BJ462" s="34">
        <v>18.183</v>
      </c>
      <c r="BK462" s="34">
        <v>1.4999999999999999E-2</v>
      </c>
      <c r="BL462" s="34">
        <v>18.198</v>
      </c>
      <c r="BM462" s="34">
        <v>24.220600000000001</v>
      </c>
      <c r="BN462" s="34"/>
      <c r="BO462" s="34"/>
      <c r="BP462" s="34"/>
      <c r="BQ462" s="34">
        <v>180.905</v>
      </c>
      <c r="BR462" s="34">
        <v>0.35198400000000002</v>
      </c>
      <c r="BS462" s="34">
        <v>-5</v>
      </c>
      <c r="BT462" s="34">
        <v>6.8770000000000003E-3</v>
      </c>
      <c r="BU462" s="34">
        <v>8.6016089999999998</v>
      </c>
      <c r="BV462" s="34">
        <v>0</v>
      </c>
      <c r="BW462" s="34" t="s">
        <v>155</v>
      </c>
      <c r="BX462" s="34">
        <v>0.81699999999999995</v>
      </c>
    </row>
    <row r="463" spans="1:76" x14ac:dyDescent="0.25">
      <c r="A463" s="35">
        <v>43167</v>
      </c>
      <c r="B463" s="36">
        <v>2.2128472222222223E-2</v>
      </c>
      <c r="C463" s="34">
        <v>13.05</v>
      </c>
      <c r="D463" s="34">
        <v>0.66339999999999999</v>
      </c>
      <c r="E463" s="34">
        <v>6633.5206609999996</v>
      </c>
      <c r="F463" s="34">
        <v>1131.8</v>
      </c>
      <c r="G463" s="34">
        <v>0.7</v>
      </c>
      <c r="H463" s="34">
        <v>2859.8</v>
      </c>
      <c r="I463" s="34"/>
      <c r="J463" s="34">
        <v>1.2</v>
      </c>
      <c r="K463" s="34">
        <v>0.875</v>
      </c>
      <c r="L463" s="34">
        <v>11.418900000000001</v>
      </c>
      <c r="M463" s="34">
        <v>0.58040000000000003</v>
      </c>
      <c r="N463" s="34">
        <v>990.3098</v>
      </c>
      <c r="O463" s="34">
        <v>0.63780000000000003</v>
      </c>
      <c r="P463" s="34">
        <v>990.9</v>
      </c>
      <c r="Q463" s="34">
        <v>808.96289999999999</v>
      </c>
      <c r="R463" s="34">
        <v>0.52100000000000002</v>
      </c>
      <c r="S463" s="34">
        <v>809.5</v>
      </c>
      <c r="T463" s="34">
        <v>2859.7824000000001</v>
      </c>
      <c r="U463" s="34"/>
      <c r="V463" s="34"/>
      <c r="W463" s="34">
        <v>0</v>
      </c>
      <c r="X463" s="34">
        <v>1.05</v>
      </c>
      <c r="Y463" s="34">
        <v>12</v>
      </c>
      <c r="Z463" s="34">
        <v>853</v>
      </c>
      <c r="AA463" s="34">
        <v>852</v>
      </c>
      <c r="AB463" s="34">
        <v>864</v>
      </c>
      <c r="AC463" s="34">
        <v>93</v>
      </c>
      <c r="AD463" s="34">
        <v>27.3</v>
      </c>
      <c r="AE463" s="34">
        <v>0.63</v>
      </c>
      <c r="AF463" s="34">
        <v>979</v>
      </c>
      <c r="AG463" s="34">
        <v>1</v>
      </c>
      <c r="AH463" s="34">
        <v>47</v>
      </c>
      <c r="AI463" s="34">
        <v>37</v>
      </c>
      <c r="AJ463" s="34">
        <v>189</v>
      </c>
      <c r="AK463" s="34">
        <v>168</v>
      </c>
      <c r="AL463" s="34">
        <v>3.8</v>
      </c>
      <c r="AM463" s="34">
        <v>174.9</v>
      </c>
      <c r="AN463" s="34" t="s">
        <v>155</v>
      </c>
      <c r="AO463" s="34">
        <v>1</v>
      </c>
      <c r="AP463" s="37">
        <v>0.77293981481481477</v>
      </c>
      <c r="AQ463" s="34">
        <v>47.160685000000001</v>
      </c>
      <c r="AR463" s="34">
        <v>-88.483951000000005</v>
      </c>
      <c r="AS463" s="34">
        <v>310.60000000000002</v>
      </c>
      <c r="AT463" s="34">
        <v>25.9</v>
      </c>
      <c r="AU463" s="34">
        <v>12</v>
      </c>
      <c r="AV463" s="34">
        <v>7</v>
      </c>
      <c r="AW463" s="34" t="s">
        <v>231</v>
      </c>
      <c r="AX463" s="34">
        <v>1.6</v>
      </c>
      <c r="AY463" s="34">
        <v>1</v>
      </c>
      <c r="AZ463" s="34">
        <v>2.8</v>
      </c>
      <c r="BA463" s="34">
        <v>13.404</v>
      </c>
      <c r="BB463" s="34">
        <v>14.39</v>
      </c>
      <c r="BC463" s="34">
        <v>1.07</v>
      </c>
      <c r="BD463" s="34">
        <v>14.284000000000001</v>
      </c>
      <c r="BE463" s="34">
        <v>2701.7269999999999</v>
      </c>
      <c r="BF463" s="34">
        <v>87.408000000000001</v>
      </c>
      <c r="BG463" s="34">
        <v>24.536999999999999</v>
      </c>
      <c r="BH463" s="34">
        <v>1.6E-2</v>
      </c>
      <c r="BI463" s="34">
        <v>24.553000000000001</v>
      </c>
      <c r="BJ463" s="34">
        <v>20.044</v>
      </c>
      <c r="BK463" s="34">
        <v>1.2999999999999999E-2</v>
      </c>
      <c r="BL463" s="34">
        <v>20.056999999999999</v>
      </c>
      <c r="BM463" s="34">
        <v>23.3492</v>
      </c>
      <c r="BN463" s="34"/>
      <c r="BO463" s="34"/>
      <c r="BP463" s="34"/>
      <c r="BQ463" s="34">
        <v>180.63900000000001</v>
      </c>
      <c r="BR463" s="34">
        <v>0.29136400000000001</v>
      </c>
      <c r="BS463" s="34">
        <v>-5</v>
      </c>
      <c r="BT463" s="34">
        <v>6.123E-3</v>
      </c>
      <c r="BU463" s="34">
        <v>7.1202069999999997</v>
      </c>
      <c r="BV463" s="34">
        <v>0</v>
      </c>
      <c r="BW463" s="34" t="s">
        <v>155</v>
      </c>
      <c r="BX463" s="34">
        <v>0.81699999999999995</v>
      </c>
    </row>
    <row r="464" spans="1:76" x14ac:dyDescent="0.25">
      <c r="A464" s="35">
        <v>43167</v>
      </c>
      <c r="B464" s="36">
        <v>2.21400462962963E-2</v>
      </c>
      <c r="C464" s="34">
        <v>13.05</v>
      </c>
      <c r="D464" s="34">
        <v>0.73440000000000005</v>
      </c>
      <c r="E464" s="34">
        <v>7344.2926829999997</v>
      </c>
      <c r="F464" s="34">
        <v>1172.9000000000001</v>
      </c>
      <c r="G464" s="34">
        <v>1.2</v>
      </c>
      <c r="H464" s="34">
        <v>2823.7</v>
      </c>
      <c r="I464" s="34"/>
      <c r="J464" s="34">
        <v>1.3</v>
      </c>
      <c r="K464" s="34">
        <v>0.87439999999999996</v>
      </c>
      <c r="L464" s="34">
        <v>11.410600000000001</v>
      </c>
      <c r="M464" s="34">
        <v>0.64219999999999999</v>
      </c>
      <c r="N464" s="34">
        <v>1025.5179000000001</v>
      </c>
      <c r="O464" s="34">
        <v>1.0650999999999999</v>
      </c>
      <c r="P464" s="34">
        <v>1026.5999999999999</v>
      </c>
      <c r="Q464" s="34">
        <v>837.72360000000003</v>
      </c>
      <c r="R464" s="34">
        <v>0.87</v>
      </c>
      <c r="S464" s="34">
        <v>838.6</v>
      </c>
      <c r="T464" s="34">
        <v>2823.6994</v>
      </c>
      <c r="U464" s="34"/>
      <c r="V464" s="34"/>
      <c r="W464" s="34">
        <v>0</v>
      </c>
      <c r="X464" s="34">
        <v>1.1367</v>
      </c>
      <c r="Y464" s="34">
        <v>11.9</v>
      </c>
      <c r="Z464" s="34">
        <v>853</v>
      </c>
      <c r="AA464" s="34">
        <v>854</v>
      </c>
      <c r="AB464" s="34">
        <v>865</v>
      </c>
      <c r="AC464" s="34">
        <v>93</v>
      </c>
      <c r="AD464" s="34">
        <v>27.3</v>
      </c>
      <c r="AE464" s="34">
        <v>0.63</v>
      </c>
      <c r="AF464" s="34">
        <v>979</v>
      </c>
      <c r="AG464" s="34">
        <v>1</v>
      </c>
      <c r="AH464" s="34">
        <v>47</v>
      </c>
      <c r="AI464" s="34">
        <v>37</v>
      </c>
      <c r="AJ464" s="34">
        <v>189</v>
      </c>
      <c r="AK464" s="34">
        <v>167.1</v>
      </c>
      <c r="AL464" s="34">
        <v>3.7</v>
      </c>
      <c r="AM464" s="34">
        <v>174.5</v>
      </c>
      <c r="AN464" s="34" t="s">
        <v>155</v>
      </c>
      <c r="AO464" s="34">
        <v>1</v>
      </c>
      <c r="AP464" s="37">
        <v>0.77295138888888892</v>
      </c>
      <c r="AQ464" s="34">
        <v>47.160798999999997</v>
      </c>
      <c r="AR464" s="34">
        <v>-88.483879999999999</v>
      </c>
      <c r="AS464" s="34">
        <v>310.7</v>
      </c>
      <c r="AT464" s="34">
        <v>27.2</v>
      </c>
      <c r="AU464" s="34">
        <v>12</v>
      </c>
      <c r="AV464" s="34">
        <v>7</v>
      </c>
      <c r="AW464" s="34" t="s">
        <v>231</v>
      </c>
      <c r="AX464" s="34">
        <v>1.6718999999999999</v>
      </c>
      <c r="AY464" s="34">
        <v>1</v>
      </c>
      <c r="AZ464" s="34">
        <v>2.5124</v>
      </c>
      <c r="BA464" s="34">
        <v>13.404</v>
      </c>
      <c r="BB464" s="34">
        <v>14.31</v>
      </c>
      <c r="BC464" s="34">
        <v>1.07</v>
      </c>
      <c r="BD464" s="34">
        <v>14.368</v>
      </c>
      <c r="BE464" s="34">
        <v>2688.8209999999999</v>
      </c>
      <c r="BF464" s="34">
        <v>96.311999999999998</v>
      </c>
      <c r="BG464" s="34">
        <v>25.306999999999999</v>
      </c>
      <c r="BH464" s="34">
        <v>2.5999999999999999E-2</v>
      </c>
      <c r="BI464" s="34">
        <v>25.332999999999998</v>
      </c>
      <c r="BJ464" s="34">
        <v>20.672000000000001</v>
      </c>
      <c r="BK464" s="34">
        <v>2.1000000000000001E-2</v>
      </c>
      <c r="BL464" s="34">
        <v>20.693999999999999</v>
      </c>
      <c r="BM464" s="34">
        <v>22.961200000000002</v>
      </c>
      <c r="BN464" s="34"/>
      <c r="BO464" s="34"/>
      <c r="BP464" s="34"/>
      <c r="BQ464" s="34">
        <v>194.75700000000001</v>
      </c>
      <c r="BR464" s="34">
        <v>0.27072200000000002</v>
      </c>
      <c r="BS464" s="34">
        <v>-5</v>
      </c>
      <c r="BT464" s="34">
        <v>6.8770000000000003E-3</v>
      </c>
      <c r="BU464" s="34">
        <v>6.6157690000000002</v>
      </c>
      <c r="BV464" s="34">
        <v>0</v>
      </c>
      <c r="BW464" s="34" t="s">
        <v>155</v>
      </c>
      <c r="BX464" s="34">
        <v>0.81699999999999995</v>
      </c>
    </row>
    <row r="465" spans="1:76" x14ac:dyDescent="0.25">
      <c r="A465" s="35">
        <v>43167</v>
      </c>
      <c r="B465" s="36">
        <v>2.215162037037037E-2</v>
      </c>
      <c r="C465" s="34">
        <v>13.045</v>
      </c>
      <c r="D465" s="34">
        <v>0.80600000000000005</v>
      </c>
      <c r="E465" s="34">
        <v>8059.7398370000001</v>
      </c>
      <c r="F465" s="34">
        <v>1153.8</v>
      </c>
      <c r="G465" s="34">
        <v>2</v>
      </c>
      <c r="H465" s="34">
        <v>2952.5</v>
      </c>
      <c r="I465" s="34"/>
      <c r="J465" s="34">
        <v>1.3</v>
      </c>
      <c r="K465" s="34">
        <v>0.87370000000000003</v>
      </c>
      <c r="L465" s="34">
        <v>11.3969</v>
      </c>
      <c r="M465" s="34">
        <v>0.70420000000000005</v>
      </c>
      <c r="N465" s="34">
        <v>1008.0155999999999</v>
      </c>
      <c r="O465" s="34">
        <v>1.7473000000000001</v>
      </c>
      <c r="P465" s="34">
        <v>1009.8</v>
      </c>
      <c r="Q465" s="34">
        <v>823.42629999999997</v>
      </c>
      <c r="R465" s="34">
        <v>1.4274</v>
      </c>
      <c r="S465" s="34">
        <v>824.9</v>
      </c>
      <c r="T465" s="34">
        <v>2952.518</v>
      </c>
      <c r="U465" s="34"/>
      <c r="V465" s="34"/>
      <c r="W465" s="34">
        <v>0</v>
      </c>
      <c r="X465" s="34">
        <v>1.1357999999999999</v>
      </c>
      <c r="Y465" s="34">
        <v>12</v>
      </c>
      <c r="Z465" s="34">
        <v>854</v>
      </c>
      <c r="AA465" s="34">
        <v>854</v>
      </c>
      <c r="AB465" s="34">
        <v>865</v>
      </c>
      <c r="AC465" s="34">
        <v>93</v>
      </c>
      <c r="AD465" s="34">
        <v>27.3</v>
      </c>
      <c r="AE465" s="34">
        <v>0.63</v>
      </c>
      <c r="AF465" s="34">
        <v>979</v>
      </c>
      <c r="AG465" s="34">
        <v>1</v>
      </c>
      <c r="AH465" s="34">
        <v>47</v>
      </c>
      <c r="AI465" s="34">
        <v>37</v>
      </c>
      <c r="AJ465" s="34">
        <v>189</v>
      </c>
      <c r="AK465" s="34">
        <v>167</v>
      </c>
      <c r="AL465" s="34">
        <v>3.8</v>
      </c>
      <c r="AM465" s="34">
        <v>174.2</v>
      </c>
      <c r="AN465" s="34" t="s">
        <v>155</v>
      </c>
      <c r="AO465" s="34">
        <v>1</v>
      </c>
      <c r="AP465" s="37">
        <v>0.77296296296296296</v>
      </c>
      <c r="AQ465" s="34">
        <v>47.160926000000003</v>
      </c>
      <c r="AR465" s="34">
        <v>-88.483858999999995</v>
      </c>
      <c r="AS465" s="34">
        <v>310.8</v>
      </c>
      <c r="AT465" s="34">
        <v>28.9</v>
      </c>
      <c r="AU465" s="34">
        <v>12</v>
      </c>
      <c r="AV465" s="34">
        <v>7</v>
      </c>
      <c r="AW465" s="34" t="s">
        <v>231</v>
      </c>
      <c r="AX465" s="34">
        <v>1.7</v>
      </c>
      <c r="AY465" s="34">
        <v>1</v>
      </c>
      <c r="AZ465" s="34">
        <v>2.4</v>
      </c>
      <c r="BA465" s="34">
        <v>13.404</v>
      </c>
      <c r="BB465" s="34">
        <v>14.23</v>
      </c>
      <c r="BC465" s="34">
        <v>1.06</v>
      </c>
      <c r="BD465" s="34">
        <v>14.459</v>
      </c>
      <c r="BE465" s="34">
        <v>2672.2959999999998</v>
      </c>
      <c r="BF465" s="34">
        <v>105.086</v>
      </c>
      <c r="BG465" s="34">
        <v>24.751000000000001</v>
      </c>
      <c r="BH465" s="34">
        <v>4.2999999999999997E-2</v>
      </c>
      <c r="BI465" s="34">
        <v>24.794</v>
      </c>
      <c r="BJ465" s="34">
        <v>20.219000000000001</v>
      </c>
      <c r="BK465" s="34">
        <v>3.5000000000000003E-2</v>
      </c>
      <c r="BL465" s="34">
        <v>20.254000000000001</v>
      </c>
      <c r="BM465" s="34">
        <v>23.889700000000001</v>
      </c>
      <c r="BN465" s="34"/>
      <c r="BO465" s="34"/>
      <c r="BP465" s="34"/>
      <c r="BQ465" s="34">
        <v>193.636</v>
      </c>
      <c r="BR465" s="34">
        <v>0.24795200000000001</v>
      </c>
      <c r="BS465" s="34">
        <v>-5</v>
      </c>
      <c r="BT465" s="34">
        <v>7.0000000000000001E-3</v>
      </c>
      <c r="BU465" s="34">
        <v>6.0593279999999998</v>
      </c>
      <c r="BV465" s="34">
        <v>0</v>
      </c>
      <c r="BW465" s="34" t="s">
        <v>155</v>
      </c>
      <c r="BX465" s="34">
        <v>0.81699999999999995</v>
      </c>
    </row>
    <row r="466" spans="1:76" x14ac:dyDescent="0.25">
      <c r="A466" s="35">
        <v>43167</v>
      </c>
      <c r="B466" s="36">
        <v>2.2163194444444447E-2</v>
      </c>
      <c r="C466" s="34">
        <v>13.04</v>
      </c>
      <c r="D466" s="34">
        <v>0.82199999999999995</v>
      </c>
      <c r="E466" s="34">
        <v>8220</v>
      </c>
      <c r="F466" s="34">
        <v>1116</v>
      </c>
      <c r="G466" s="34">
        <v>2</v>
      </c>
      <c r="H466" s="34">
        <v>3008.3</v>
      </c>
      <c r="I466" s="34"/>
      <c r="J466" s="34">
        <v>1.3</v>
      </c>
      <c r="K466" s="34">
        <v>0.87350000000000005</v>
      </c>
      <c r="L466" s="34">
        <v>11.3902</v>
      </c>
      <c r="M466" s="34">
        <v>0.71799999999999997</v>
      </c>
      <c r="N466" s="34">
        <v>974.78579999999999</v>
      </c>
      <c r="O466" s="34">
        <v>1.7722</v>
      </c>
      <c r="P466" s="34">
        <v>976.6</v>
      </c>
      <c r="Q466" s="34">
        <v>796.28160000000003</v>
      </c>
      <c r="R466" s="34">
        <v>1.4477</v>
      </c>
      <c r="S466" s="34">
        <v>797.7</v>
      </c>
      <c r="T466" s="34">
        <v>3008.3083000000001</v>
      </c>
      <c r="U466" s="34"/>
      <c r="V466" s="34"/>
      <c r="W466" s="34">
        <v>0</v>
      </c>
      <c r="X466" s="34">
        <v>1.1355</v>
      </c>
      <c r="Y466" s="34">
        <v>11.9</v>
      </c>
      <c r="Z466" s="34">
        <v>855</v>
      </c>
      <c r="AA466" s="34">
        <v>854</v>
      </c>
      <c r="AB466" s="34">
        <v>865</v>
      </c>
      <c r="AC466" s="34">
        <v>93</v>
      </c>
      <c r="AD466" s="34">
        <v>27.3</v>
      </c>
      <c r="AE466" s="34">
        <v>0.63</v>
      </c>
      <c r="AF466" s="34">
        <v>979</v>
      </c>
      <c r="AG466" s="34">
        <v>1</v>
      </c>
      <c r="AH466" s="34">
        <v>47</v>
      </c>
      <c r="AI466" s="34">
        <v>37</v>
      </c>
      <c r="AJ466" s="34">
        <v>189</v>
      </c>
      <c r="AK466" s="34">
        <v>167</v>
      </c>
      <c r="AL466" s="34">
        <v>3.7</v>
      </c>
      <c r="AM466" s="34">
        <v>174.2</v>
      </c>
      <c r="AN466" s="34" t="s">
        <v>155</v>
      </c>
      <c r="AO466" s="34">
        <v>1</v>
      </c>
      <c r="AP466" s="37">
        <v>0.772974537037037</v>
      </c>
      <c r="AQ466" s="34">
        <v>47.161048999999998</v>
      </c>
      <c r="AR466" s="34">
        <v>-88.483857</v>
      </c>
      <c r="AS466" s="34">
        <v>311.3</v>
      </c>
      <c r="AT466" s="34">
        <v>29.4</v>
      </c>
      <c r="AU466" s="34">
        <v>12</v>
      </c>
      <c r="AV466" s="34">
        <v>7</v>
      </c>
      <c r="AW466" s="34" t="s">
        <v>231</v>
      </c>
      <c r="AX466" s="34">
        <v>1.3405</v>
      </c>
      <c r="AY466" s="34">
        <v>1.0719000000000001</v>
      </c>
      <c r="AZ466" s="34">
        <v>2.3281000000000001</v>
      </c>
      <c r="BA466" s="34">
        <v>13.404</v>
      </c>
      <c r="BB466" s="34">
        <v>14.21</v>
      </c>
      <c r="BC466" s="34">
        <v>1.06</v>
      </c>
      <c r="BD466" s="34">
        <v>14.484</v>
      </c>
      <c r="BE466" s="34">
        <v>2667.9769999999999</v>
      </c>
      <c r="BF466" s="34">
        <v>107.042</v>
      </c>
      <c r="BG466" s="34">
        <v>23.911000000000001</v>
      </c>
      <c r="BH466" s="34">
        <v>4.2999999999999997E-2</v>
      </c>
      <c r="BI466" s="34">
        <v>23.954000000000001</v>
      </c>
      <c r="BJ466" s="34">
        <v>19.532</v>
      </c>
      <c r="BK466" s="34">
        <v>3.5999999999999997E-2</v>
      </c>
      <c r="BL466" s="34">
        <v>19.568000000000001</v>
      </c>
      <c r="BM466" s="34">
        <v>24.316099999999999</v>
      </c>
      <c r="BN466" s="34"/>
      <c r="BO466" s="34"/>
      <c r="BP466" s="34"/>
      <c r="BQ466" s="34">
        <v>193.39599999999999</v>
      </c>
      <c r="BR466" s="34">
        <v>0.21693599999999999</v>
      </c>
      <c r="BS466" s="34">
        <v>-5</v>
      </c>
      <c r="BT466" s="34">
        <v>7.8770000000000003E-3</v>
      </c>
      <c r="BU466" s="34">
        <v>5.301374</v>
      </c>
      <c r="BV466" s="34">
        <v>0</v>
      </c>
      <c r="BW466" s="34" t="s">
        <v>155</v>
      </c>
      <c r="BX466" s="34">
        <v>0.81699999999999995</v>
      </c>
    </row>
    <row r="467" spans="1:76" x14ac:dyDescent="0.25">
      <c r="A467" s="35">
        <v>43167</v>
      </c>
      <c r="B467" s="36">
        <v>2.2174768518518517E-2</v>
      </c>
      <c r="C467" s="34">
        <v>13.04</v>
      </c>
      <c r="D467" s="34">
        <v>0.82589999999999997</v>
      </c>
      <c r="E467" s="34">
        <v>8258.8205560000006</v>
      </c>
      <c r="F467" s="34">
        <v>1057.4000000000001</v>
      </c>
      <c r="G467" s="34">
        <v>2.2000000000000002</v>
      </c>
      <c r="H467" s="34">
        <v>3028.3</v>
      </c>
      <c r="I467" s="34"/>
      <c r="J467" s="34">
        <v>1.4</v>
      </c>
      <c r="K467" s="34">
        <v>0.87339999999999995</v>
      </c>
      <c r="L467" s="34">
        <v>11.3895</v>
      </c>
      <c r="M467" s="34">
        <v>0.72130000000000005</v>
      </c>
      <c r="N467" s="34">
        <v>923.53579999999999</v>
      </c>
      <c r="O467" s="34">
        <v>1.9471000000000001</v>
      </c>
      <c r="P467" s="34">
        <v>925.5</v>
      </c>
      <c r="Q467" s="34">
        <v>754.41660000000002</v>
      </c>
      <c r="R467" s="34">
        <v>1.5905</v>
      </c>
      <c r="S467" s="34">
        <v>756</v>
      </c>
      <c r="T467" s="34">
        <v>3028.3386999999998</v>
      </c>
      <c r="U467" s="34"/>
      <c r="V467" s="34"/>
      <c r="W467" s="34">
        <v>0</v>
      </c>
      <c r="X467" s="34">
        <v>1.2228000000000001</v>
      </c>
      <c r="Y467" s="34">
        <v>11.9</v>
      </c>
      <c r="Z467" s="34">
        <v>855</v>
      </c>
      <c r="AA467" s="34">
        <v>854</v>
      </c>
      <c r="AB467" s="34">
        <v>865</v>
      </c>
      <c r="AC467" s="34">
        <v>93</v>
      </c>
      <c r="AD467" s="34">
        <v>27.3</v>
      </c>
      <c r="AE467" s="34">
        <v>0.63</v>
      </c>
      <c r="AF467" s="34">
        <v>979</v>
      </c>
      <c r="AG467" s="34">
        <v>1</v>
      </c>
      <c r="AH467" s="34">
        <v>47</v>
      </c>
      <c r="AI467" s="34">
        <v>37</v>
      </c>
      <c r="AJ467" s="34">
        <v>189</v>
      </c>
      <c r="AK467" s="34">
        <v>167</v>
      </c>
      <c r="AL467" s="34">
        <v>3.7</v>
      </c>
      <c r="AM467" s="34">
        <v>174.6</v>
      </c>
      <c r="AN467" s="34" t="s">
        <v>155</v>
      </c>
      <c r="AO467" s="34">
        <v>2</v>
      </c>
      <c r="AP467" s="37">
        <v>0.77298611111111104</v>
      </c>
      <c r="AQ467" s="34">
        <v>47.161171000000003</v>
      </c>
      <c r="AR467" s="34">
        <v>-88.483862999999999</v>
      </c>
      <c r="AS467" s="34">
        <v>311.60000000000002</v>
      </c>
      <c r="AT467" s="34">
        <v>29.5</v>
      </c>
      <c r="AU467" s="34">
        <v>12</v>
      </c>
      <c r="AV467" s="34">
        <v>7</v>
      </c>
      <c r="AW467" s="34" t="s">
        <v>231</v>
      </c>
      <c r="AX467" s="34">
        <v>1.2719</v>
      </c>
      <c r="AY467" s="34">
        <v>1.2438</v>
      </c>
      <c r="AZ467" s="34">
        <v>2.3719000000000001</v>
      </c>
      <c r="BA467" s="34">
        <v>13.404</v>
      </c>
      <c r="BB467" s="34">
        <v>14.2</v>
      </c>
      <c r="BC467" s="34">
        <v>1.06</v>
      </c>
      <c r="BD467" s="34">
        <v>14.492000000000001</v>
      </c>
      <c r="BE467" s="34">
        <v>2666.81</v>
      </c>
      <c r="BF467" s="34">
        <v>107.5</v>
      </c>
      <c r="BG467" s="34">
        <v>22.645</v>
      </c>
      <c r="BH467" s="34">
        <v>4.8000000000000001E-2</v>
      </c>
      <c r="BI467" s="34">
        <v>22.693000000000001</v>
      </c>
      <c r="BJ467" s="34">
        <v>18.498000000000001</v>
      </c>
      <c r="BK467" s="34">
        <v>3.9E-2</v>
      </c>
      <c r="BL467" s="34">
        <v>18.536999999999999</v>
      </c>
      <c r="BM467" s="34">
        <v>24.468900000000001</v>
      </c>
      <c r="BN467" s="34"/>
      <c r="BO467" s="34"/>
      <c r="BP467" s="34"/>
      <c r="BQ467" s="34">
        <v>208.18100000000001</v>
      </c>
      <c r="BR467" s="34">
        <v>0.25685000000000002</v>
      </c>
      <c r="BS467" s="34">
        <v>-5</v>
      </c>
      <c r="BT467" s="34">
        <v>8.0000000000000002E-3</v>
      </c>
      <c r="BU467" s="34">
        <v>6.2767710000000001</v>
      </c>
      <c r="BV467" s="34">
        <v>0</v>
      </c>
      <c r="BW467" s="34" t="s">
        <v>155</v>
      </c>
      <c r="BX467" s="34">
        <v>0.81699999999999995</v>
      </c>
    </row>
    <row r="468" spans="1:76" x14ac:dyDescent="0.25">
      <c r="A468" s="35">
        <v>43167</v>
      </c>
      <c r="B468" s="36">
        <v>2.2186342592592594E-2</v>
      </c>
      <c r="C468" s="34">
        <v>13.04</v>
      </c>
      <c r="D468" s="34">
        <v>0.82569999999999999</v>
      </c>
      <c r="E468" s="34">
        <v>8256.8883210000004</v>
      </c>
      <c r="F468" s="34">
        <v>988.1</v>
      </c>
      <c r="G468" s="34">
        <v>2.2999999999999998</v>
      </c>
      <c r="H468" s="34">
        <v>3051.7</v>
      </c>
      <c r="I468" s="34"/>
      <c r="J468" s="34">
        <v>1.4</v>
      </c>
      <c r="K468" s="34">
        <v>0.87339999999999995</v>
      </c>
      <c r="L468" s="34">
        <v>11.389699999999999</v>
      </c>
      <c r="M468" s="34">
        <v>0.72119999999999995</v>
      </c>
      <c r="N468" s="34">
        <v>863.03229999999996</v>
      </c>
      <c r="O468" s="34">
        <v>2.0341999999999998</v>
      </c>
      <c r="P468" s="34">
        <v>865.1</v>
      </c>
      <c r="Q468" s="34">
        <v>704.99260000000004</v>
      </c>
      <c r="R468" s="34">
        <v>1.6617</v>
      </c>
      <c r="S468" s="34">
        <v>706.7</v>
      </c>
      <c r="T468" s="34">
        <v>3051.7</v>
      </c>
      <c r="U468" s="34"/>
      <c r="V468" s="34"/>
      <c r="W468" s="34">
        <v>0</v>
      </c>
      <c r="X468" s="34">
        <v>1.2228000000000001</v>
      </c>
      <c r="Y468" s="34">
        <v>12</v>
      </c>
      <c r="Z468" s="34">
        <v>854</v>
      </c>
      <c r="AA468" s="34">
        <v>854</v>
      </c>
      <c r="AB468" s="34">
        <v>865</v>
      </c>
      <c r="AC468" s="34">
        <v>93</v>
      </c>
      <c r="AD468" s="34">
        <v>27.3</v>
      </c>
      <c r="AE468" s="34">
        <v>0.63</v>
      </c>
      <c r="AF468" s="34">
        <v>979</v>
      </c>
      <c r="AG468" s="34">
        <v>1</v>
      </c>
      <c r="AH468" s="34">
        <v>46.122999999999998</v>
      </c>
      <c r="AI468" s="34">
        <v>37</v>
      </c>
      <c r="AJ468" s="34">
        <v>189</v>
      </c>
      <c r="AK468" s="34">
        <v>167</v>
      </c>
      <c r="AL468" s="34">
        <v>3.8</v>
      </c>
      <c r="AM468" s="34">
        <v>175</v>
      </c>
      <c r="AN468" s="34" t="s">
        <v>155</v>
      </c>
      <c r="AO468" s="34">
        <v>2</v>
      </c>
      <c r="AP468" s="37">
        <v>0.77299768518518519</v>
      </c>
      <c r="AQ468" s="34">
        <v>47.161247000000003</v>
      </c>
      <c r="AR468" s="34">
        <v>-88.483868999999999</v>
      </c>
      <c r="AS468" s="34">
        <v>311.8</v>
      </c>
      <c r="AT468" s="34">
        <v>29.4</v>
      </c>
      <c r="AU468" s="34">
        <v>12</v>
      </c>
      <c r="AV468" s="34">
        <v>7</v>
      </c>
      <c r="AW468" s="34" t="s">
        <v>231</v>
      </c>
      <c r="AX468" s="34">
        <v>1.3</v>
      </c>
      <c r="AY468" s="34">
        <v>1.3</v>
      </c>
      <c r="AZ468" s="34">
        <v>2.4</v>
      </c>
      <c r="BA468" s="34">
        <v>13.404</v>
      </c>
      <c r="BB468" s="34">
        <v>14.2</v>
      </c>
      <c r="BC468" s="34">
        <v>1.06</v>
      </c>
      <c r="BD468" s="34">
        <v>14.49</v>
      </c>
      <c r="BE468" s="34">
        <v>2666.3440000000001</v>
      </c>
      <c r="BF468" s="34">
        <v>107.456</v>
      </c>
      <c r="BG468" s="34">
        <v>21.158000000000001</v>
      </c>
      <c r="BH468" s="34">
        <v>0.05</v>
      </c>
      <c r="BI468" s="34">
        <v>21.207999999999998</v>
      </c>
      <c r="BJ468" s="34">
        <v>17.283000000000001</v>
      </c>
      <c r="BK468" s="34">
        <v>4.1000000000000002E-2</v>
      </c>
      <c r="BL468" s="34">
        <v>17.324000000000002</v>
      </c>
      <c r="BM468" s="34">
        <v>24.652999999999999</v>
      </c>
      <c r="BN468" s="34"/>
      <c r="BO468" s="34"/>
      <c r="BP468" s="34"/>
      <c r="BQ468" s="34">
        <v>208.14400000000001</v>
      </c>
      <c r="BR468" s="34">
        <v>0.28229399999999999</v>
      </c>
      <c r="BS468" s="34">
        <v>-5</v>
      </c>
      <c r="BT468" s="34">
        <v>7.123E-3</v>
      </c>
      <c r="BU468" s="34">
        <v>6.8985589999999997</v>
      </c>
      <c r="BV468" s="34">
        <v>0</v>
      </c>
      <c r="BW468" s="34" t="s">
        <v>155</v>
      </c>
      <c r="BX468" s="34">
        <v>0.81699999999999995</v>
      </c>
    </row>
    <row r="469" spans="1:76" x14ac:dyDescent="0.25">
      <c r="A469" s="35">
        <v>43167</v>
      </c>
      <c r="B469" s="36">
        <v>2.2197916666666664E-2</v>
      </c>
      <c r="C469" s="34">
        <v>13.048</v>
      </c>
      <c r="D469" s="34">
        <v>0.80279999999999996</v>
      </c>
      <c r="E469" s="34">
        <v>8027.506034</v>
      </c>
      <c r="F469" s="34">
        <v>949.8</v>
      </c>
      <c r="G469" s="34">
        <v>2.4</v>
      </c>
      <c r="H469" s="34">
        <v>3006</v>
      </c>
      <c r="I469" s="34"/>
      <c r="J469" s="34">
        <v>1.4</v>
      </c>
      <c r="K469" s="34">
        <v>0.87360000000000004</v>
      </c>
      <c r="L469" s="34">
        <v>11.3988</v>
      </c>
      <c r="M469" s="34">
        <v>0.70130000000000003</v>
      </c>
      <c r="N469" s="34">
        <v>829.74699999999996</v>
      </c>
      <c r="O469" s="34">
        <v>2.0966</v>
      </c>
      <c r="P469" s="34">
        <v>831.8</v>
      </c>
      <c r="Q469" s="34">
        <v>677.80259999999998</v>
      </c>
      <c r="R469" s="34">
        <v>1.7126999999999999</v>
      </c>
      <c r="S469" s="34">
        <v>679.5</v>
      </c>
      <c r="T469" s="34">
        <v>3005.9721</v>
      </c>
      <c r="U469" s="34"/>
      <c r="V469" s="34"/>
      <c r="W469" s="34">
        <v>0</v>
      </c>
      <c r="X469" s="34">
        <v>1.2230000000000001</v>
      </c>
      <c r="Y469" s="34">
        <v>11.9</v>
      </c>
      <c r="Z469" s="34">
        <v>854</v>
      </c>
      <c r="AA469" s="34">
        <v>854</v>
      </c>
      <c r="AB469" s="34">
        <v>865</v>
      </c>
      <c r="AC469" s="34">
        <v>93</v>
      </c>
      <c r="AD469" s="34">
        <v>27.3</v>
      </c>
      <c r="AE469" s="34">
        <v>0.63</v>
      </c>
      <c r="AF469" s="34">
        <v>979</v>
      </c>
      <c r="AG469" s="34">
        <v>1</v>
      </c>
      <c r="AH469" s="34">
        <v>46</v>
      </c>
      <c r="AI469" s="34">
        <v>37</v>
      </c>
      <c r="AJ469" s="34">
        <v>189</v>
      </c>
      <c r="AK469" s="34">
        <v>167</v>
      </c>
      <c r="AL469" s="34">
        <v>3.7</v>
      </c>
      <c r="AM469" s="34">
        <v>175</v>
      </c>
      <c r="AN469" s="34" t="s">
        <v>155</v>
      </c>
      <c r="AO469" s="34">
        <v>2</v>
      </c>
      <c r="AP469" s="37">
        <v>0.77299768518518519</v>
      </c>
      <c r="AQ469" s="34">
        <v>47.161306000000003</v>
      </c>
      <c r="AR469" s="34">
        <v>-88.483874</v>
      </c>
      <c r="AS469" s="34">
        <v>312</v>
      </c>
      <c r="AT469" s="34">
        <v>29.2</v>
      </c>
      <c r="AU469" s="34">
        <v>12</v>
      </c>
      <c r="AV469" s="34">
        <v>7</v>
      </c>
      <c r="AW469" s="34" t="s">
        <v>231</v>
      </c>
      <c r="AX469" s="34">
        <v>1.3</v>
      </c>
      <c r="AY469" s="34">
        <v>1.3</v>
      </c>
      <c r="AZ469" s="34">
        <v>2.4</v>
      </c>
      <c r="BA469" s="34">
        <v>13.404</v>
      </c>
      <c r="BB469" s="34">
        <v>14.22</v>
      </c>
      <c r="BC469" s="34">
        <v>1.06</v>
      </c>
      <c r="BD469" s="34">
        <v>14.468999999999999</v>
      </c>
      <c r="BE469" s="34">
        <v>2671.797</v>
      </c>
      <c r="BF469" s="34">
        <v>104.619</v>
      </c>
      <c r="BG469" s="34">
        <v>20.367000000000001</v>
      </c>
      <c r="BH469" s="34">
        <v>5.0999999999999997E-2</v>
      </c>
      <c r="BI469" s="34">
        <v>20.417999999999999</v>
      </c>
      <c r="BJ469" s="34">
        <v>16.637</v>
      </c>
      <c r="BK469" s="34">
        <v>4.2000000000000003E-2</v>
      </c>
      <c r="BL469" s="34">
        <v>16.678999999999998</v>
      </c>
      <c r="BM469" s="34">
        <v>24.313600000000001</v>
      </c>
      <c r="BN469" s="34"/>
      <c r="BO469" s="34"/>
      <c r="BP469" s="34"/>
      <c r="BQ469" s="34">
        <v>208.44</v>
      </c>
      <c r="BR469" s="34">
        <v>0.27886100000000003</v>
      </c>
      <c r="BS469" s="34">
        <v>-5</v>
      </c>
      <c r="BT469" s="34">
        <v>7.8770000000000003E-3</v>
      </c>
      <c r="BU469" s="34">
        <v>6.8146659999999999</v>
      </c>
      <c r="BV469" s="34">
        <v>0</v>
      </c>
      <c r="BW469" s="34" t="s">
        <v>155</v>
      </c>
      <c r="BX469" s="34">
        <v>0.81699999999999995</v>
      </c>
    </row>
    <row r="470" spans="1:76" x14ac:dyDescent="0.25">
      <c r="A470" s="35">
        <v>43167</v>
      </c>
      <c r="B470" s="36">
        <v>2.2209490740740741E-2</v>
      </c>
      <c r="C470" s="34">
        <v>13.05</v>
      </c>
      <c r="D470" s="34">
        <v>0.73680000000000001</v>
      </c>
      <c r="E470" s="34">
        <v>7367.8117460000003</v>
      </c>
      <c r="F470" s="34">
        <v>879.2</v>
      </c>
      <c r="G470" s="34">
        <v>2.4</v>
      </c>
      <c r="H470" s="34">
        <v>2852.6</v>
      </c>
      <c r="I470" s="34"/>
      <c r="J470" s="34">
        <v>1.4</v>
      </c>
      <c r="K470" s="34">
        <v>0.87429999999999997</v>
      </c>
      <c r="L470" s="34">
        <v>11.4099</v>
      </c>
      <c r="M470" s="34">
        <v>0.64419999999999999</v>
      </c>
      <c r="N470" s="34">
        <v>768.67619999999999</v>
      </c>
      <c r="O470" s="34">
        <v>2.0983999999999998</v>
      </c>
      <c r="P470" s="34">
        <v>770.8</v>
      </c>
      <c r="Q470" s="34">
        <v>627.91510000000005</v>
      </c>
      <c r="R470" s="34">
        <v>1.7141</v>
      </c>
      <c r="S470" s="34">
        <v>629.6</v>
      </c>
      <c r="T470" s="34">
        <v>2852.6104</v>
      </c>
      <c r="U470" s="34"/>
      <c r="V470" s="34"/>
      <c r="W470" s="34">
        <v>0</v>
      </c>
      <c r="X470" s="34">
        <v>1.224</v>
      </c>
      <c r="Y470" s="34">
        <v>12</v>
      </c>
      <c r="Z470" s="34">
        <v>853</v>
      </c>
      <c r="AA470" s="34">
        <v>853</v>
      </c>
      <c r="AB470" s="34">
        <v>864</v>
      </c>
      <c r="AC470" s="34">
        <v>93</v>
      </c>
      <c r="AD470" s="34">
        <v>27.3</v>
      </c>
      <c r="AE470" s="34">
        <v>0.63</v>
      </c>
      <c r="AF470" s="34">
        <v>979</v>
      </c>
      <c r="AG470" s="34">
        <v>1</v>
      </c>
      <c r="AH470" s="34">
        <v>46</v>
      </c>
      <c r="AI470" s="34">
        <v>37</v>
      </c>
      <c r="AJ470" s="34">
        <v>189</v>
      </c>
      <c r="AK470" s="34">
        <v>167.9</v>
      </c>
      <c r="AL470" s="34">
        <v>3.7</v>
      </c>
      <c r="AM470" s="34">
        <v>175</v>
      </c>
      <c r="AN470" s="34" t="s">
        <v>155</v>
      </c>
      <c r="AO470" s="34">
        <v>2</v>
      </c>
      <c r="AP470" s="37">
        <v>0.77300925925925934</v>
      </c>
      <c r="AQ470" s="34">
        <v>47.161490999999998</v>
      </c>
      <c r="AR470" s="34">
        <v>-88.483875999999995</v>
      </c>
      <c r="AS470" s="34">
        <v>312.39999999999998</v>
      </c>
      <c r="AT470" s="34">
        <v>29.1</v>
      </c>
      <c r="AU470" s="34">
        <v>12</v>
      </c>
      <c r="AV470" s="34">
        <v>7</v>
      </c>
      <c r="AW470" s="34" t="s">
        <v>231</v>
      </c>
      <c r="AX470" s="34">
        <v>1.3</v>
      </c>
      <c r="AY470" s="34">
        <v>1.3</v>
      </c>
      <c r="AZ470" s="34">
        <v>2.4</v>
      </c>
      <c r="BA470" s="34">
        <v>13.404</v>
      </c>
      <c r="BB470" s="34">
        <v>14.31</v>
      </c>
      <c r="BC470" s="34">
        <v>1.07</v>
      </c>
      <c r="BD470" s="34">
        <v>14.375</v>
      </c>
      <c r="BE470" s="34">
        <v>2687.7359999999999</v>
      </c>
      <c r="BF470" s="34">
        <v>96.581000000000003</v>
      </c>
      <c r="BG470" s="34">
        <v>18.962</v>
      </c>
      <c r="BH470" s="34">
        <v>5.1999999999999998E-2</v>
      </c>
      <c r="BI470" s="34">
        <v>19.013999999999999</v>
      </c>
      <c r="BJ470" s="34">
        <v>15.49</v>
      </c>
      <c r="BK470" s="34">
        <v>4.2000000000000003E-2</v>
      </c>
      <c r="BL470" s="34">
        <v>15.532</v>
      </c>
      <c r="BM470" s="34">
        <v>23.188400000000001</v>
      </c>
      <c r="BN470" s="34"/>
      <c r="BO470" s="34"/>
      <c r="BP470" s="34"/>
      <c r="BQ470" s="34">
        <v>209.654</v>
      </c>
      <c r="BR470" s="34">
        <v>0.24379700000000001</v>
      </c>
      <c r="BS470" s="34">
        <v>-5</v>
      </c>
      <c r="BT470" s="34">
        <v>8.0000000000000002E-3</v>
      </c>
      <c r="BU470" s="34">
        <v>5.957789</v>
      </c>
      <c r="BV470" s="34">
        <v>0</v>
      </c>
      <c r="BW470" s="34" t="s">
        <v>155</v>
      </c>
      <c r="BX470" s="34">
        <v>0.81699999999999995</v>
      </c>
    </row>
    <row r="471" spans="1:76" x14ac:dyDescent="0.25">
      <c r="A471" s="35">
        <v>43167</v>
      </c>
      <c r="B471" s="36">
        <v>2.2221064814814815E-2</v>
      </c>
      <c r="C471" s="34">
        <v>13.05</v>
      </c>
      <c r="D471" s="34">
        <v>0.74480000000000002</v>
      </c>
      <c r="E471" s="34">
        <v>7447.9530199999999</v>
      </c>
      <c r="F471" s="34">
        <v>773.2</v>
      </c>
      <c r="G471" s="34">
        <v>2.5</v>
      </c>
      <c r="H471" s="34">
        <v>2672.3</v>
      </c>
      <c r="I471" s="34"/>
      <c r="J471" s="34">
        <v>1.4</v>
      </c>
      <c r="K471" s="34">
        <v>0.87439999999999996</v>
      </c>
      <c r="L471" s="34">
        <v>11.411199999999999</v>
      </c>
      <c r="M471" s="34">
        <v>0.65129999999999999</v>
      </c>
      <c r="N471" s="34">
        <v>676.1182</v>
      </c>
      <c r="O471" s="34">
        <v>2.2113999999999998</v>
      </c>
      <c r="P471" s="34">
        <v>678.3</v>
      </c>
      <c r="Q471" s="34">
        <v>552.3587</v>
      </c>
      <c r="R471" s="34">
        <v>1.8066</v>
      </c>
      <c r="S471" s="34">
        <v>554.20000000000005</v>
      </c>
      <c r="T471" s="34">
        <v>2672.2557000000002</v>
      </c>
      <c r="U471" s="34"/>
      <c r="V471" s="34"/>
      <c r="W471" s="34">
        <v>0</v>
      </c>
      <c r="X471" s="34">
        <v>1.2242</v>
      </c>
      <c r="Y471" s="34">
        <v>12</v>
      </c>
      <c r="Z471" s="34">
        <v>854</v>
      </c>
      <c r="AA471" s="34">
        <v>852</v>
      </c>
      <c r="AB471" s="34">
        <v>864</v>
      </c>
      <c r="AC471" s="34">
        <v>93</v>
      </c>
      <c r="AD471" s="34">
        <v>27.33</v>
      </c>
      <c r="AE471" s="34">
        <v>0.63</v>
      </c>
      <c r="AF471" s="34">
        <v>978</v>
      </c>
      <c r="AG471" s="34">
        <v>1</v>
      </c>
      <c r="AH471" s="34">
        <v>46</v>
      </c>
      <c r="AI471" s="34">
        <v>37</v>
      </c>
      <c r="AJ471" s="34">
        <v>189</v>
      </c>
      <c r="AK471" s="34">
        <v>168</v>
      </c>
      <c r="AL471" s="34">
        <v>3.7</v>
      </c>
      <c r="AM471" s="34">
        <v>175</v>
      </c>
      <c r="AN471" s="34" t="s">
        <v>155</v>
      </c>
      <c r="AO471" s="34">
        <v>2</v>
      </c>
      <c r="AP471" s="37">
        <v>0.77303240740740742</v>
      </c>
      <c r="AQ471" s="34">
        <v>47.161642000000001</v>
      </c>
      <c r="AR471" s="34">
        <v>-88.483878000000004</v>
      </c>
      <c r="AS471" s="34">
        <v>312.8</v>
      </c>
      <c r="AT471" s="34">
        <v>29.1</v>
      </c>
      <c r="AU471" s="34">
        <v>12</v>
      </c>
      <c r="AV471" s="34">
        <v>7</v>
      </c>
      <c r="AW471" s="34" t="s">
        <v>231</v>
      </c>
      <c r="AX471" s="34">
        <v>1.3</v>
      </c>
      <c r="AY471" s="34">
        <v>1.4437439999999999</v>
      </c>
      <c r="AZ471" s="34">
        <v>2.5437439999999998</v>
      </c>
      <c r="BA471" s="34">
        <v>13.404</v>
      </c>
      <c r="BB471" s="34">
        <v>14.32</v>
      </c>
      <c r="BC471" s="34">
        <v>1.07</v>
      </c>
      <c r="BD471" s="34">
        <v>14.361000000000001</v>
      </c>
      <c r="BE471" s="34">
        <v>2690.154</v>
      </c>
      <c r="BF471" s="34">
        <v>97.718999999999994</v>
      </c>
      <c r="BG471" s="34">
        <v>16.692</v>
      </c>
      <c r="BH471" s="34">
        <v>5.5E-2</v>
      </c>
      <c r="BI471" s="34">
        <v>16.745999999999999</v>
      </c>
      <c r="BJ471" s="34">
        <v>13.637</v>
      </c>
      <c r="BK471" s="34">
        <v>4.4999999999999998E-2</v>
      </c>
      <c r="BL471" s="34">
        <v>13.680999999999999</v>
      </c>
      <c r="BM471" s="34">
        <v>21.7393</v>
      </c>
      <c r="BN471" s="34"/>
      <c r="BO471" s="34"/>
      <c r="BP471" s="34"/>
      <c r="BQ471" s="34">
        <v>209.84200000000001</v>
      </c>
      <c r="BR471" s="34">
        <v>0.216198</v>
      </c>
      <c r="BS471" s="34">
        <v>-5</v>
      </c>
      <c r="BT471" s="34">
        <v>8.0000000000000002E-3</v>
      </c>
      <c r="BU471" s="34">
        <v>5.2833389999999998</v>
      </c>
      <c r="BV471" s="34">
        <v>0</v>
      </c>
      <c r="BW471" s="34" t="s">
        <v>155</v>
      </c>
      <c r="BX471" s="34">
        <v>0.81699999999999995</v>
      </c>
    </row>
    <row r="472" spans="1:76" x14ac:dyDescent="0.25">
      <c r="A472" s="35">
        <v>43167</v>
      </c>
      <c r="B472" s="36">
        <v>2.2232638888888889E-2</v>
      </c>
      <c r="C472" s="34">
        <v>13.05</v>
      </c>
      <c r="D472" s="34">
        <v>0.76100000000000001</v>
      </c>
      <c r="E472" s="34">
        <v>7610.4195209999998</v>
      </c>
      <c r="F472" s="34">
        <v>707.7</v>
      </c>
      <c r="G472" s="34">
        <v>2.5</v>
      </c>
      <c r="H472" s="34">
        <v>2822.3</v>
      </c>
      <c r="I472" s="34"/>
      <c r="J472" s="34">
        <v>1.4</v>
      </c>
      <c r="K472" s="34">
        <v>0.87409999999999999</v>
      </c>
      <c r="L472" s="34">
        <v>11.407</v>
      </c>
      <c r="M472" s="34">
        <v>0.66520000000000001</v>
      </c>
      <c r="N472" s="34">
        <v>618.64409999999998</v>
      </c>
      <c r="O472" s="34">
        <v>2.2231999999999998</v>
      </c>
      <c r="P472" s="34">
        <v>620.9</v>
      </c>
      <c r="Q472" s="34">
        <v>505.41160000000002</v>
      </c>
      <c r="R472" s="34">
        <v>1.8163</v>
      </c>
      <c r="S472" s="34">
        <v>507.2</v>
      </c>
      <c r="T472" s="34">
        <v>2822.3407000000002</v>
      </c>
      <c r="U472" s="34"/>
      <c r="V472" s="34"/>
      <c r="W472" s="34">
        <v>0</v>
      </c>
      <c r="X472" s="34">
        <v>1.2237</v>
      </c>
      <c r="Y472" s="34">
        <v>11.9</v>
      </c>
      <c r="Z472" s="34">
        <v>854</v>
      </c>
      <c r="AA472" s="34">
        <v>853</v>
      </c>
      <c r="AB472" s="34">
        <v>864</v>
      </c>
      <c r="AC472" s="34">
        <v>93</v>
      </c>
      <c r="AD472" s="34">
        <v>27.33</v>
      </c>
      <c r="AE472" s="34">
        <v>0.63</v>
      </c>
      <c r="AF472" s="34">
        <v>978</v>
      </c>
      <c r="AG472" s="34">
        <v>1</v>
      </c>
      <c r="AH472" s="34">
        <v>46</v>
      </c>
      <c r="AI472" s="34">
        <v>37</v>
      </c>
      <c r="AJ472" s="34">
        <v>189</v>
      </c>
      <c r="AK472" s="34">
        <v>167.1</v>
      </c>
      <c r="AL472" s="34">
        <v>3.6</v>
      </c>
      <c r="AM472" s="34">
        <v>175</v>
      </c>
      <c r="AN472" s="34" t="s">
        <v>155</v>
      </c>
      <c r="AO472" s="34">
        <v>2</v>
      </c>
      <c r="AP472" s="37">
        <v>0.77304398148148146</v>
      </c>
      <c r="AQ472" s="34">
        <v>47.161752</v>
      </c>
      <c r="AR472" s="34">
        <v>-88.483906000000005</v>
      </c>
      <c r="AS472" s="34">
        <v>313.8</v>
      </c>
      <c r="AT472" s="34">
        <v>28.9</v>
      </c>
      <c r="AU472" s="34">
        <v>12</v>
      </c>
      <c r="AV472" s="34">
        <v>7</v>
      </c>
      <c r="AW472" s="34" t="s">
        <v>231</v>
      </c>
      <c r="AX472" s="34">
        <v>1.3</v>
      </c>
      <c r="AY472" s="34">
        <v>1.5</v>
      </c>
      <c r="AZ472" s="34">
        <v>2.6</v>
      </c>
      <c r="BA472" s="34">
        <v>13.404</v>
      </c>
      <c r="BB472" s="34">
        <v>14.28</v>
      </c>
      <c r="BC472" s="34">
        <v>1.07</v>
      </c>
      <c r="BD472" s="34">
        <v>14.403</v>
      </c>
      <c r="BE472" s="34">
        <v>2683.7539999999999</v>
      </c>
      <c r="BF472" s="34">
        <v>99.613</v>
      </c>
      <c r="BG472" s="34">
        <v>15.242000000000001</v>
      </c>
      <c r="BH472" s="34">
        <v>5.5E-2</v>
      </c>
      <c r="BI472" s="34">
        <v>15.297000000000001</v>
      </c>
      <c r="BJ472" s="34">
        <v>12.452</v>
      </c>
      <c r="BK472" s="34">
        <v>4.4999999999999998E-2</v>
      </c>
      <c r="BL472" s="34">
        <v>12.497</v>
      </c>
      <c r="BM472" s="34">
        <v>22.914100000000001</v>
      </c>
      <c r="BN472" s="34"/>
      <c r="BO472" s="34"/>
      <c r="BP472" s="34"/>
      <c r="BQ472" s="34">
        <v>209.34299999999999</v>
      </c>
      <c r="BR472" s="34">
        <v>0.249834</v>
      </c>
      <c r="BS472" s="34">
        <v>-5</v>
      </c>
      <c r="BT472" s="34">
        <v>8.0000000000000002E-3</v>
      </c>
      <c r="BU472" s="34">
        <v>6.1053179999999996</v>
      </c>
      <c r="BV472" s="34">
        <v>0</v>
      </c>
      <c r="BW472" s="34" t="s">
        <v>155</v>
      </c>
      <c r="BX472" s="34">
        <v>0.81699999999999995</v>
      </c>
    </row>
    <row r="473" spans="1:76" x14ac:dyDescent="0.25">
      <c r="A473" s="35">
        <v>43167</v>
      </c>
      <c r="B473" s="36">
        <v>2.2244212962962962E-2</v>
      </c>
      <c r="C473" s="34">
        <v>13.064</v>
      </c>
      <c r="D473" s="34">
        <v>0.72440000000000004</v>
      </c>
      <c r="E473" s="34">
        <v>7243.6097149999996</v>
      </c>
      <c r="F473" s="34">
        <v>793.5</v>
      </c>
      <c r="G473" s="34">
        <v>2.2000000000000002</v>
      </c>
      <c r="H473" s="34">
        <v>3002.2</v>
      </c>
      <c r="I473" s="34"/>
      <c r="J473" s="34">
        <v>1.4</v>
      </c>
      <c r="K473" s="34">
        <v>0.87419999999999998</v>
      </c>
      <c r="L473" s="34">
        <v>11.420500000000001</v>
      </c>
      <c r="M473" s="34">
        <v>0.63319999999999999</v>
      </c>
      <c r="N473" s="34">
        <v>693.66690000000006</v>
      </c>
      <c r="O473" s="34">
        <v>1.8801000000000001</v>
      </c>
      <c r="P473" s="34">
        <v>695.5</v>
      </c>
      <c r="Q473" s="34">
        <v>566.70270000000005</v>
      </c>
      <c r="R473" s="34">
        <v>1.536</v>
      </c>
      <c r="S473" s="34">
        <v>568.20000000000005</v>
      </c>
      <c r="T473" s="34">
        <v>3002.19</v>
      </c>
      <c r="U473" s="34"/>
      <c r="V473" s="34"/>
      <c r="W473" s="34">
        <v>0</v>
      </c>
      <c r="X473" s="34">
        <v>1.2238</v>
      </c>
      <c r="Y473" s="34">
        <v>12</v>
      </c>
      <c r="Z473" s="34">
        <v>853</v>
      </c>
      <c r="AA473" s="34">
        <v>852</v>
      </c>
      <c r="AB473" s="34">
        <v>865</v>
      </c>
      <c r="AC473" s="34">
        <v>93</v>
      </c>
      <c r="AD473" s="34">
        <v>27.33</v>
      </c>
      <c r="AE473" s="34">
        <v>0.63</v>
      </c>
      <c r="AF473" s="34">
        <v>978</v>
      </c>
      <c r="AG473" s="34">
        <v>1</v>
      </c>
      <c r="AH473" s="34">
        <v>46</v>
      </c>
      <c r="AI473" s="34">
        <v>37</v>
      </c>
      <c r="AJ473" s="34">
        <v>189</v>
      </c>
      <c r="AK473" s="34">
        <v>167.9</v>
      </c>
      <c r="AL473" s="34">
        <v>3.7</v>
      </c>
      <c r="AM473" s="34">
        <v>175</v>
      </c>
      <c r="AN473" s="34" t="s">
        <v>155</v>
      </c>
      <c r="AO473" s="34">
        <v>2</v>
      </c>
      <c r="AP473" s="37">
        <v>0.77305555555555561</v>
      </c>
      <c r="AQ473" s="34">
        <v>47.161864999999999</v>
      </c>
      <c r="AR473" s="34">
        <v>-88.483941000000002</v>
      </c>
      <c r="AS473" s="34">
        <v>314.10000000000002</v>
      </c>
      <c r="AT473" s="34">
        <v>27.9</v>
      </c>
      <c r="AU473" s="34">
        <v>12</v>
      </c>
      <c r="AV473" s="34">
        <v>7</v>
      </c>
      <c r="AW473" s="34" t="s">
        <v>231</v>
      </c>
      <c r="AX473" s="34">
        <v>1.4438</v>
      </c>
      <c r="AY473" s="34">
        <v>1.6437999999999999</v>
      </c>
      <c r="AZ473" s="34">
        <v>2.7437999999999998</v>
      </c>
      <c r="BA473" s="34">
        <v>13.404</v>
      </c>
      <c r="BB473" s="34">
        <v>14.29</v>
      </c>
      <c r="BC473" s="34">
        <v>1.07</v>
      </c>
      <c r="BD473" s="34">
        <v>14.394</v>
      </c>
      <c r="BE473" s="34">
        <v>2687.047</v>
      </c>
      <c r="BF473" s="34">
        <v>94.823999999999998</v>
      </c>
      <c r="BG473" s="34">
        <v>17.091000000000001</v>
      </c>
      <c r="BH473" s="34">
        <v>4.5999999999999999E-2</v>
      </c>
      <c r="BI473" s="34">
        <v>17.138000000000002</v>
      </c>
      <c r="BJ473" s="34">
        <v>13.962999999999999</v>
      </c>
      <c r="BK473" s="34">
        <v>3.7999999999999999E-2</v>
      </c>
      <c r="BL473" s="34">
        <v>14.000999999999999</v>
      </c>
      <c r="BM473" s="34">
        <v>24.375299999999999</v>
      </c>
      <c r="BN473" s="34"/>
      <c r="BO473" s="34"/>
      <c r="BP473" s="34"/>
      <c r="BQ473" s="34">
        <v>209.369</v>
      </c>
      <c r="BR473" s="34">
        <v>0.31551299999999999</v>
      </c>
      <c r="BS473" s="34">
        <v>-5</v>
      </c>
      <c r="BT473" s="34">
        <v>7.123E-3</v>
      </c>
      <c r="BU473" s="34">
        <v>7.7103489999999999</v>
      </c>
      <c r="BV473" s="34">
        <v>0</v>
      </c>
      <c r="BW473" s="34" t="s">
        <v>155</v>
      </c>
      <c r="BX473" s="34">
        <v>0.81699999999999995</v>
      </c>
    </row>
    <row r="474" spans="1:76" x14ac:dyDescent="0.25">
      <c r="A474" s="35">
        <v>43167</v>
      </c>
      <c r="B474" s="36">
        <v>2.2255787037037036E-2</v>
      </c>
      <c r="C474" s="34">
        <v>13.13</v>
      </c>
      <c r="D474" s="34">
        <v>0.78220000000000001</v>
      </c>
      <c r="E474" s="34">
        <v>7822.0033110000004</v>
      </c>
      <c r="F474" s="34">
        <v>891.6</v>
      </c>
      <c r="G474" s="34">
        <v>1.7</v>
      </c>
      <c r="H474" s="34">
        <v>3110.3</v>
      </c>
      <c r="I474" s="34"/>
      <c r="J474" s="34">
        <v>1.4</v>
      </c>
      <c r="K474" s="34">
        <v>0.873</v>
      </c>
      <c r="L474" s="34">
        <v>11.462899999999999</v>
      </c>
      <c r="M474" s="34">
        <v>0.68289999999999995</v>
      </c>
      <c r="N474" s="34">
        <v>778.37990000000002</v>
      </c>
      <c r="O474" s="34">
        <v>1.5165999999999999</v>
      </c>
      <c r="P474" s="34">
        <v>779.9</v>
      </c>
      <c r="Q474" s="34">
        <v>635.91039999999998</v>
      </c>
      <c r="R474" s="34">
        <v>1.2390000000000001</v>
      </c>
      <c r="S474" s="34">
        <v>637.1</v>
      </c>
      <c r="T474" s="34">
        <v>3110.3397</v>
      </c>
      <c r="U474" s="34"/>
      <c r="V474" s="34"/>
      <c r="W474" s="34">
        <v>0</v>
      </c>
      <c r="X474" s="34">
        <v>1.2222</v>
      </c>
      <c r="Y474" s="34">
        <v>11.9</v>
      </c>
      <c r="Z474" s="34">
        <v>853</v>
      </c>
      <c r="AA474" s="34">
        <v>851</v>
      </c>
      <c r="AB474" s="34">
        <v>863</v>
      </c>
      <c r="AC474" s="34">
        <v>93</v>
      </c>
      <c r="AD474" s="34">
        <v>27.33</v>
      </c>
      <c r="AE474" s="34">
        <v>0.63</v>
      </c>
      <c r="AF474" s="34">
        <v>978</v>
      </c>
      <c r="AG474" s="34">
        <v>1</v>
      </c>
      <c r="AH474" s="34">
        <v>46</v>
      </c>
      <c r="AI474" s="34">
        <v>37</v>
      </c>
      <c r="AJ474" s="34">
        <v>189</v>
      </c>
      <c r="AK474" s="34">
        <v>167.1</v>
      </c>
      <c r="AL474" s="34">
        <v>3.7</v>
      </c>
      <c r="AM474" s="34">
        <v>175</v>
      </c>
      <c r="AN474" s="34" t="s">
        <v>155</v>
      </c>
      <c r="AO474" s="34">
        <v>2</v>
      </c>
      <c r="AP474" s="37">
        <v>0.77306712962962953</v>
      </c>
      <c r="AQ474" s="34">
        <v>47.161974999999998</v>
      </c>
      <c r="AR474" s="34">
        <v>-88.483969000000002</v>
      </c>
      <c r="AS474" s="34">
        <v>314.3</v>
      </c>
      <c r="AT474" s="34">
        <v>27.6</v>
      </c>
      <c r="AU474" s="34">
        <v>12</v>
      </c>
      <c r="AV474" s="34">
        <v>8</v>
      </c>
      <c r="AW474" s="34" t="s">
        <v>234</v>
      </c>
      <c r="AX474" s="34">
        <v>1.5</v>
      </c>
      <c r="AY474" s="34">
        <v>1.1967000000000001</v>
      </c>
      <c r="AZ474" s="34">
        <v>2.4405000000000001</v>
      </c>
      <c r="BA474" s="34">
        <v>13.404</v>
      </c>
      <c r="BB474" s="34">
        <v>14.15</v>
      </c>
      <c r="BC474" s="34">
        <v>1.06</v>
      </c>
      <c r="BD474" s="34">
        <v>14.544</v>
      </c>
      <c r="BE474" s="34">
        <v>2674.674</v>
      </c>
      <c r="BF474" s="34">
        <v>101.41500000000001</v>
      </c>
      <c r="BG474" s="34">
        <v>19.02</v>
      </c>
      <c r="BH474" s="34">
        <v>3.6999999999999998E-2</v>
      </c>
      <c r="BI474" s="34">
        <v>19.056999999999999</v>
      </c>
      <c r="BJ474" s="34">
        <v>15.538</v>
      </c>
      <c r="BK474" s="34">
        <v>0.03</v>
      </c>
      <c r="BL474" s="34">
        <v>15.569000000000001</v>
      </c>
      <c r="BM474" s="34">
        <v>25.0442</v>
      </c>
      <c r="BN474" s="34"/>
      <c r="BO474" s="34"/>
      <c r="BP474" s="34"/>
      <c r="BQ474" s="34">
        <v>207.364</v>
      </c>
      <c r="BR474" s="34">
        <v>0.43099399999999999</v>
      </c>
      <c r="BS474" s="34">
        <v>-5</v>
      </c>
      <c r="BT474" s="34">
        <v>7.8770000000000003E-3</v>
      </c>
      <c r="BU474" s="34">
        <v>10.532416</v>
      </c>
      <c r="BV474" s="34">
        <v>0</v>
      </c>
      <c r="BW474" s="34" t="s">
        <v>155</v>
      </c>
      <c r="BX474" s="34">
        <v>0.81699999999999995</v>
      </c>
    </row>
    <row r="475" spans="1:76" x14ac:dyDescent="0.25">
      <c r="A475" s="35">
        <v>43167</v>
      </c>
      <c r="B475" s="36">
        <v>2.2267361111111109E-2</v>
      </c>
      <c r="C475" s="34">
        <v>13.13</v>
      </c>
      <c r="D475" s="34">
        <v>1.0418000000000001</v>
      </c>
      <c r="E475" s="34">
        <v>10418.43154</v>
      </c>
      <c r="F475" s="34">
        <v>1092.4000000000001</v>
      </c>
      <c r="G475" s="34">
        <v>1.2</v>
      </c>
      <c r="H475" s="34">
        <v>3326.9</v>
      </c>
      <c r="I475" s="34"/>
      <c r="J475" s="34">
        <v>1.4</v>
      </c>
      <c r="K475" s="34">
        <v>0.87050000000000005</v>
      </c>
      <c r="L475" s="34">
        <v>11.429399999999999</v>
      </c>
      <c r="M475" s="34">
        <v>0.90690000000000004</v>
      </c>
      <c r="N475" s="34">
        <v>950.88</v>
      </c>
      <c r="O475" s="34">
        <v>1.0014000000000001</v>
      </c>
      <c r="P475" s="34">
        <v>951.9</v>
      </c>
      <c r="Q475" s="34">
        <v>776.83730000000003</v>
      </c>
      <c r="R475" s="34">
        <v>0.81810000000000005</v>
      </c>
      <c r="S475" s="34">
        <v>777.7</v>
      </c>
      <c r="T475" s="34">
        <v>3326.9364999999998</v>
      </c>
      <c r="U475" s="34"/>
      <c r="V475" s="34"/>
      <c r="W475" s="34">
        <v>0</v>
      </c>
      <c r="X475" s="34">
        <v>1.2186999999999999</v>
      </c>
      <c r="Y475" s="34">
        <v>11.9</v>
      </c>
      <c r="Z475" s="34">
        <v>851</v>
      </c>
      <c r="AA475" s="34">
        <v>850</v>
      </c>
      <c r="AB475" s="34">
        <v>862</v>
      </c>
      <c r="AC475" s="34">
        <v>93</v>
      </c>
      <c r="AD475" s="34">
        <v>27.33</v>
      </c>
      <c r="AE475" s="34">
        <v>0.63</v>
      </c>
      <c r="AF475" s="34">
        <v>978</v>
      </c>
      <c r="AG475" s="34">
        <v>1</v>
      </c>
      <c r="AH475" s="34">
        <v>46</v>
      </c>
      <c r="AI475" s="34">
        <v>37</v>
      </c>
      <c r="AJ475" s="34">
        <v>189</v>
      </c>
      <c r="AK475" s="34">
        <v>167</v>
      </c>
      <c r="AL475" s="34">
        <v>3.7</v>
      </c>
      <c r="AM475" s="34">
        <v>175</v>
      </c>
      <c r="AN475" s="34" t="s">
        <v>155</v>
      </c>
      <c r="AO475" s="34">
        <v>2</v>
      </c>
      <c r="AP475" s="37">
        <v>0.77307870370370368</v>
      </c>
      <c r="AQ475" s="34">
        <v>47.162078999999999</v>
      </c>
      <c r="AR475" s="34">
        <v>-88.484021999999996</v>
      </c>
      <c r="AS475" s="34">
        <v>314.3</v>
      </c>
      <c r="AT475" s="34">
        <v>27.2</v>
      </c>
      <c r="AU475" s="34">
        <v>12</v>
      </c>
      <c r="AV475" s="34">
        <v>8</v>
      </c>
      <c r="AW475" s="34" t="s">
        <v>234</v>
      </c>
      <c r="AX475" s="34">
        <v>1.5</v>
      </c>
      <c r="AY475" s="34">
        <v>1</v>
      </c>
      <c r="AZ475" s="34">
        <v>2.2999999999999998</v>
      </c>
      <c r="BA475" s="34">
        <v>13.404</v>
      </c>
      <c r="BB475" s="34">
        <v>13.86</v>
      </c>
      <c r="BC475" s="34">
        <v>1.03</v>
      </c>
      <c r="BD475" s="34">
        <v>14.879</v>
      </c>
      <c r="BE475" s="34">
        <v>2622.0439999999999</v>
      </c>
      <c r="BF475" s="34">
        <v>132.41999999999999</v>
      </c>
      <c r="BG475" s="34">
        <v>22.844000000000001</v>
      </c>
      <c r="BH475" s="34">
        <v>2.4E-2</v>
      </c>
      <c r="BI475" s="34">
        <v>22.867999999999999</v>
      </c>
      <c r="BJ475" s="34">
        <v>18.663</v>
      </c>
      <c r="BK475" s="34">
        <v>0.02</v>
      </c>
      <c r="BL475" s="34">
        <v>18.683</v>
      </c>
      <c r="BM475" s="34">
        <v>26.338100000000001</v>
      </c>
      <c r="BN475" s="34"/>
      <c r="BO475" s="34"/>
      <c r="BP475" s="34"/>
      <c r="BQ475" s="34">
        <v>203.28299999999999</v>
      </c>
      <c r="BR475" s="34">
        <v>0.48630200000000001</v>
      </c>
      <c r="BS475" s="34">
        <v>-5</v>
      </c>
      <c r="BT475" s="34">
        <v>7.1240000000000001E-3</v>
      </c>
      <c r="BU475" s="34">
        <v>11.883998</v>
      </c>
      <c r="BV475" s="34">
        <v>0</v>
      </c>
      <c r="BW475" s="34" t="s">
        <v>155</v>
      </c>
      <c r="BX475" s="34">
        <v>0.81699999999999995</v>
      </c>
    </row>
    <row r="476" spans="1:76" x14ac:dyDescent="0.25">
      <c r="A476" s="35">
        <v>43167</v>
      </c>
      <c r="B476" s="36">
        <v>2.2278935185185183E-2</v>
      </c>
      <c r="C476" s="34">
        <v>13.117000000000001</v>
      </c>
      <c r="D476" s="34">
        <v>1.3858999999999999</v>
      </c>
      <c r="E476" s="34">
        <v>13859.20097</v>
      </c>
      <c r="F476" s="34">
        <v>1294.3</v>
      </c>
      <c r="G476" s="34">
        <v>0.6</v>
      </c>
      <c r="H476" s="34">
        <v>3602.1</v>
      </c>
      <c r="I476" s="34"/>
      <c r="J476" s="34">
        <v>1.4</v>
      </c>
      <c r="K476" s="34">
        <v>0.86719999999999997</v>
      </c>
      <c r="L476" s="34">
        <v>11.375</v>
      </c>
      <c r="M476" s="34">
        <v>1.2019</v>
      </c>
      <c r="N476" s="34">
        <v>1122.4465</v>
      </c>
      <c r="O476" s="34">
        <v>0.52029999999999998</v>
      </c>
      <c r="P476" s="34">
        <v>1123</v>
      </c>
      <c r="Q476" s="34">
        <v>917.00139999999999</v>
      </c>
      <c r="R476" s="34">
        <v>0.42509999999999998</v>
      </c>
      <c r="S476" s="34">
        <v>917.4</v>
      </c>
      <c r="T476" s="34">
        <v>3602.1405</v>
      </c>
      <c r="U476" s="34"/>
      <c r="V476" s="34"/>
      <c r="W476" s="34">
        <v>0</v>
      </c>
      <c r="X476" s="34">
        <v>1.2141</v>
      </c>
      <c r="Y476" s="34">
        <v>12</v>
      </c>
      <c r="Z476" s="34">
        <v>851</v>
      </c>
      <c r="AA476" s="34">
        <v>850</v>
      </c>
      <c r="AB476" s="34">
        <v>861</v>
      </c>
      <c r="AC476" s="34">
        <v>93</v>
      </c>
      <c r="AD476" s="34">
        <v>27.33</v>
      </c>
      <c r="AE476" s="34">
        <v>0.63</v>
      </c>
      <c r="AF476" s="34">
        <v>978</v>
      </c>
      <c r="AG476" s="34">
        <v>1</v>
      </c>
      <c r="AH476" s="34">
        <v>46</v>
      </c>
      <c r="AI476" s="34">
        <v>37</v>
      </c>
      <c r="AJ476" s="34">
        <v>189</v>
      </c>
      <c r="AK476" s="34">
        <v>167</v>
      </c>
      <c r="AL476" s="34">
        <v>3.7</v>
      </c>
      <c r="AM476" s="34">
        <v>175</v>
      </c>
      <c r="AN476" s="34" t="s">
        <v>155</v>
      </c>
      <c r="AO476" s="34">
        <v>2</v>
      </c>
      <c r="AP476" s="37">
        <v>0.77309027777777783</v>
      </c>
      <c r="AQ476" s="34">
        <v>47.162182999999999</v>
      </c>
      <c r="AR476" s="34">
        <v>-88.484066999999996</v>
      </c>
      <c r="AS476" s="34">
        <v>314.3</v>
      </c>
      <c r="AT476" s="34">
        <v>27</v>
      </c>
      <c r="AU476" s="34">
        <v>12</v>
      </c>
      <c r="AV476" s="34">
        <v>7</v>
      </c>
      <c r="AW476" s="34" t="s">
        <v>235</v>
      </c>
      <c r="AX476" s="34">
        <v>1.5</v>
      </c>
      <c r="AY476" s="34">
        <v>1</v>
      </c>
      <c r="AZ476" s="34">
        <v>2.2999999999999998</v>
      </c>
      <c r="BA476" s="34">
        <v>13.404</v>
      </c>
      <c r="BB476" s="34">
        <v>13.5</v>
      </c>
      <c r="BC476" s="34">
        <v>1.01</v>
      </c>
      <c r="BD476" s="34">
        <v>15.313000000000001</v>
      </c>
      <c r="BE476" s="34">
        <v>2555.31</v>
      </c>
      <c r="BF476" s="34">
        <v>171.84100000000001</v>
      </c>
      <c r="BG476" s="34">
        <v>26.405000000000001</v>
      </c>
      <c r="BH476" s="34">
        <v>1.2E-2</v>
      </c>
      <c r="BI476" s="34">
        <v>26.417999999999999</v>
      </c>
      <c r="BJ476" s="34">
        <v>21.571999999999999</v>
      </c>
      <c r="BK476" s="34">
        <v>0.01</v>
      </c>
      <c r="BL476" s="34">
        <v>21.582000000000001</v>
      </c>
      <c r="BM476" s="34">
        <v>27.9238</v>
      </c>
      <c r="BN476" s="34"/>
      <c r="BO476" s="34"/>
      <c r="BP476" s="34"/>
      <c r="BQ476" s="34">
        <v>198.30699999999999</v>
      </c>
      <c r="BR476" s="34">
        <v>0.50866100000000003</v>
      </c>
      <c r="BS476" s="34">
        <v>-5</v>
      </c>
      <c r="BT476" s="34">
        <v>7.0000000000000001E-3</v>
      </c>
      <c r="BU476" s="34">
        <v>12.430395000000001</v>
      </c>
      <c r="BV476" s="34">
        <v>0</v>
      </c>
      <c r="BW476" s="34" t="s">
        <v>155</v>
      </c>
      <c r="BX476" s="34">
        <v>0.81699999999999995</v>
      </c>
    </row>
    <row r="477" spans="1:76" x14ac:dyDescent="0.25">
      <c r="A477" s="35">
        <v>43167</v>
      </c>
      <c r="B477" s="36">
        <v>2.2290509259259263E-2</v>
      </c>
      <c r="C477" s="34">
        <v>13.1</v>
      </c>
      <c r="D477" s="34">
        <v>1.5392999999999999</v>
      </c>
      <c r="E477" s="34">
        <v>15392.69572</v>
      </c>
      <c r="F477" s="34">
        <v>1512.5</v>
      </c>
      <c r="G477" s="34">
        <v>0.6</v>
      </c>
      <c r="H477" s="34">
        <v>3903.5</v>
      </c>
      <c r="I477" s="34"/>
      <c r="J477" s="34">
        <v>1.4</v>
      </c>
      <c r="K477" s="34">
        <v>0.86570000000000003</v>
      </c>
      <c r="L477" s="34">
        <v>11.340199999999999</v>
      </c>
      <c r="M477" s="34">
        <v>1.3325</v>
      </c>
      <c r="N477" s="34">
        <v>1309.3294000000001</v>
      </c>
      <c r="O477" s="34">
        <v>0.51939999999999997</v>
      </c>
      <c r="P477" s="34">
        <v>1309.8</v>
      </c>
      <c r="Q477" s="34">
        <v>1069.6785</v>
      </c>
      <c r="R477" s="34">
        <v>0.42430000000000001</v>
      </c>
      <c r="S477" s="34">
        <v>1070.0999999999999</v>
      </c>
      <c r="T477" s="34">
        <v>3903.4571999999998</v>
      </c>
      <c r="U477" s="34"/>
      <c r="V477" s="34"/>
      <c r="W477" s="34">
        <v>0</v>
      </c>
      <c r="X477" s="34">
        <v>1.2119</v>
      </c>
      <c r="Y477" s="34">
        <v>11.9</v>
      </c>
      <c r="Z477" s="34">
        <v>851</v>
      </c>
      <c r="AA477" s="34">
        <v>850</v>
      </c>
      <c r="AB477" s="34">
        <v>860</v>
      </c>
      <c r="AC477" s="34">
        <v>93</v>
      </c>
      <c r="AD477" s="34">
        <v>27.33</v>
      </c>
      <c r="AE477" s="34">
        <v>0.63</v>
      </c>
      <c r="AF477" s="34">
        <v>978</v>
      </c>
      <c r="AG477" s="34">
        <v>1</v>
      </c>
      <c r="AH477" s="34">
        <v>46</v>
      </c>
      <c r="AI477" s="34">
        <v>37</v>
      </c>
      <c r="AJ477" s="34">
        <v>189</v>
      </c>
      <c r="AK477" s="34">
        <v>167</v>
      </c>
      <c r="AL477" s="34">
        <v>3.7</v>
      </c>
      <c r="AM477" s="34">
        <v>175.2</v>
      </c>
      <c r="AN477" s="34" t="s">
        <v>155</v>
      </c>
      <c r="AO477" s="34">
        <v>2</v>
      </c>
      <c r="AP477" s="37">
        <v>0.77310185185185187</v>
      </c>
      <c r="AQ477" s="34">
        <v>47.162298999999997</v>
      </c>
      <c r="AR477" s="34">
        <v>-88.484037999999998</v>
      </c>
      <c r="AS477" s="34">
        <v>316</v>
      </c>
      <c r="AT477" s="34">
        <v>27.4</v>
      </c>
      <c r="AU477" s="34">
        <v>12</v>
      </c>
      <c r="AV477" s="34">
        <v>7</v>
      </c>
      <c r="AW477" s="34" t="s">
        <v>235</v>
      </c>
      <c r="AX477" s="34">
        <v>1.5719000000000001</v>
      </c>
      <c r="AY477" s="34">
        <v>1.1437999999999999</v>
      </c>
      <c r="AZ477" s="34">
        <v>2.4438</v>
      </c>
      <c r="BA477" s="34">
        <v>13.404</v>
      </c>
      <c r="BB477" s="34">
        <v>13.33</v>
      </c>
      <c r="BC477" s="34">
        <v>0.99</v>
      </c>
      <c r="BD477" s="34">
        <v>15.52</v>
      </c>
      <c r="BE477" s="34">
        <v>2522.8530000000001</v>
      </c>
      <c r="BF477" s="34">
        <v>188.672</v>
      </c>
      <c r="BG477" s="34">
        <v>30.504000000000001</v>
      </c>
      <c r="BH477" s="34">
        <v>1.2E-2</v>
      </c>
      <c r="BI477" s="34">
        <v>30.515999999999998</v>
      </c>
      <c r="BJ477" s="34">
        <v>24.920999999999999</v>
      </c>
      <c r="BK477" s="34">
        <v>0.01</v>
      </c>
      <c r="BL477" s="34">
        <v>24.931000000000001</v>
      </c>
      <c r="BM477" s="34">
        <v>29.966999999999999</v>
      </c>
      <c r="BN477" s="34"/>
      <c r="BO477" s="34"/>
      <c r="BP477" s="34"/>
      <c r="BQ477" s="34">
        <v>196.03899999999999</v>
      </c>
      <c r="BR477" s="34">
        <v>0.54695700000000003</v>
      </c>
      <c r="BS477" s="34">
        <v>-5</v>
      </c>
      <c r="BT477" s="34">
        <v>7.8770000000000003E-3</v>
      </c>
      <c r="BU477" s="34">
        <v>13.366262000000001</v>
      </c>
      <c r="BV477" s="34">
        <v>0</v>
      </c>
      <c r="BW477" s="34" t="s">
        <v>155</v>
      </c>
      <c r="BX477" s="34">
        <v>0.81699999999999995</v>
      </c>
    </row>
    <row r="478" spans="1:76" x14ac:dyDescent="0.25">
      <c r="A478" s="35">
        <v>43167</v>
      </c>
      <c r="B478" s="36">
        <v>2.2302083333333333E-2</v>
      </c>
      <c r="C478" s="34">
        <v>13.093</v>
      </c>
      <c r="D478" s="34">
        <v>1.5475000000000001</v>
      </c>
      <c r="E478" s="34">
        <v>15474.699500000001</v>
      </c>
      <c r="F478" s="34">
        <v>1632.6</v>
      </c>
      <c r="G478" s="34">
        <v>0.7</v>
      </c>
      <c r="H478" s="34">
        <v>4106.2</v>
      </c>
      <c r="I478" s="34"/>
      <c r="J478" s="34">
        <v>1.4</v>
      </c>
      <c r="K478" s="34">
        <v>0.86539999999999995</v>
      </c>
      <c r="L478" s="34">
        <v>11.3315</v>
      </c>
      <c r="M478" s="34">
        <v>1.3391999999999999</v>
      </c>
      <c r="N478" s="34">
        <v>1412.8756000000001</v>
      </c>
      <c r="O478" s="34">
        <v>0.56910000000000005</v>
      </c>
      <c r="P478" s="34">
        <v>1413.4</v>
      </c>
      <c r="Q478" s="34">
        <v>1154.2723000000001</v>
      </c>
      <c r="R478" s="34">
        <v>0.46489999999999998</v>
      </c>
      <c r="S478" s="34">
        <v>1154.7</v>
      </c>
      <c r="T478" s="34">
        <v>4106.1812</v>
      </c>
      <c r="U478" s="34"/>
      <c r="V478" s="34"/>
      <c r="W478" s="34">
        <v>0</v>
      </c>
      <c r="X478" s="34">
        <v>1.2114</v>
      </c>
      <c r="Y478" s="34">
        <v>12</v>
      </c>
      <c r="Z478" s="34">
        <v>850</v>
      </c>
      <c r="AA478" s="34">
        <v>849</v>
      </c>
      <c r="AB478" s="34">
        <v>862</v>
      </c>
      <c r="AC478" s="34">
        <v>93</v>
      </c>
      <c r="AD478" s="34">
        <v>27.33</v>
      </c>
      <c r="AE478" s="34">
        <v>0.63</v>
      </c>
      <c r="AF478" s="34">
        <v>978</v>
      </c>
      <c r="AG478" s="34">
        <v>1</v>
      </c>
      <c r="AH478" s="34">
        <v>46</v>
      </c>
      <c r="AI478" s="34">
        <v>37</v>
      </c>
      <c r="AJ478" s="34">
        <v>189</v>
      </c>
      <c r="AK478" s="34">
        <v>167</v>
      </c>
      <c r="AL478" s="34">
        <v>3.7</v>
      </c>
      <c r="AM478" s="34">
        <v>175.6</v>
      </c>
      <c r="AN478" s="34" t="s">
        <v>155</v>
      </c>
      <c r="AO478" s="34">
        <v>2</v>
      </c>
      <c r="AP478" s="37">
        <v>0.77311342592592591</v>
      </c>
      <c r="AQ478" s="34">
        <v>47.162446000000003</v>
      </c>
      <c r="AR478" s="34">
        <v>-88.483986000000002</v>
      </c>
      <c r="AS478" s="34">
        <v>316.7</v>
      </c>
      <c r="AT478" s="34">
        <v>30.2</v>
      </c>
      <c r="AU478" s="34">
        <v>12</v>
      </c>
      <c r="AV478" s="34">
        <v>7</v>
      </c>
      <c r="AW478" s="34" t="s">
        <v>235</v>
      </c>
      <c r="AX478" s="34">
        <v>1.6</v>
      </c>
      <c r="AY478" s="34">
        <v>1.2</v>
      </c>
      <c r="AZ478" s="34">
        <v>2.5</v>
      </c>
      <c r="BA478" s="34">
        <v>13.404</v>
      </c>
      <c r="BB478" s="34">
        <v>13.31</v>
      </c>
      <c r="BC478" s="34">
        <v>0.99</v>
      </c>
      <c r="BD478" s="34">
        <v>15.548999999999999</v>
      </c>
      <c r="BE478" s="34">
        <v>2517.375</v>
      </c>
      <c r="BF478" s="34">
        <v>189.36199999999999</v>
      </c>
      <c r="BG478" s="34">
        <v>32.869999999999997</v>
      </c>
      <c r="BH478" s="34">
        <v>1.2999999999999999E-2</v>
      </c>
      <c r="BI478" s="34">
        <v>32.883000000000003</v>
      </c>
      <c r="BJ478" s="34">
        <v>26.853999999999999</v>
      </c>
      <c r="BK478" s="34">
        <v>1.0999999999999999E-2</v>
      </c>
      <c r="BL478" s="34">
        <v>26.864000000000001</v>
      </c>
      <c r="BM478" s="34">
        <v>31.478899999999999</v>
      </c>
      <c r="BN478" s="34"/>
      <c r="BO478" s="34"/>
      <c r="BP478" s="34"/>
      <c r="BQ478" s="34">
        <v>195.68100000000001</v>
      </c>
      <c r="BR478" s="34">
        <v>0.51078100000000004</v>
      </c>
      <c r="BS478" s="34">
        <v>-5</v>
      </c>
      <c r="BT478" s="34">
        <v>6.2459999999999998E-3</v>
      </c>
      <c r="BU478" s="34">
        <v>12.482211</v>
      </c>
      <c r="BV478" s="34">
        <v>0</v>
      </c>
      <c r="BW478" s="34" t="s">
        <v>155</v>
      </c>
      <c r="BX478" s="34">
        <v>0.81699999999999995</v>
      </c>
    </row>
    <row r="479" spans="1:76" x14ac:dyDescent="0.25">
      <c r="A479" s="35">
        <v>43167</v>
      </c>
      <c r="B479" s="36">
        <v>2.2313657407407411E-2</v>
      </c>
      <c r="C479" s="34">
        <v>13.1</v>
      </c>
      <c r="D479" s="34">
        <v>1.4578</v>
      </c>
      <c r="E479" s="34">
        <v>14578.03556</v>
      </c>
      <c r="F479" s="34">
        <v>1708.6</v>
      </c>
      <c r="G479" s="34">
        <v>0.9</v>
      </c>
      <c r="H479" s="34">
        <v>4115.3999999999996</v>
      </c>
      <c r="I479" s="34"/>
      <c r="J479" s="34">
        <v>1.3</v>
      </c>
      <c r="K479" s="34">
        <v>0.86619999999999997</v>
      </c>
      <c r="L479" s="34">
        <v>11.347099999999999</v>
      </c>
      <c r="M479" s="34">
        <v>1.2626999999999999</v>
      </c>
      <c r="N479" s="34">
        <v>1479.9656</v>
      </c>
      <c r="O479" s="34">
        <v>0.77959999999999996</v>
      </c>
      <c r="P479" s="34">
        <v>1480.7</v>
      </c>
      <c r="Q479" s="34">
        <v>1209.0826</v>
      </c>
      <c r="R479" s="34">
        <v>0.63690000000000002</v>
      </c>
      <c r="S479" s="34">
        <v>1209.7</v>
      </c>
      <c r="T479" s="34">
        <v>4115.3535000000002</v>
      </c>
      <c r="U479" s="34"/>
      <c r="V479" s="34"/>
      <c r="W479" s="34">
        <v>0</v>
      </c>
      <c r="X479" s="34">
        <v>1.1259999999999999</v>
      </c>
      <c r="Y479" s="34">
        <v>11.9</v>
      </c>
      <c r="Z479" s="34">
        <v>851</v>
      </c>
      <c r="AA479" s="34">
        <v>850</v>
      </c>
      <c r="AB479" s="34">
        <v>860</v>
      </c>
      <c r="AC479" s="34">
        <v>93</v>
      </c>
      <c r="AD479" s="34">
        <v>27.33</v>
      </c>
      <c r="AE479" s="34">
        <v>0.63</v>
      </c>
      <c r="AF479" s="34">
        <v>978</v>
      </c>
      <c r="AG479" s="34">
        <v>1</v>
      </c>
      <c r="AH479" s="34">
        <v>46</v>
      </c>
      <c r="AI479" s="34">
        <v>37</v>
      </c>
      <c r="AJ479" s="34">
        <v>189</v>
      </c>
      <c r="AK479" s="34">
        <v>167</v>
      </c>
      <c r="AL479" s="34">
        <v>3.7</v>
      </c>
      <c r="AM479" s="34">
        <v>176</v>
      </c>
      <c r="AN479" s="34" t="s">
        <v>155</v>
      </c>
      <c r="AO479" s="34">
        <v>2</v>
      </c>
      <c r="AP479" s="37">
        <v>0.77312499999999995</v>
      </c>
      <c r="AQ479" s="34">
        <v>47.162579999999998</v>
      </c>
      <c r="AR479" s="34">
        <v>-88.483965999999995</v>
      </c>
      <c r="AS479" s="34">
        <v>317.10000000000002</v>
      </c>
      <c r="AT479" s="34">
        <v>31.3</v>
      </c>
      <c r="AU479" s="34">
        <v>12</v>
      </c>
      <c r="AV479" s="34">
        <v>7</v>
      </c>
      <c r="AW479" s="34" t="s">
        <v>235</v>
      </c>
      <c r="AX479" s="34">
        <v>1.6</v>
      </c>
      <c r="AY479" s="34">
        <v>1.2</v>
      </c>
      <c r="AZ479" s="34">
        <v>2.5</v>
      </c>
      <c r="BA479" s="34">
        <v>13.404</v>
      </c>
      <c r="BB479" s="34">
        <v>13.39</v>
      </c>
      <c r="BC479" s="34">
        <v>1</v>
      </c>
      <c r="BD479" s="34">
        <v>15.448</v>
      </c>
      <c r="BE479" s="34">
        <v>2532.4899999999998</v>
      </c>
      <c r="BF479" s="34">
        <v>179.37100000000001</v>
      </c>
      <c r="BG479" s="34">
        <v>34.590000000000003</v>
      </c>
      <c r="BH479" s="34">
        <v>1.7999999999999999E-2</v>
      </c>
      <c r="BI479" s="34">
        <v>34.607999999999997</v>
      </c>
      <c r="BJ479" s="34">
        <v>28.259</v>
      </c>
      <c r="BK479" s="34">
        <v>1.4999999999999999E-2</v>
      </c>
      <c r="BL479" s="34">
        <v>28.274000000000001</v>
      </c>
      <c r="BM479" s="34">
        <v>31.6952</v>
      </c>
      <c r="BN479" s="34"/>
      <c r="BO479" s="34"/>
      <c r="BP479" s="34"/>
      <c r="BQ479" s="34">
        <v>182.73400000000001</v>
      </c>
      <c r="BR479" s="34">
        <v>0.44887199999999999</v>
      </c>
      <c r="BS479" s="34">
        <v>-5</v>
      </c>
      <c r="BT479" s="34">
        <v>7.7539999999999996E-3</v>
      </c>
      <c r="BU479" s="34">
        <v>10.96931</v>
      </c>
      <c r="BV479" s="34">
        <v>0</v>
      </c>
      <c r="BW479" s="34" t="s">
        <v>155</v>
      </c>
      <c r="BX479" s="34">
        <v>0.81699999999999995</v>
      </c>
    </row>
    <row r="480" spans="1:76" x14ac:dyDescent="0.25">
      <c r="A480" s="35">
        <v>43167</v>
      </c>
      <c r="B480" s="36">
        <v>2.2325231481481481E-2</v>
      </c>
      <c r="C480" s="34">
        <v>13.1</v>
      </c>
      <c r="D480" s="34">
        <v>1.3667</v>
      </c>
      <c r="E480" s="34">
        <v>13667.440269999999</v>
      </c>
      <c r="F480" s="34">
        <v>1724.8</v>
      </c>
      <c r="G480" s="34">
        <v>1.1000000000000001</v>
      </c>
      <c r="H480" s="34">
        <v>4152.3</v>
      </c>
      <c r="I480" s="34"/>
      <c r="J480" s="34">
        <v>1.2</v>
      </c>
      <c r="K480" s="34">
        <v>0.8669</v>
      </c>
      <c r="L480" s="34">
        <v>11.3566</v>
      </c>
      <c r="M480" s="34">
        <v>1.1849000000000001</v>
      </c>
      <c r="N480" s="34">
        <v>1495.2199000000001</v>
      </c>
      <c r="O480" s="34">
        <v>0.91739999999999999</v>
      </c>
      <c r="P480" s="34">
        <v>1496.1</v>
      </c>
      <c r="Q480" s="34">
        <v>1221.5447999999999</v>
      </c>
      <c r="R480" s="34">
        <v>0.74950000000000006</v>
      </c>
      <c r="S480" s="34">
        <v>1222.3</v>
      </c>
      <c r="T480" s="34">
        <v>4152.2641999999996</v>
      </c>
      <c r="U480" s="34"/>
      <c r="V480" s="34"/>
      <c r="W480" s="34">
        <v>0</v>
      </c>
      <c r="X480" s="34">
        <v>1.0403</v>
      </c>
      <c r="Y480" s="34">
        <v>11.9</v>
      </c>
      <c r="Z480" s="34">
        <v>851</v>
      </c>
      <c r="AA480" s="34">
        <v>850</v>
      </c>
      <c r="AB480" s="34">
        <v>859</v>
      </c>
      <c r="AC480" s="34">
        <v>93</v>
      </c>
      <c r="AD480" s="34">
        <v>27.33</v>
      </c>
      <c r="AE480" s="34">
        <v>0.63</v>
      </c>
      <c r="AF480" s="34">
        <v>978</v>
      </c>
      <c r="AG480" s="34">
        <v>1</v>
      </c>
      <c r="AH480" s="34">
        <v>46</v>
      </c>
      <c r="AI480" s="34">
        <v>37</v>
      </c>
      <c r="AJ480" s="34">
        <v>189</v>
      </c>
      <c r="AK480" s="34">
        <v>167</v>
      </c>
      <c r="AL480" s="34">
        <v>3.5</v>
      </c>
      <c r="AM480" s="34">
        <v>175.7</v>
      </c>
      <c r="AN480" s="34" t="s">
        <v>155</v>
      </c>
      <c r="AO480" s="34">
        <v>2</v>
      </c>
      <c r="AP480" s="37">
        <v>0.7731365740740741</v>
      </c>
      <c r="AQ480" s="34">
        <v>47.162734</v>
      </c>
      <c r="AR480" s="34">
        <v>-88.483954999999995</v>
      </c>
      <c r="AS480" s="34">
        <v>317.60000000000002</v>
      </c>
      <c r="AT480" s="34">
        <v>33.5</v>
      </c>
      <c r="AU480" s="34">
        <v>12</v>
      </c>
      <c r="AV480" s="34">
        <v>7</v>
      </c>
      <c r="AW480" s="34" t="s">
        <v>235</v>
      </c>
      <c r="AX480" s="34">
        <v>1.3124</v>
      </c>
      <c r="AY480" s="34">
        <v>1.2719</v>
      </c>
      <c r="AZ480" s="34">
        <v>2.3561999999999999</v>
      </c>
      <c r="BA480" s="34">
        <v>13.404</v>
      </c>
      <c r="BB480" s="34">
        <v>13.47</v>
      </c>
      <c r="BC480" s="34">
        <v>1.01</v>
      </c>
      <c r="BD480" s="34">
        <v>15.351000000000001</v>
      </c>
      <c r="BE480" s="34">
        <v>2547.308</v>
      </c>
      <c r="BF480" s="34">
        <v>169.15</v>
      </c>
      <c r="BG480" s="34">
        <v>35.122</v>
      </c>
      <c r="BH480" s="34">
        <v>2.1999999999999999E-2</v>
      </c>
      <c r="BI480" s="34">
        <v>35.143000000000001</v>
      </c>
      <c r="BJ480" s="34">
        <v>28.693000000000001</v>
      </c>
      <c r="BK480" s="34">
        <v>1.7999999999999999E-2</v>
      </c>
      <c r="BL480" s="34">
        <v>28.710999999999999</v>
      </c>
      <c r="BM480" s="34">
        <v>32.139499999999998</v>
      </c>
      <c r="BN480" s="34"/>
      <c r="BO480" s="34"/>
      <c r="BP480" s="34"/>
      <c r="BQ480" s="34">
        <v>169.66399999999999</v>
      </c>
      <c r="BR480" s="34">
        <v>0.513791</v>
      </c>
      <c r="BS480" s="34">
        <v>-5</v>
      </c>
      <c r="BT480" s="34">
        <v>8.0000000000000002E-3</v>
      </c>
      <c r="BU480" s="34">
        <v>12.555768</v>
      </c>
      <c r="BV480" s="34">
        <v>0</v>
      </c>
      <c r="BW480" s="34" t="s">
        <v>155</v>
      </c>
      <c r="BX480" s="34">
        <v>0.81699999999999995</v>
      </c>
    </row>
    <row r="481" spans="1:76" x14ac:dyDescent="0.25">
      <c r="A481" s="35">
        <v>43167</v>
      </c>
      <c r="B481" s="36">
        <v>2.2336805555555558E-2</v>
      </c>
      <c r="C481" s="34">
        <v>13.108000000000001</v>
      </c>
      <c r="D481" s="34">
        <v>1.397</v>
      </c>
      <c r="E481" s="34">
        <v>13970.18182</v>
      </c>
      <c r="F481" s="34">
        <v>1736.2</v>
      </c>
      <c r="G481" s="34">
        <v>1.3</v>
      </c>
      <c r="H481" s="34">
        <v>4182.3</v>
      </c>
      <c r="I481" s="34"/>
      <c r="J481" s="34">
        <v>1.2</v>
      </c>
      <c r="K481" s="34">
        <v>0.86650000000000005</v>
      </c>
      <c r="L481" s="34">
        <v>11.358700000000001</v>
      </c>
      <c r="M481" s="34">
        <v>1.2105999999999999</v>
      </c>
      <c r="N481" s="34">
        <v>1504.4568999999999</v>
      </c>
      <c r="O481" s="34">
        <v>1.1265000000000001</v>
      </c>
      <c r="P481" s="34">
        <v>1505.6</v>
      </c>
      <c r="Q481" s="34">
        <v>1229.0911000000001</v>
      </c>
      <c r="R481" s="34">
        <v>0.92030000000000001</v>
      </c>
      <c r="S481" s="34">
        <v>1230</v>
      </c>
      <c r="T481" s="34">
        <v>4182.3082999999997</v>
      </c>
      <c r="U481" s="34"/>
      <c r="V481" s="34"/>
      <c r="W481" s="34">
        <v>0</v>
      </c>
      <c r="X481" s="34">
        <v>1.0398000000000001</v>
      </c>
      <c r="Y481" s="34">
        <v>11.9</v>
      </c>
      <c r="Z481" s="34">
        <v>850</v>
      </c>
      <c r="AA481" s="34">
        <v>849</v>
      </c>
      <c r="AB481" s="34">
        <v>859</v>
      </c>
      <c r="AC481" s="34">
        <v>93</v>
      </c>
      <c r="AD481" s="34">
        <v>27.33</v>
      </c>
      <c r="AE481" s="34">
        <v>0.63</v>
      </c>
      <c r="AF481" s="34">
        <v>978</v>
      </c>
      <c r="AG481" s="34">
        <v>1</v>
      </c>
      <c r="AH481" s="34">
        <v>46</v>
      </c>
      <c r="AI481" s="34">
        <v>37</v>
      </c>
      <c r="AJ481" s="34">
        <v>189</v>
      </c>
      <c r="AK481" s="34">
        <v>167</v>
      </c>
      <c r="AL481" s="34">
        <v>3.5</v>
      </c>
      <c r="AM481" s="34">
        <v>175.3</v>
      </c>
      <c r="AN481" s="34" t="s">
        <v>155</v>
      </c>
      <c r="AO481" s="34">
        <v>2</v>
      </c>
      <c r="AP481" s="37">
        <v>0.77314814814814825</v>
      </c>
      <c r="AQ481" s="34">
        <v>47.162892999999997</v>
      </c>
      <c r="AR481" s="34">
        <v>-88.483974000000003</v>
      </c>
      <c r="AS481" s="34">
        <v>319.2</v>
      </c>
      <c r="AT481" s="34">
        <v>35.9</v>
      </c>
      <c r="AU481" s="34">
        <v>12</v>
      </c>
      <c r="AV481" s="34">
        <v>7</v>
      </c>
      <c r="AW481" s="34" t="s">
        <v>235</v>
      </c>
      <c r="AX481" s="34">
        <v>1.2719</v>
      </c>
      <c r="AY481" s="34">
        <v>1.3718999999999999</v>
      </c>
      <c r="AZ481" s="34">
        <v>2.3719000000000001</v>
      </c>
      <c r="BA481" s="34">
        <v>13.404</v>
      </c>
      <c r="BB481" s="34">
        <v>13.43</v>
      </c>
      <c r="BC481" s="34">
        <v>1</v>
      </c>
      <c r="BD481" s="34">
        <v>15.401999999999999</v>
      </c>
      <c r="BE481" s="34">
        <v>2541.7130000000002</v>
      </c>
      <c r="BF481" s="34">
        <v>172.411</v>
      </c>
      <c r="BG481" s="34">
        <v>35.253999999999998</v>
      </c>
      <c r="BH481" s="34">
        <v>2.5999999999999999E-2</v>
      </c>
      <c r="BI481" s="34">
        <v>35.280999999999999</v>
      </c>
      <c r="BJ481" s="34">
        <v>28.802</v>
      </c>
      <c r="BK481" s="34">
        <v>2.1999999999999999E-2</v>
      </c>
      <c r="BL481" s="34">
        <v>28.823</v>
      </c>
      <c r="BM481" s="34">
        <v>32.295000000000002</v>
      </c>
      <c r="BN481" s="34"/>
      <c r="BO481" s="34"/>
      <c r="BP481" s="34"/>
      <c r="BQ481" s="34">
        <v>169.18600000000001</v>
      </c>
      <c r="BR481" s="34">
        <v>0.52575400000000005</v>
      </c>
      <c r="BS481" s="34">
        <v>-5</v>
      </c>
      <c r="BT481" s="34">
        <v>8.0000000000000002E-3</v>
      </c>
      <c r="BU481" s="34">
        <v>12.848113</v>
      </c>
      <c r="BV481" s="34">
        <v>0</v>
      </c>
      <c r="BW481" s="34" t="s">
        <v>155</v>
      </c>
      <c r="BX481" s="34">
        <v>0.81699999999999995</v>
      </c>
    </row>
    <row r="482" spans="1:76" x14ac:dyDescent="0.25">
      <c r="A482" s="35">
        <v>43167</v>
      </c>
      <c r="B482" s="36">
        <v>2.2348379629629628E-2</v>
      </c>
      <c r="C482" s="34">
        <v>13.045999999999999</v>
      </c>
      <c r="D482" s="34">
        <v>1.6423000000000001</v>
      </c>
      <c r="E482" s="34">
        <v>16422.59259</v>
      </c>
      <c r="F482" s="34">
        <v>1818.8</v>
      </c>
      <c r="G482" s="34">
        <v>1.3</v>
      </c>
      <c r="H482" s="34">
        <v>4227.7</v>
      </c>
      <c r="I482" s="34"/>
      <c r="J482" s="34">
        <v>1.1000000000000001</v>
      </c>
      <c r="K482" s="34">
        <v>0.86480000000000001</v>
      </c>
      <c r="L482" s="34">
        <v>11.281499999999999</v>
      </c>
      <c r="M482" s="34">
        <v>1.4201999999999999</v>
      </c>
      <c r="N482" s="34">
        <v>1572.8090999999999</v>
      </c>
      <c r="O482" s="34">
        <v>1.1242000000000001</v>
      </c>
      <c r="P482" s="34">
        <v>1573.9</v>
      </c>
      <c r="Q482" s="34">
        <v>1284.9326000000001</v>
      </c>
      <c r="R482" s="34">
        <v>0.91839999999999999</v>
      </c>
      <c r="S482" s="34">
        <v>1285.9000000000001</v>
      </c>
      <c r="T482" s="34">
        <v>4227.7376000000004</v>
      </c>
      <c r="U482" s="34"/>
      <c r="V482" s="34"/>
      <c r="W482" s="34">
        <v>0</v>
      </c>
      <c r="X482" s="34">
        <v>0.95120000000000005</v>
      </c>
      <c r="Y482" s="34">
        <v>11.9</v>
      </c>
      <c r="Z482" s="34">
        <v>849</v>
      </c>
      <c r="AA482" s="34">
        <v>848</v>
      </c>
      <c r="AB482" s="34">
        <v>859</v>
      </c>
      <c r="AC482" s="34">
        <v>93</v>
      </c>
      <c r="AD482" s="34">
        <v>27.33</v>
      </c>
      <c r="AE482" s="34">
        <v>0.63</v>
      </c>
      <c r="AF482" s="34">
        <v>978</v>
      </c>
      <c r="AG482" s="34">
        <v>1</v>
      </c>
      <c r="AH482" s="34">
        <v>46</v>
      </c>
      <c r="AI482" s="34">
        <v>37</v>
      </c>
      <c r="AJ482" s="34">
        <v>189</v>
      </c>
      <c r="AK482" s="34">
        <v>167</v>
      </c>
      <c r="AL482" s="34">
        <v>3.5</v>
      </c>
      <c r="AM482" s="34">
        <v>175</v>
      </c>
      <c r="AN482" s="34" t="s">
        <v>155</v>
      </c>
      <c r="AO482" s="34">
        <v>2</v>
      </c>
      <c r="AP482" s="37">
        <v>0.77315972222222218</v>
      </c>
      <c r="AQ482" s="34">
        <v>47.163048000000003</v>
      </c>
      <c r="AR482" s="34">
        <v>-88.484037999999998</v>
      </c>
      <c r="AS482" s="34">
        <v>319.5</v>
      </c>
      <c r="AT482" s="34">
        <v>37.1</v>
      </c>
      <c r="AU482" s="34">
        <v>12</v>
      </c>
      <c r="AV482" s="34">
        <v>7</v>
      </c>
      <c r="AW482" s="34" t="s">
        <v>235</v>
      </c>
      <c r="AX482" s="34">
        <v>1.3</v>
      </c>
      <c r="AY482" s="34">
        <v>1.1124000000000001</v>
      </c>
      <c r="AZ482" s="34">
        <v>2.3281000000000001</v>
      </c>
      <c r="BA482" s="34">
        <v>13.404</v>
      </c>
      <c r="BB482" s="34">
        <v>13.25</v>
      </c>
      <c r="BC482" s="34">
        <v>0.99</v>
      </c>
      <c r="BD482" s="34">
        <v>15.638999999999999</v>
      </c>
      <c r="BE482" s="34">
        <v>2498.0120000000002</v>
      </c>
      <c r="BF482" s="34">
        <v>200.14400000000001</v>
      </c>
      <c r="BG482" s="34">
        <v>36.47</v>
      </c>
      <c r="BH482" s="34">
        <v>2.5999999999999999E-2</v>
      </c>
      <c r="BI482" s="34">
        <v>36.496000000000002</v>
      </c>
      <c r="BJ482" s="34">
        <v>29.795000000000002</v>
      </c>
      <c r="BK482" s="34">
        <v>2.1000000000000001E-2</v>
      </c>
      <c r="BL482" s="34">
        <v>29.815999999999999</v>
      </c>
      <c r="BM482" s="34">
        <v>32.304099999999998</v>
      </c>
      <c r="BN482" s="34"/>
      <c r="BO482" s="34"/>
      <c r="BP482" s="34"/>
      <c r="BQ482" s="34">
        <v>153.149</v>
      </c>
      <c r="BR482" s="34">
        <v>0.62334699999999998</v>
      </c>
      <c r="BS482" s="34">
        <v>-5</v>
      </c>
      <c r="BT482" s="34">
        <v>8.0000000000000002E-3</v>
      </c>
      <c r="BU482" s="34">
        <v>15.233043</v>
      </c>
      <c r="BV482" s="34">
        <v>0</v>
      </c>
      <c r="BW482" s="34" t="s">
        <v>155</v>
      </c>
      <c r="BX482" s="34">
        <v>0.81699999999999995</v>
      </c>
    </row>
    <row r="483" spans="1:76" x14ac:dyDescent="0.25">
      <c r="A483" s="35">
        <v>43167</v>
      </c>
      <c r="B483" s="36">
        <v>2.2359953703703705E-2</v>
      </c>
      <c r="C483" s="34">
        <v>12.929</v>
      </c>
      <c r="D483" s="34">
        <v>1.8521000000000001</v>
      </c>
      <c r="E483" s="34">
        <v>18521.358029999999</v>
      </c>
      <c r="F483" s="34">
        <v>1856.1</v>
      </c>
      <c r="G483" s="34">
        <v>1.3</v>
      </c>
      <c r="H483" s="34">
        <v>4369.8</v>
      </c>
      <c r="I483" s="34"/>
      <c r="J483" s="34">
        <v>1.05</v>
      </c>
      <c r="K483" s="34">
        <v>0.86370000000000002</v>
      </c>
      <c r="L483" s="34">
        <v>11.166499999999999</v>
      </c>
      <c r="M483" s="34">
        <v>1.5995999999999999</v>
      </c>
      <c r="N483" s="34">
        <v>1603.0404000000001</v>
      </c>
      <c r="O483" s="34">
        <v>1.1476</v>
      </c>
      <c r="P483" s="34">
        <v>1604.2</v>
      </c>
      <c r="Q483" s="34">
        <v>1309.6306</v>
      </c>
      <c r="R483" s="34">
        <v>0.9375</v>
      </c>
      <c r="S483" s="34">
        <v>1310.5999999999999</v>
      </c>
      <c r="T483" s="34">
        <v>4369.7758999999996</v>
      </c>
      <c r="U483" s="34"/>
      <c r="V483" s="34"/>
      <c r="W483" s="34">
        <v>0</v>
      </c>
      <c r="X483" s="34">
        <v>0.90620000000000001</v>
      </c>
      <c r="Y483" s="34">
        <v>12</v>
      </c>
      <c r="Z483" s="34">
        <v>848</v>
      </c>
      <c r="AA483" s="34">
        <v>846</v>
      </c>
      <c r="AB483" s="34">
        <v>858</v>
      </c>
      <c r="AC483" s="34">
        <v>93</v>
      </c>
      <c r="AD483" s="34">
        <v>27.33</v>
      </c>
      <c r="AE483" s="34">
        <v>0.63</v>
      </c>
      <c r="AF483" s="34">
        <v>978</v>
      </c>
      <c r="AG483" s="34">
        <v>1</v>
      </c>
      <c r="AH483" s="34">
        <v>46</v>
      </c>
      <c r="AI483" s="34">
        <v>37</v>
      </c>
      <c r="AJ483" s="34">
        <v>189</v>
      </c>
      <c r="AK483" s="34">
        <v>167</v>
      </c>
      <c r="AL483" s="34">
        <v>3.6</v>
      </c>
      <c r="AM483" s="34">
        <v>175</v>
      </c>
      <c r="AN483" s="34" t="s">
        <v>155</v>
      </c>
      <c r="AO483" s="34">
        <v>2</v>
      </c>
      <c r="AP483" s="37">
        <v>0.77317129629629633</v>
      </c>
      <c r="AQ483" s="34">
        <v>47.163145</v>
      </c>
      <c r="AR483" s="34">
        <v>-88.484101999999993</v>
      </c>
      <c r="AS483" s="34">
        <v>319.3</v>
      </c>
      <c r="AT483" s="34">
        <v>37.700000000000003</v>
      </c>
      <c r="AU483" s="34">
        <v>12</v>
      </c>
      <c r="AV483" s="34">
        <v>7</v>
      </c>
      <c r="AW483" s="34" t="s">
        <v>235</v>
      </c>
      <c r="AX483" s="34">
        <v>1.3</v>
      </c>
      <c r="AY483" s="34">
        <v>1</v>
      </c>
      <c r="AZ483" s="34">
        <v>2.2999999999999998</v>
      </c>
      <c r="BA483" s="34">
        <v>13.404</v>
      </c>
      <c r="BB483" s="34">
        <v>13.13</v>
      </c>
      <c r="BC483" s="34">
        <v>0.98</v>
      </c>
      <c r="BD483" s="34">
        <v>15.786</v>
      </c>
      <c r="BE483" s="34">
        <v>2457.7649999999999</v>
      </c>
      <c r="BF483" s="34">
        <v>224.08699999999999</v>
      </c>
      <c r="BG483" s="34">
        <v>36.948999999999998</v>
      </c>
      <c r="BH483" s="34">
        <v>2.5999999999999999E-2</v>
      </c>
      <c r="BI483" s="34">
        <v>36.975999999999999</v>
      </c>
      <c r="BJ483" s="34">
        <v>30.186</v>
      </c>
      <c r="BK483" s="34">
        <v>2.1999999999999999E-2</v>
      </c>
      <c r="BL483" s="34">
        <v>30.207999999999998</v>
      </c>
      <c r="BM483" s="34">
        <v>33.189799999999998</v>
      </c>
      <c r="BN483" s="34"/>
      <c r="BO483" s="34"/>
      <c r="BP483" s="34"/>
      <c r="BQ483" s="34">
        <v>145.03100000000001</v>
      </c>
      <c r="BR483" s="34">
        <v>0.66857200000000006</v>
      </c>
      <c r="BS483" s="34">
        <v>-5</v>
      </c>
      <c r="BT483" s="34">
        <v>7.123E-3</v>
      </c>
      <c r="BU483" s="34">
        <v>16.338228999999998</v>
      </c>
      <c r="BV483" s="34">
        <v>0</v>
      </c>
      <c r="BW483" s="34" t="s">
        <v>155</v>
      </c>
      <c r="BX483" s="34">
        <v>0.81699999999999995</v>
      </c>
    </row>
    <row r="484" spans="1:76" x14ac:dyDescent="0.25">
      <c r="A484" s="35">
        <v>43167</v>
      </c>
      <c r="B484" s="36">
        <v>2.2371527777777778E-2</v>
      </c>
      <c r="C484" s="34">
        <v>12.811</v>
      </c>
      <c r="D484" s="34">
        <v>2.0834000000000001</v>
      </c>
      <c r="E484" s="34">
        <v>20834.101309999998</v>
      </c>
      <c r="F484" s="34">
        <v>1864.5</v>
      </c>
      <c r="G484" s="34">
        <v>1.6</v>
      </c>
      <c r="H484" s="34">
        <v>4498</v>
      </c>
      <c r="I484" s="34"/>
      <c r="J484" s="34">
        <v>1</v>
      </c>
      <c r="K484" s="34">
        <v>0.86240000000000006</v>
      </c>
      <c r="L484" s="34">
        <v>11.047800000000001</v>
      </c>
      <c r="M484" s="34">
        <v>1.7966</v>
      </c>
      <c r="N484" s="34">
        <v>1607.8907999999999</v>
      </c>
      <c r="O484" s="34">
        <v>1.3431999999999999</v>
      </c>
      <c r="P484" s="34">
        <v>1609.2</v>
      </c>
      <c r="Q484" s="34">
        <v>1313.5932</v>
      </c>
      <c r="R484" s="34">
        <v>1.0973999999999999</v>
      </c>
      <c r="S484" s="34">
        <v>1314.7</v>
      </c>
      <c r="T484" s="34">
        <v>4498.0469000000003</v>
      </c>
      <c r="U484" s="34"/>
      <c r="V484" s="34"/>
      <c r="W484" s="34">
        <v>0</v>
      </c>
      <c r="X484" s="34">
        <v>0.86119999999999997</v>
      </c>
      <c r="Y484" s="34">
        <v>11.9</v>
      </c>
      <c r="Z484" s="34">
        <v>847</v>
      </c>
      <c r="AA484" s="34">
        <v>845</v>
      </c>
      <c r="AB484" s="34">
        <v>857</v>
      </c>
      <c r="AC484" s="34">
        <v>93</v>
      </c>
      <c r="AD484" s="34">
        <v>27.33</v>
      </c>
      <c r="AE484" s="34">
        <v>0.63</v>
      </c>
      <c r="AF484" s="34">
        <v>978</v>
      </c>
      <c r="AG484" s="34">
        <v>1</v>
      </c>
      <c r="AH484" s="34">
        <v>46</v>
      </c>
      <c r="AI484" s="34">
        <v>37</v>
      </c>
      <c r="AJ484" s="34">
        <v>189</v>
      </c>
      <c r="AK484" s="34">
        <v>167</v>
      </c>
      <c r="AL484" s="34">
        <v>3.6</v>
      </c>
      <c r="AM484" s="34">
        <v>175</v>
      </c>
      <c r="AN484" s="34" t="s">
        <v>155</v>
      </c>
      <c r="AO484" s="34">
        <v>2</v>
      </c>
      <c r="AP484" s="37">
        <v>0.77317129629629633</v>
      </c>
      <c r="AQ484" s="34">
        <v>47.163218999999998</v>
      </c>
      <c r="AR484" s="34">
        <v>-88.484161</v>
      </c>
      <c r="AS484" s="34">
        <v>319.2</v>
      </c>
      <c r="AT484" s="34">
        <v>38.200000000000003</v>
      </c>
      <c r="AU484" s="34">
        <v>12</v>
      </c>
      <c r="AV484" s="34">
        <v>7</v>
      </c>
      <c r="AW484" s="34" t="s">
        <v>235</v>
      </c>
      <c r="AX484" s="34">
        <v>1.3</v>
      </c>
      <c r="AY484" s="34">
        <v>1</v>
      </c>
      <c r="AZ484" s="34">
        <v>2.2999999999999998</v>
      </c>
      <c r="BA484" s="34">
        <v>13.404</v>
      </c>
      <c r="BB484" s="34">
        <v>13</v>
      </c>
      <c r="BC484" s="34">
        <v>0.97</v>
      </c>
      <c r="BD484" s="34">
        <v>15.961</v>
      </c>
      <c r="BE484" s="34">
        <v>2414.9079999999999</v>
      </c>
      <c r="BF484" s="34">
        <v>249.958</v>
      </c>
      <c r="BG484" s="34">
        <v>36.805999999999997</v>
      </c>
      <c r="BH484" s="34">
        <v>3.1E-2</v>
      </c>
      <c r="BI484" s="34">
        <v>36.837000000000003</v>
      </c>
      <c r="BJ484" s="34">
        <v>30.068999999999999</v>
      </c>
      <c r="BK484" s="34">
        <v>2.5000000000000001E-2</v>
      </c>
      <c r="BL484" s="34">
        <v>30.094000000000001</v>
      </c>
      <c r="BM484" s="34">
        <v>33.929099999999998</v>
      </c>
      <c r="BN484" s="34"/>
      <c r="BO484" s="34"/>
      <c r="BP484" s="34"/>
      <c r="BQ484" s="34">
        <v>136.87299999999999</v>
      </c>
      <c r="BR484" s="34">
        <v>0.60547099999999998</v>
      </c>
      <c r="BS484" s="34">
        <v>-5</v>
      </c>
      <c r="BT484" s="34">
        <v>7.0000000000000001E-3</v>
      </c>
      <c r="BU484" s="34">
        <v>14.796198</v>
      </c>
      <c r="BV484" s="34">
        <v>0</v>
      </c>
      <c r="BW484" s="34" t="s">
        <v>155</v>
      </c>
      <c r="BX484" s="34">
        <v>0.81699999999999995</v>
      </c>
    </row>
    <row r="485" spans="1:76" x14ac:dyDescent="0.25">
      <c r="A485" s="35">
        <v>43167</v>
      </c>
      <c r="B485" s="36">
        <v>2.2383101851851855E-2</v>
      </c>
      <c r="C485" s="34">
        <v>12.723000000000001</v>
      </c>
      <c r="D485" s="34">
        <v>2.3986000000000001</v>
      </c>
      <c r="E485" s="34">
        <v>23985.63636</v>
      </c>
      <c r="F485" s="34">
        <v>1861.1</v>
      </c>
      <c r="G485" s="34">
        <v>1.7</v>
      </c>
      <c r="H485" s="34">
        <v>4475</v>
      </c>
      <c r="I485" s="34"/>
      <c r="J485" s="34">
        <v>0.9</v>
      </c>
      <c r="K485" s="34">
        <v>0.86019999999999996</v>
      </c>
      <c r="L485" s="34">
        <v>10.9444</v>
      </c>
      <c r="M485" s="34">
        <v>2.0632000000000001</v>
      </c>
      <c r="N485" s="34">
        <v>1600.9197999999999</v>
      </c>
      <c r="O485" s="34">
        <v>1.4622999999999999</v>
      </c>
      <c r="P485" s="34">
        <v>1602.4</v>
      </c>
      <c r="Q485" s="34">
        <v>1307.8981000000001</v>
      </c>
      <c r="R485" s="34">
        <v>1.1947000000000001</v>
      </c>
      <c r="S485" s="34">
        <v>1309.0999999999999</v>
      </c>
      <c r="T485" s="34">
        <v>4474.9578000000001</v>
      </c>
      <c r="U485" s="34"/>
      <c r="V485" s="34"/>
      <c r="W485" s="34">
        <v>0</v>
      </c>
      <c r="X485" s="34">
        <v>0.7742</v>
      </c>
      <c r="Y485" s="34">
        <v>11.9</v>
      </c>
      <c r="Z485" s="34">
        <v>847</v>
      </c>
      <c r="AA485" s="34">
        <v>845</v>
      </c>
      <c r="AB485" s="34">
        <v>856</v>
      </c>
      <c r="AC485" s="34">
        <v>93</v>
      </c>
      <c r="AD485" s="34">
        <v>27.33</v>
      </c>
      <c r="AE485" s="34">
        <v>0.63</v>
      </c>
      <c r="AF485" s="34">
        <v>978</v>
      </c>
      <c r="AG485" s="34">
        <v>1</v>
      </c>
      <c r="AH485" s="34">
        <v>45.122999999999998</v>
      </c>
      <c r="AI485" s="34">
        <v>37</v>
      </c>
      <c r="AJ485" s="34">
        <v>189</v>
      </c>
      <c r="AK485" s="34">
        <v>167</v>
      </c>
      <c r="AL485" s="34">
        <v>3.6</v>
      </c>
      <c r="AM485" s="34">
        <v>175.1</v>
      </c>
      <c r="AN485" s="34" t="s">
        <v>155</v>
      </c>
      <c r="AO485" s="34">
        <v>2</v>
      </c>
      <c r="AP485" s="37">
        <v>0.77318287037037037</v>
      </c>
      <c r="AQ485" s="34">
        <v>47.163449999999997</v>
      </c>
      <c r="AR485" s="34">
        <v>-88.484283000000005</v>
      </c>
      <c r="AS485" s="34">
        <v>319.5</v>
      </c>
      <c r="AT485" s="34">
        <v>38.4</v>
      </c>
      <c r="AU485" s="34">
        <v>12</v>
      </c>
      <c r="AV485" s="34">
        <v>6</v>
      </c>
      <c r="AW485" s="34" t="s">
        <v>232</v>
      </c>
      <c r="AX485" s="34">
        <v>1.3</v>
      </c>
      <c r="AY485" s="34">
        <v>1</v>
      </c>
      <c r="AZ485" s="34">
        <v>2.2999999999999998</v>
      </c>
      <c r="BA485" s="34">
        <v>13.404</v>
      </c>
      <c r="BB485" s="34">
        <v>12.78</v>
      </c>
      <c r="BC485" s="34">
        <v>0.95</v>
      </c>
      <c r="BD485" s="34">
        <v>16.254000000000001</v>
      </c>
      <c r="BE485" s="34">
        <v>2363.6120000000001</v>
      </c>
      <c r="BF485" s="34">
        <v>283.601</v>
      </c>
      <c r="BG485" s="34">
        <v>36.207000000000001</v>
      </c>
      <c r="BH485" s="34">
        <v>3.3000000000000002E-2</v>
      </c>
      <c r="BI485" s="34">
        <v>36.24</v>
      </c>
      <c r="BJ485" s="34">
        <v>29.58</v>
      </c>
      <c r="BK485" s="34">
        <v>2.7E-2</v>
      </c>
      <c r="BL485" s="34">
        <v>29.606999999999999</v>
      </c>
      <c r="BM485" s="34">
        <v>33.35</v>
      </c>
      <c r="BN485" s="34"/>
      <c r="BO485" s="34"/>
      <c r="BP485" s="34"/>
      <c r="BQ485" s="34">
        <v>121.568</v>
      </c>
      <c r="BR485" s="34">
        <v>0.63634199999999996</v>
      </c>
      <c r="BS485" s="34">
        <v>-5</v>
      </c>
      <c r="BT485" s="34">
        <v>7.8770000000000003E-3</v>
      </c>
      <c r="BU485" s="34">
        <v>15.550608</v>
      </c>
      <c r="BV485" s="34">
        <v>0</v>
      </c>
      <c r="BW485" s="34" t="s">
        <v>155</v>
      </c>
      <c r="BX485" s="34">
        <v>0.81699999999999995</v>
      </c>
    </row>
    <row r="486" spans="1:76" x14ac:dyDescent="0.25">
      <c r="A486" s="35">
        <v>43167</v>
      </c>
      <c r="B486" s="36">
        <v>2.2394675925925926E-2</v>
      </c>
      <c r="C486" s="34">
        <v>12.598000000000001</v>
      </c>
      <c r="D486" s="34">
        <v>2.6520999999999999</v>
      </c>
      <c r="E486" s="34">
        <v>26520.70234</v>
      </c>
      <c r="F486" s="34">
        <v>1864.3</v>
      </c>
      <c r="G486" s="34">
        <v>1.8</v>
      </c>
      <c r="H486" s="34">
        <v>4393.2</v>
      </c>
      <c r="I486" s="34"/>
      <c r="J486" s="34">
        <v>0.8</v>
      </c>
      <c r="K486" s="34">
        <v>0.85899999999999999</v>
      </c>
      <c r="L486" s="34">
        <v>10.821300000000001</v>
      </c>
      <c r="M486" s="34">
        <v>2.278</v>
      </c>
      <c r="N486" s="34">
        <v>1601.3737000000001</v>
      </c>
      <c r="O486" s="34">
        <v>1.5709</v>
      </c>
      <c r="P486" s="34">
        <v>1602.9</v>
      </c>
      <c r="Q486" s="34">
        <v>1308.269</v>
      </c>
      <c r="R486" s="34">
        <v>1.2834000000000001</v>
      </c>
      <c r="S486" s="34">
        <v>1309.5999999999999</v>
      </c>
      <c r="T486" s="34">
        <v>4393.2368999999999</v>
      </c>
      <c r="U486" s="34"/>
      <c r="V486" s="34"/>
      <c r="W486" s="34">
        <v>0</v>
      </c>
      <c r="X486" s="34">
        <v>0.68720000000000003</v>
      </c>
      <c r="Y486" s="34">
        <v>12</v>
      </c>
      <c r="Z486" s="34">
        <v>846</v>
      </c>
      <c r="AA486" s="34">
        <v>844</v>
      </c>
      <c r="AB486" s="34">
        <v>856</v>
      </c>
      <c r="AC486" s="34">
        <v>93</v>
      </c>
      <c r="AD486" s="34">
        <v>27.33</v>
      </c>
      <c r="AE486" s="34">
        <v>0.63</v>
      </c>
      <c r="AF486" s="34">
        <v>978</v>
      </c>
      <c r="AG486" s="34">
        <v>1</v>
      </c>
      <c r="AH486" s="34">
        <v>45</v>
      </c>
      <c r="AI486" s="34">
        <v>37</v>
      </c>
      <c r="AJ486" s="34">
        <v>189</v>
      </c>
      <c r="AK486" s="34">
        <v>167</v>
      </c>
      <c r="AL486" s="34">
        <v>3.7</v>
      </c>
      <c r="AM486" s="34">
        <v>175.5</v>
      </c>
      <c r="AN486" s="34" t="s">
        <v>155</v>
      </c>
      <c r="AO486" s="34">
        <v>2</v>
      </c>
      <c r="AP486" s="37">
        <v>0.77320601851851845</v>
      </c>
      <c r="AQ486" s="34">
        <v>47.163632999999997</v>
      </c>
      <c r="AR486" s="34">
        <v>-88.484466999999995</v>
      </c>
      <c r="AS486" s="34">
        <v>319.5</v>
      </c>
      <c r="AT486" s="34">
        <v>41.5</v>
      </c>
      <c r="AU486" s="34">
        <v>12</v>
      </c>
      <c r="AV486" s="34">
        <v>6</v>
      </c>
      <c r="AW486" s="34" t="s">
        <v>232</v>
      </c>
      <c r="AX486" s="34">
        <v>1.3</v>
      </c>
      <c r="AY486" s="34">
        <v>1</v>
      </c>
      <c r="AZ486" s="34">
        <v>2.2999999999999998</v>
      </c>
      <c r="BA486" s="34">
        <v>13.404</v>
      </c>
      <c r="BB486" s="34">
        <v>12.66</v>
      </c>
      <c r="BC486" s="34">
        <v>0.94</v>
      </c>
      <c r="BD486" s="34">
        <v>16.420999999999999</v>
      </c>
      <c r="BE486" s="34">
        <v>2322.5630000000001</v>
      </c>
      <c r="BF486" s="34">
        <v>311.185</v>
      </c>
      <c r="BG486" s="34">
        <v>35.993000000000002</v>
      </c>
      <c r="BH486" s="34">
        <v>3.5000000000000003E-2</v>
      </c>
      <c r="BI486" s="34">
        <v>36.027999999999999</v>
      </c>
      <c r="BJ486" s="34">
        <v>29.405000000000001</v>
      </c>
      <c r="BK486" s="34">
        <v>2.9000000000000001E-2</v>
      </c>
      <c r="BL486" s="34">
        <v>29.434000000000001</v>
      </c>
      <c r="BM486" s="34">
        <v>32.5383</v>
      </c>
      <c r="BN486" s="34"/>
      <c r="BO486" s="34"/>
      <c r="BP486" s="34"/>
      <c r="BQ486" s="34">
        <v>107.23699999999999</v>
      </c>
      <c r="BR486" s="34">
        <v>0.61568999999999996</v>
      </c>
      <c r="BS486" s="34">
        <v>-5</v>
      </c>
      <c r="BT486" s="34">
        <v>8.0000000000000002E-3</v>
      </c>
      <c r="BU486" s="34">
        <v>15.045923999999999</v>
      </c>
      <c r="BV486" s="34">
        <v>0</v>
      </c>
      <c r="BW486" s="34" t="s">
        <v>155</v>
      </c>
      <c r="BX486" s="34">
        <v>0.81699999999999995</v>
      </c>
    </row>
    <row r="487" spans="1:76" x14ac:dyDescent="0.25">
      <c r="A487" s="35">
        <v>43167</v>
      </c>
      <c r="B487" s="36">
        <v>2.2406250000000003E-2</v>
      </c>
      <c r="C487" s="34">
        <v>12.307</v>
      </c>
      <c r="D487" s="34">
        <v>2.8515999999999999</v>
      </c>
      <c r="E487" s="34">
        <v>28515.619839999999</v>
      </c>
      <c r="F487" s="34">
        <v>1844</v>
      </c>
      <c r="G487" s="34">
        <v>1.9</v>
      </c>
      <c r="H487" s="34">
        <v>4261.7</v>
      </c>
      <c r="I487" s="34"/>
      <c r="J487" s="34">
        <v>0.8</v>
      </c>
      <c r="K487" s="34">
        <v>0.85950000000000004</v>
      </c>
      <c r="L487" s="34">
        <v>10.5776</v>
      </c>
      <c r="M487" s="34">
        <v>2.4508000000000001</v>
      </c>
      <c r="N487" s="34">
        <v>1584.8513</v>
      </c>
      <c r="O487" s="34">
        <v>1.633</v>
      </c>
      <c r="P487" s="34">
        <v>1586.5</v>
      </c>
      <c r="Q487" s="34">
        <v>1294.7707</v>
      </c>
      <c r="R487" s="34">
        <v>1.3341000000000001</v>
      </c>
      <c r="S487" s="34">
        <v>1296.0999999999999</v>
      </c>
      <c r="T487" s="34">
        <v>4261.7335999999996</v>
      </c>
      <c r="U487" s="34"/>
      <c r="V487" s="34"/>
      <c r="W487" s="34">
        <v>0</v>
      </c>
      <c r="X487" s="34">
        <v>0.68759999999999999</v>
      </c>
      <c r="Y487" s="34">
        <v>11.9</v>
      </c>
      <c r="Z487" s="34">
        <v>847</v>
      </c>
      <c r="AA487" s="34">
        <v>845</v>
      </c>
      <c r="AB487" s="34">
        <v>857</v>
      </c>
      <c r="AC487" s="34">
        <v>93</v>
      </c>
      <c r="AD487" s="34">
        <v>27.33</v>
      </c>
      <c r="AE487" s="34">
        <v>0.63</v>
      </c>
      <c r="AF487" s="34">
        <v>978</v>
      </c>
      <c r="AG487" s="34">
        <v>1</v>
      </c>
      <c r="AH487" s="34">
        <v>45</v>
      </c>
      <c r="AI487" s="34">
        <v>37</v>
      </c>
      <c r="AJ487" s="34">
        <v>189</v>
      </c>
      <c r="AK487" s="34">
        <v>167</v>
      </c>
      <c r="AL487" s="34">
        <v>3.5</v>
      </c>
      <c r="AM487" s="34">
        <v>175.9</v>
      </c>
      <c r="AN487" s="34" t="s">
        <v>155</v>
      </c>
      <c r="AO487" s="34">
        <v>2</v>
      </c>
      <c r="AP487" s="37">
        <v>0.7732175925925926</v>
      </c>
      <c r="AQ487" s="34">
        <v>47.163780000000003</v>
      </c>
      <c r="AR487" s="34">
        <v>-88.484686999999994</v>
      </c>
      <c r="AS487" s="34">
        <v>319.2</v>
      </c>
      <c r="AT487" s="34">
        <v>44.3</v>
      </c>
      <c r="AU487" s="34">
        <v>12</v>
      </c>
      <c r="AV487" s="34">
        <v>6</v>
      </c>
      <c r="AW487" s="34" t="s">
        <v>232</v>
      </c>
      <c r="AX487" s="34">
        <v>1.3718999999999999</v>
      </c>
      <c r="AY487" s="34">
        <v>1.1437999999999999</v>
      </c>
      <c r="AZ487" s="34">
        <v>2.4438</v>
      </c>
      <c r="BA487" s="34">
        <v>13.404</v>
      </c>
      <c r="BB487" s="34">
        <v>12.72</v>
      </c>
      <c r="BC487" s="34">
        <v>0.95</v>
      </c>
      <c r="BD487" s="34">
        <v>16.350999999999999</v>
      </c>
      <c r="BE487" s="34">
        <v>2284.4740000000002</v>
      </c>
      <c r="BF487" s="34">
        <v>336.88799999999998</v>
      </c>
      <c r="BG487" s="34">
        <v>35.844000000000001</v>
      </c>
      <c r="BH487" s="34">
        <v>3.6999999999999998E-2</v>
      </c>
      <c r="BI487" s="34">
        <v>35.881</v>
      </c>
      <c r="BJ487" s="34">
        <v>29.283999999999999</v>
      </c>
      <c r="BK487" s="34">
        <v>0.03</v>
      </c>
      <c r="BL487" s="34">
        <v>29.314</v>
      </c>
      <c r="BM487" s="34">
        <v>31.761800000000001</v>
      </c>
      <c r="BN487" s="34"/>
      <c r="BO487" s="34"/>
      <c r="BP487" s="34"/>
      <c r="BQ487" s="34">
        <v>107.973</v>
      </c>
      <c r="BR487" s="34">
        <v>0.60059899999999999</v>
      </c>
      <c r="BS487" s="34">
        <v>-5</v>
      </c>
      <c r="BT487" s="34">
        <v>8.0000000000000002E-3</v>
      </c>
      <c r="BU487" s="34">
        <v>14.677139</v>
      </c>
      <c r="BV487" s="34">
        <v>0</v>
      </c>
      <c r="BW487" s="34" t="s">
        <v>155</v>
      </c>
      <c r="BX487" s="34">
        <v>0.81699999999999995</v>
      </c>
    </row>
    <row r="488" spans="1:76" x14ac:dyDescent="0.25">
      <c r="A488" s="35">
        <v>43167</v>
      </c>
      <c r="B488" s="36">
        <v>2.2417824074074073E-2</v>
      </c>
      <c r="C488" s="34">
        <v>12.105</v>
      </c>
      <c r="D488" s="34">
        <v>3.4782000000000002</v>
      </c>
      <c r="E488" s="34">
        <v>34781.758070000003</v>
      </c>
      <c r="F488" s="34">
        <v>1805.7</v>
      </c>
      <c r="G488" s="34">
        <v>1.9</v>
      </c>
      <c r="H488" s="34">
        <v>4119.5</v>
      </c>
      <c r="I488" s="34"/>
      <c r="J488" s="34">
        <v>0.7</v>
      </c>
      <c r="K488" s="34">
        <v>0.85540000000000005</v>
      </c>
      <c r="L488" s="34">
        <v>10.354699999999999</v>
      </c>
      <c r="M488" s="34">
        <v>2.9752000000000001</v>
      </c>
      <c r="N488" s="34">
        <v>1544.5984000000001</v>
      </c>
      <c r="O488" s="34">
        <v>1.65</v>
      </c>
      <c r="P488" s="34">
        <v>1546.2</v>
      </c>
      <c r="Q488" s="34">
        <v>1261.8853999999999</v>
      </c>
      <c r="R488" s="34">
        <v>1.3480000000000001</v>
      </c>
      <c r="S488" s="34">
        <v>1263.2</v>
      </c>
      <c r="T488" s="34">
        <v>4119.4507000000003</v>
      </c>
      <c r="U488" s="34"/>
      <c r="V488" s="34"/>
      <c r="W488" s="34">
        <v>0</v>
      </c>
      <c r="X488" s="34">
        <v>0.5988</v>
      </c>
      <c r="Y488" s="34">
        <v>12</v>
      </c>
      <c r="Z488" s="34">
        <v>848</v>
      </c>
      <c r="AA488" s="34">
        <v>847</v>
      </c>
      <c r="AB488" s="34">
        <v>858</v>
      </c>
      <c r="AC488" s="34">
        <v>93</v>
      </c>
      <c r="AD488" s="34">
        <v>27.33</v>
      </c>
      <c r="AE488" s="34">
        <v>0.63</v>
      </c>
      <c r="AF488" s="34">
        <v>978</v>
      </c>
      <c r="AG488" s="34">
        <v>1</v>
      </c>
      <c r="AH488" s="34">
        <v>45</v>
      </c>
      <c r="AI488" s="34">
        <v>37</v>
      </c>
      <c r="AJ488" s="34">
        <v>189</v>
      </c>
      <c r="AK488" s="34">
        <v>167</v>
      </c>
      <c r="AL488" s="34">
        <v>3.5</v>
      </c>
      <c r="AM488" s="34">
        <v>175.8</v>
      </c>
      <c r="AN488" s="34" t="s">
        <v>155</v>
      </c>
      <c r="AO488" s="34">
        <v>2</v>
      </c>
      <c r="AP488" s="37">
        <v>0.77322916666666675</v>
      </c>
      <c r="AQ488" s="34">
        <v>47.163913999999998</v>
      </c>
      <c r="AR488" s="34">
        <v>-88.484909999999999</v>
      </c>
      <c r="AS488" s="34">
        <v>319</v>
      </c>
      <c r="AT488" s="34">
        <v>45</v>
      </c>
      <c r="AU488" s="34">
        <v>12</v>
      </c>
      <c r="AV488" s="34">
        <v>9</v>
      </c>
      <c r="AW488" s="34" t="s">
        <v>236</v>
      </c>
      <c r="AX488" s="34">
        <v>1.4719</v>
      </c>
      <c r="AY488" s="34">
        <v>1.2719</v>
      </c>
      <c r="AZ488" s="34">
        <v>2.5</v>
      </c>
      <c r="BA488" s="34">
        <v>13.404</v>
      </c>
      <c r="BB488" s="34">
        <v>12.33</v>
      </c>
      <c r="BC488" s="34">
        <v>0.92</v>
      </c>
      <c r="BD488" s="34">
        <v>16.907</v>
      </c>
      <c r="BE488" s="34">
        <v>2189.4430000000002</v>
      </c>
      <c r="BF488" s="34">
        <v>400.38900000000001</v>
      </c>
      <c r="BG488" s="34">
        <v>34.201999999999998</v>
      </c>
      <c r="BH488" s="34">
        <v>3.6999999999999998E-2</v>
      </c>
      <c r="BI488" s="34">
        <v>34.238</v>
      </c>
      <c r="BJ488" s="34">
        <v>27.942</v>
      </c>
      <c r="BK488" s="34">
        <v>0.03</v>
      </c>
      <c r="BL488" s="34">
        <v>27.971</v>
      </c>
      <c r="BM488" s="34">
        <v>30.057700000000001</v>
      </c>
      <c r="BN488" s="34"/>
      <c r="BO488" s="34"/>
      <c r="BP488" s="34"/>
      <c r="BQ488" s="34">
        <v>92.055999999999997</v>
      </c>
      <c r="BR488" s="34">
        <v>0.53673300000000002</v>
      </c>
      <c r="BS488" s="34">
        <v>-5</v>
      </c>
      <c r="BT488" s="34">
        <v>8.8769999999999995E-3</v>
      </c>
      <c r="BU488" s="34">
        <v>13.116413</v>
      </c>
      <c r="BV488" s="34">
        <v>0</v>
      </c>
      <c r="BW488" s="34" t="s">
        <v>155</v>
      </c>
      <c r="BX488" s="34">
        <v>0.81699999999999995</v>
      </c>
    </row>
    <row r="489" spans="1:76" x14ac:dyDescent="0.25">
      <c r="A489" s="35">
        <v>43167</v>
      </c>
      <c r="B489" s="36">
        <v>2.2429398148148146E-2</v>
      </c>
      <c r="C489" s="34">
        <v>11.731999999999999</v>
      </c>
      <c r="D489" s="34">
        <v>3.1741000000000001</v>
      </c>
      <c r="E489" s="34">
        <v>31741.43548</v>
      </c>
      <c r="F489" s="34">
        <v>1706.2</v>
      </c>
      <c r="G489" s="34">
        <v>2.2000000000000002</v>
      </c>
      <c r="H489" s="34">
        <v>4133.5</v>
      </c>
      <c r="I489" s="34"/>
      <c r="J489" s="34">
        <v>0.7</v>
      </c>
      <c r="K489" s="34">
        <v>0.86119999999999997</v>
      </c>
      <c r="L489" s="34">
        <v>10.1027</v>
      </c>
      <c r="M489" s="34">
        <v>2.7334000000000001</v>
      </c>
      <c r="N489" s="34">
        <v>1469.2801999999999</v>
      </c>
      <c r="O489" s="34">
        <v>1.8586</v>
      </c>
      <c r="P489" s="34">
        <v>1471.1</v>
      </c>
      <c r="Q489" s="34">
        <v>1200.3529000000001</v>
      </c>
      <c r="R489" s="34">
        <v>1.5184</v>
      </c>
      <c r="S489" s="34">
        <v>1201.9000000000001</v>
      </c>
      <c r="T489" s="34">
        <v>4133.4888000000001</v>
      </c>
      <c r="U489" s="34"/>
      <c r="V489" s="34"/>
      <c r="W489" s="34">
        <v>0</v>
      </c>
      <c r="X489" s="34">
        <v>0.6028</v>
      </c>
      <c r="Y489" s="34">
        <v>11.9</v>
      </c>
      <c r="Z489" s="34">
        <v>850</v>
      </c>
      <c r="AA489" s="34">
        <v>848</v>
      </c>
      <c r="AB489" s="34">
        <v>860</v>
      </c>
      <c r="AC489" s="34">
        <v>93</v>
      </c>
      <c r="AD489" s="34">
        <v>27.33</v>
      </c>
      <c r="AE489" s="34">
        <v>0.63</v>
      </c>
      <c r="AF489" s="34">
        <v>978</v>
      </c>
      <c r="AG489" s="34">
        <v>1</v>
      </c>
      <c r="AH489" s="34">
        <v>45</v>
      </c>
      <c r="AI489" s="34">
        <v>37</v>
      </c>
      <c r="AJ489" s="34">
        <v>189</v>
      </c>
      <c r="AK489" s="34">
        <v>167</v>
      </c>
      <c r="AL489" s="34">
        <v>3.6</v>
      </c>
      <c r="AM489" s="34">
        <v>175.4</v>
      </c>
      <c r="AN489" s="34" t="s">
        <v>155</v>
      </c>
      <c r="AO489" s="34">
        <v>2</v>
      </c>
      <c r="AP489" s="37">
        <v>0.77324074074074067</v>
      </c>
      <c r="AQ489" s="34">
        <v>47.164028000000002</v>
      </c>
      <c r="AR489" s="34">
        <v>-88.485134000000002</v>
      </c>
      <c r="AS489" s="34">
        <v>319.10000000000002</v>
      </c>
      <c r="AT489" s="34">
        <v>44.6</v>
      </c>
      <c r="AU489" s="34">
        <v>12</v>
      </c>
      <c r="AV489" s="34">
        <v>10</v>
      </c>
      <c r="AW489" s="34" t="s">
        <v>199</v>
      </c>
      <c r="AX489" s="34">
        <v>1.5719000000000001</v>
      </c>
      <c r="AY489" s="34">
        <v>1.3</v>
      </c>
      <c r="AZ489" s="34">
        <v>2.5718999999999999</v>
      </c>
      <c r="BA489" s="34">
        <v>13.404</v>
      </c>
      <c r="BB489" s="34">
        <v>12.88</v>
      </c>
      <c r="BC489" s="34">
        <v>0.96</v>
      </c>
      <c r="BD489" s="34">
        <v>16.123000000000001</v>
      </c>
      <c r="BE489" s="34">
        <v>2215.7759999999998</v>
      </c>
      <c r="BF489" s="34">
        <v>381.57</v>
      </c>
      <c r="BG489" s="34">
        <v>33.746000000000002</v>
      </c>
      <c r="BH489" s="34">
        <v>4.2999999999999997E-2</v>
      </c>
      <c r="BI489" s="34">
        <v>33.789000000000001</v>
      </c>
      <c r="BJ489" s="34">
        <v>27.57</v>
      </c>
      <c r="BK489" s="34">
        <v>3.5000000000000003E-2</v>
      </c>
      <c r="BL489" s="34">
        <v>27.605</v>
      </c>
      <c r="BM489" s="34">
        <v>31.284300000000002</v>
      </c>
      <c r="BN489" s="34"/>
      <c r="BO489" s="34"/>
      <c r="BP489" s="34"/>
      <c r="BQ489" s="34">
        <v>96.132000000000005</v>
      </c>
      <c r="BR489" s="34">
        <v>0.51221399999999995</v>
      </c>
      <c r="BS489" s="34">
        <v>-5</v>
      </c>
      <c r="BT489" s="34">
        <v>8.123E-3</v>
      </c>
      <c r="BU489" s="34">
        <v>12.51723</v>
      </c>
      <c r="BV489" s="34">
        <v>0</v>
      </c>
      <c r="BW489" s="34" t="s">
        <v>155</v>
      </c>
      <c r="BX489" s="34">
        <v>0.81699999999999995</v>
      </c>
    </row>
    <row r="490" spans="1:76" x14ac:dyDescent="0.25">
      <c r="A490" s="35">
        <v>43167</v>
      </c>
      <c r="B490" s="36">
        <v>2.244097222222222E-2</v>
      </c>
      <c r="C490" s="34">
        <v>9.718</v>
      </c>
      <c r="D490" s="34">
        <v>4.9188999999999998</v>
      </c>
      <c r="E490" s="34">
        <v>49188.931550000001</v>
      </c>
      <c r="F490" s="34">
        <v>1560.8</v>
      </c>
      <c r="G490" s="34">
        <v>2.5</v>
      </c>
      <c r="H490" s="34">
        <v>4353.6000000000004</v>
      </c>
      <c r="I490" s="34"/>
      <c r="J490" s="34">
        <v>0.7</v>
      </c>
      <c r="K490" s="34">
        <v>0.86050000000000004</v>
      </c>
      <c r="L490" s="34">
        <v>8.3614999999999995</v>
      </c>
      <c r="M490" s="34">
        <v>4.2324999999999999</v>
      </c>
      <c r="N490" s="34">
        <v>1343.0408</v>
      </c>
      <c r="O490" s="34">
        <v>2.1511</v>
      </c>
      <c r="P490" s="34">
        <v>1345.2</v>
      </c>
      <c r="Q490" s="34">
        <v>1097.2195999999999</v>
      </c>
      <c r="R490" s="34">
        <v>1.7574000000000001</v>
      </c>
      <c r="S490" s="34">
        <v>1099</v>
      </c>
      <c r="T490" s="34">
        <v>4353.5955000000004</v>
      </c>
      <c r="U490" s="34"/>
      <c r="V490" s="34"/>
      <c r="W490" s="34">
        <v>0</v>
      </c>
      <c r="X490" s="34">
        <v>0.60129999999999995</v>
      </c>
      <c r="Y490" s="34">
        <v>11.9</v>
      </c>
      <c r="Z490" s="34">
        <v>852</v>
      </c>
      <c r="AA490" s="34">
        <v>850</v>
      </c>
      <c r="AB490" s="34">
        <v>861</v>
      </c>
      <c r="AC490" s="34">
        <v>93</v>
      </c>
      <c r="AD490" s="34">
        <v>27.33</v>
      </c>
      <c r="AE490" s="34">
        <v>0.63</v>
      </c>
      <c r="AF490" s="34">
        <v>978</v>
      </c>
      <c r="AG490" s="34">
        <v>1</v>
      </c>
      <c r="AH490" s="34">
        <v>45</v>
      </c>
      <c r="AI490" s="34">
        <v>37</v>
      </c>
      <c r="AJ490" s="34">
        <v>189</v>
      </c>
      <c r="AK490" s="34">
        <v>167</v>
      </c>
      <c r="AL490" s="34">
        <v>3.6</v>
      </c>
      <c r="AM490" s="34">
        <v>175</v>
      </c>
      <c r="AN490" s="34" t="s">
        <v>155</v>
      </c>
      <c r="AO490" s="34">
        <v>2</v>
      </c>
      <c r="AP490" s="37">
        <v>0.77325231481481482</v>
      </c>
      <c r="AQ490" s="34">
        <v>47.164121000000002</v>
      </c>
      <c r="AR490" s="34">
        <v>-88.485365999999999</v>
      </c>
      <c r="AS490" s="34">
        <v>319.3</v>
      </c>
      <c r="AT490" s="34">
        <v>43.8</v>
      </c>
      <c r="AU490" s="34">
        <v>12</v>
      </c>
      <c r="AV490" s="34">
        <v>10</v>
      </c>
      <c r="AW490" s="34" t="s">
        <v>199</v>
      </c>
      <c r="AX490" s="34">
        <v>1.3124</v>
      </c>
      <c r="AY490" s="34">
        <v>1.3</v>
      </c>
      <c r="AZ490" s="34">
        <v>2.0966999999999998</v>
      </c>
      <c r="BA490" s="34">
        <v>13.404</v>
      </c>
      <c r="BB490" s="34">
        <v>12.81</v>
      </c>
      <c r="BC490" s="34">
        <v>0.96</v>
      </c>
      <c r="BD490" s="34">
        <v>16.216999999999999</v>
      </c>
      <c r="BE490" s="34">
        <v>1864.922</v>
      </c>
      <c r="BF490" s="34">
        <v>600.827</v>
      </c>
      <c r="BG490" s="34">
        <v>31.369</v>
      </c>
      <c r="BH490" s="34">
        <v>0.05</v>
      </c>
      <c r="BI490" s="34">
        <v>31.419</v>
      </c>
      <c r="BJ490" s="34">
        <v>25.626999999999999</v>
      </c>
      <c r="BK490" s="34">
        <v>4.1000000000000002E-2</v>
      </c>
      <c r="BL490" s="34">
        <v>25.667999999999999</v>
      </c>
      <c r="BM490" s="34">
        <v>33.5077</v>
      </c>
      <c r="BN490" s="34"/>
      <c r="BO490" s="34"/>
      <c r="BP490" s="34"/>
      <c r="BQ490" s="34">
        <v>97.519000000000005</v>
      </c>
      <c r="BR490" s="34">
        <v>0.38020399999999999</v>
      </c>
      <c r="BS490" s="34">
        <v>-5</v>
      </c>
      <c r="BT490" s="34">
        <v>8.8769999999999995E-3</v>
      </c>
      <c r="BU490" s="34">
        <v>9.2912350000000004</v>
      </c>
      <c r="BV490" s="34">
        <v>0</v>
      </c>
      <c r="BW490" s="34" t="s">
        <v>155</v>
      </c>
      <c r="BX490" s="34">
        <v>0.81699999999999995</v>
      </c>
    </row>
    <row r="491" spans="1:76" x14ac:dyDescent="0.25">
      <c r="A491" s="35">
        <v>43167</v>
      </c>
      <c r="B491" s="36">
        <v>2.2452546296296293E-2</v>
      </c>
      <c r="C491" s="34">
        <v>6.4649999999999999</v>
      </c>
      <c r="D491" s="34">
        <v>6.9455</v>
      </c>
      <c r="E491" s="34">
        <v>69454.684529999999</v>
      </c>
      <c r="F491" s="34">
        <v>1440.1</v>
      </c>
      <c r="G491" s="34">
        <v>2.7</v>
      </c>
      <c r="H491" s="34">
        <v>10874.2</v>
      </c>
      <c r="I491" s="34"/>
      <c r="J491" s="34">
        <v>0.6</v>
      </c>
      <c r="K491" s="34">
        <v>0.86</v>
      </c>
      <c r="L491" s="34">
        <v>5.5594999999999999</v>
      </c>
      <c r="M491" s="34">
        <v>5.9729000000000001</v>
      </c>
      <c r="N491" s="34">
        <v>1238.4791</v>
      </c>
      <c r="O491" s="34">
        <v>2.2858000000000001</v>
      </c>
      <c r="P491" s="34">
        <v>1240.8</v>
      </c>
      <c r="Q491" s="34">
        <v>1011.7961</v>
      </c>
      <c r="R491" s="34">
        <v>1.8673999999999999</v>
      </c>
      <c r="S491" s="34">
        <v>1013.7</v>
      </c>
      <c r="T491" s="34">
        <v>10874.1554</v>
      </c>
      <c r="U491" s="34"/>
      <c r="V491" s="34"/>
      <c r="W491" s="34">
        <v>0</v>
      </c>
      <c r="X491" s="34">
        <v>0.51600000000000001</v>
      </c>
      <c r="Y491" s="34">
        <v>12</v>
      </c>
      <c r="Z491" s="34">
        <v>853</v>
      </c>
      <c r="AA491" s="34">
        <v>853</v>
      </c>
      <c r="AB491" s="34">
        <v>864</v>
      </c>
      <c r="AC491" s="34">
        <v>93</v>
      </c>
      <c r="AD491" s="34">
        <v>27.33</v>
      </c>
      <c r="AE491" s="34">
        <v>0.63</v>
      </c>
      <c r="AF491" s="34">
        <v>978</v>
      </c>
      <c r="AG491" s="34">
        <v>1</v>
      </c>
      <c r="AH491" s="34">
        <v>45</v>
      </c>
      <c r="AI491" s="34">
        <v>37</v>
      </c>
      <c r="AJ491" s="34">
        <v>189</v>
      </c>
      <c r="AK491" s="34">
        <v>167</v>
      </c>
      <c r="AL491" s="34">
        <v>3.7</v>
      </c>
      <c r="AM491" s="34">
        <v>175</v>
      </c>
      <c r="AN491" s="34" t="s">
        <v>155</v>
      </c>
      <c r="AO491" s="34">
        <v>2</v>
      </c>
      <c r="AP491" s="37">
        <v>0.77326388888888886</v>
      </c>
      <c r="AQ491" s="34">
        <v>47.164200000000001</v>
      </c>
      <c r="AR491" s="34">
        <v>-88.485597999999996</v>
      </c>
      <c r="AS491" s="34">
        <v>319.3</v>
      </c>
      <c r="AT491" s="34">
        <v>43.5</v>
      </c>
      <c r="AU491" s="34">
        <v>12</v>
      </c>
      <c r="AV491" s="34">
        <v>10</v>
      </c>
      <c r="AW491" s="34" t="s">
        <v>199</v>
      </c>
      <c r="AX491" s="34">
        <v>1.2719</v>
      </c>
      <c r="AY491" s="34">
        <v>1.4438</v>
      </c>
      <c r="AZ491" s="34">
        <v>2.0438000000000001</v>
      </c>
      <c r="BA491" s="34">
        <v>13.404</v>
      </c>
      <c r="BB491" s="34">
        <v>12.76</v>
      </c>
      <c r="BC491" s="34">
        <v>0.95</v>
      </c>
      <c r="BD491" s="34">
        <v>16.283000000000001</v>
      </c>
      <c r="BE491" s="34">
        <v>1280.2919999999999</v>
      </c>
      <c r="BF491" s="34">
        <v>875.47</v>
      </c>
      <c r="BG491" s="34">
        <v>29.867999999999999</v>
      </c>
      <c r="BH491" s="34">
        <v>5.5E-2</v>
      </c>
      <c r="BI491" s="34">
        <v>29.922999999999998</v>
      </c>
      <c r="BJ491" s="34">
        <v>24.401</v>
      </c>
      <c r="BK491" s="34">
        <v>4.4999999999999998E-2</v>
      </c>
      <c r="BL491" s="34">
        <v>24.446000000000002</v>
      </c>
      <c r="BM491" s="34">
        <v>86.4161</v>
      </c>
      <c r="BN491" s="34"/>
      <c r="BO491" s="34"/>
      <c r="BP491" s="34"/>
      <c r="BQ491" s="34">
        <v>86.4</v>
      </c>
      <c r="BR491" s="34">
        <v>0.21743999999999999</v>
      </c>
      <c r="BS491" s="34">
        <v>-5</v>
      </c>
      <c r="BT491" s="34">
        <v>8.1239999999999993E-3</v>
      </c>
      <c r="BU491" s="34">
        <v>5.3136799999999997</v>
      </c>
      <c r="BV491" s="34">
        <v>0</v>
      </c>
      <c r="BW491" s="34" t="s">
        <v>155</v>
      </c>
      <c r="BX491" s="34">
        <v>0.81699999999999995</v>
      </c>
    </row>
    <row r="492" spans="1:76" x14ac:dyDescent="0.25">
      <c r="A492" s="35">
        <v>43167</v>
      </c>
      <c r="B492" s="36">
        <v>2.2464120370370374E-2</v>
      </c>
      <c r="C492" s="34">
        <v>6.625</v>
      </c>
      <c r="D492" s="34">
        <v>8.1</v>
      </c>
      <c r="E492" s="34">
        <v>80999.742769999997</v>
      </c>
      <c r="F492" s="34">
        <v>1217.5</v>
      </c>
      <c r="G492" s="34">
        <v>3.5</v>
      </c>
      <c r="H492" s="34">
        <v>11525.3</v>
      </c>
      <c r="I492" s="34"/>
      <c r="J492" s="34">
        <v>0.6</v>
      </c>
      <c r="K492" s="34">
        <v>0.84599999999999997</v>
      </c>
      <c r="L492" s="34">
        <v>5.6048</v>
      </c>
      <c r="M492" s="34">
        <v>6.8524000000000003</v>
      </c>
      <c r="N492" s="34">
        <v>1029.9686999999999</v>
      </c>
      <c r="O492" s="34">
        <v>2.9289999999999998</v>
      </c>
      <c r="P492" s="34">
        <v>1032.9000000000001</v>
      </c>
      <c r="Q492" s="34">
        <v>841.45010000000002</v>
      </c>
      <c r="R492" s="34">
        <v>2.3929</v>
      </c>
      <c r="S492" s="34">
        <v>843.8</v>
      </c>
      <c r="T492" s="34">
        <v>11525.277700000001</v>
      </c>
      <c r="U492" s="34"/>
      <c r="V492" s="34"/>
      <c r="W492" s="34">
        <v>0</v>
      </c>
      <c r="X492" s="34">
        <v>0.50760000000000005</v>
      </c>
      <c r="Y492" s="34">
        <v>11.9</v>
      </c>
      <c r="Z492" s="34">
        <v>855</v>
      </c>
      <c r="AA492" s="34">
        <v>854</v>
      </c>
      <c r="AB492" s="34">
        <v>866</v>
      </c>
      <c r="AC492" s="34">
        <v>93</v>
      </c>
      <c r="AD492" s="34">
        <v>27.33</v>
      </c>
      <c r="AE492" s="34">
        <v>0.63</v>
      </c>
      <c r="AF492" s="34">
        <v>978</v>
      </c>
      <c r="AG492" s="34">
        <v>1</v>
      </c>
      <c r="AH492" s="34">
        <v>45</v>
      </c>
      <c r="AI492" s="34">
        <v>37</v>
      </c>
      <c r="AJ492" s="34">
        <v>189</v>
      </c>
      <c r="AK492" s="34">
        <v>167</v>
      </c>
      <c r="AL492" s="34">
        <v>3.6</v>
      </c>
      <c r="AM492" s="34">
        <v>175</v>
      </c>
      <c r="AN492" s="34" t="s">
        <v>155</v>
      </c>
      <c r="AO492" s="34">
        <v>2</v>
      </c>
      <c r="AP492" s="37">
        <v>0.77327546296296301</v>
      </c>
      <c r="AQ492" s="34">
        <v>47.164267000000002</v>
      </c>
      <c r="AR492" s="34">
        <v>-88.485831000000005</v>
      </c>
      <c r="AS492" s="34">
        <v>319.3</v>
      </c>
      <c r="AT492" s="34">
        <v>42.8</v>
      </c>
      <c r="AU492" s="34">
        <v>12</v>
      </c>
      <c r="AV492" s="34">
        <v>10</v>
      </c>
      <c r="AW492" s="34" t="s">
        <v>199</v>
      </c>
      <c r="AX492" s="34">
        <v>1.3718999999999999</v>
      </c>
      <c r="AY492" s="34">
        <v>1.5719000000000001</v>
      </c>
      <c r="AZ492" s="34">
        <v>2.1718999999999999</v>
      </c>
      <c r="BA492" s="34">
        <v>13.404</v>
      </c>
      <c r="BB492" s="34">
        <v>11.53</v>
      </c>
      <c r="BC492" s="34">
        <v>0.86</v>
      </c>
      <c r="BD492" s="34">
        <v>18.207000000000001</v>
      </c>
      <c r="BE492" s="34">
        <v>1196.5630000000001</v>
      </c>
      <c r="BF492" s="34">
        <v>931.10500000000002</v>
      </c>
      <c r="BG492" s="34">
        <v>23.027000000000001</v>
      </c>
      <c r="BH492" s="34">
        <v>6.5000000000000002E-2</v>
      </c>
      <c r="BI492" s="34">
        <v>23.093</v>
      </c>
      <c r="BJ492" s="34">
        <v>18.812000000000001</v>
      </c>
      <c r="BK492" s="34">
        <v>5.2999999999999999E-2</v>
      </c>
      <c r="BL492" s="34">
        <v>18.866</v>
      </c>
      <c r="BM492" s="34">
        <v>84.908799999999999</v>
      </c>
      <c r="BN492" s="34"/>
      <c r="BO492" s="34"/>
      <c r="BP492" s="34"/>
      <c r="BQ492" s="34">
        <v>78.793000000000006</v>
      </c>
      <c r="BR492" s="34">
        <v>0.149649</v>
      </c>
      <c r="BS492" s="34">
        <v>-5</v>
      </c>
      <c r="BT492" s="34">
        <v>8.0000000000000002E-3</v>
      </c>
      <c r="BU492" s="34">
        <v>3.657038</v>
      </c>
      <c r="BV492" s="34">
        <v>0</v>
      </c>
      <c r="BW492" s="34" t="s">
        <v>155</v>
      </c>
      <c r="BX492" s="34">
        <v>0.81699999999999995</v>
      </c>
    </row>
    <row r="493" spans="1:76" x14ac:dyDescent="0.25">
      <c r="A493" s="35">
        <v>43167</v>
      </c>
      <c r="B493" s="36">
        <v>2.2475694444444444E-2</v>
      </c>
      <c r="C493" s="34">
        <v>8.4039999999999999</v>
      </c>
      <c r="D493" s="34">
        <v>7.8667999999999996</v>
      </c>
      <c r="E493" s="34">
        <v>78668.157439999995</v>
      </c>
      <c r="F493" s="34">
        <v>910.7</v>
      </c>
      <c r="G493" s="34">
        <v>4.4000000000000004</v>
      </c>
      <c r="H493" s="34">
        <v>11525.9</v>
      </c>
      <c r="I493" s="34"/>
      <c r="J493" s="34">
        <v>0.88</v>
      </c>
      <c r="K493" s="34">
        <v>0.83440000000000003</v>
      </c>
      <c r="L493" s="34">
        <v>7.0121000000000002</v>
      </c>
      <c r="M493" s="34">
        <v>6.5640000000000001</v>
      </c>
      <c r="N493" s="34">
        <v>759.91859999999997</v>
      </c>
      <c r="O493" s="34">
        <v>3.6953</v>
      </c>
      <c r="P493" s="34">
        <v>763.6</v>
      </c>
      <c r="Q493" s="34">
        <v>620.82820000000004</v>
      </c>
      <c r="R493" s="34">
        <v>3.0190000000000001</v>
      </c>
      <c r="S493" s="34">
        <v>623.79999999999995</v>
      </c>
      <c r="T493" s="34">
        <v>11525.8863</v>
      </c>
      <c r="U493" s="34"/>
      <c r="V493" s="34"/>
      <c r="W493" s="34">
        <v>0</v>
      </c>
      <c r="X493" s="34">
        <v>0.73719999999999997</v>
      </c>
      <c r="Y493" s="34">
        <v>11.9</v>
      </c>
      <c r="Z493" s="34">
        <v>855</v>
      </c>
      <c r="AA493" s="34">
        <v>854</v>
      </c>
      <c r="AB493" s="34">
        <v>865</v>
      </c>
      <c r="AC493" s="34">
        <v>93</v>
      </c>
      <c r="AD493" s="34">
        <v>27.33</v>
      </c>
      <c r="AE493" s="34">
        <v>0.63</v>
      </c>
      <c r="AF493" s="34">
        <v>978</v>
      </c>
      <c r="AG493" s="34">
        <v>1</v>
      </c>
      <c r="AH493" s="34">
        <v>45</v>
      </c>
      <c r="AI493" s="34">
        <v>37</v>
      </c>
      <c r="AJ493" s="34">
        <v>189</v>
      </c>
      <c r="AK493" s="34">
        <v>167</v>
      </c>
      <c r="AL493" s="34">
        <v>3.6</v>
      </c>
      <c r="AM493" s="34">
        <v>175</v>
      </c>
      <c r="AN493" s="34" t="s">
        <v>155</v>
      </c>
      <c r="AO493" s="34">
        <v>2</v>
      </c>
      <c r="AP493" s="37">
        <v>0.77328703703703694</v>
      </c>
      <c r="AQ493" s="34">
        <v>47.164338999999998</v>
      </c>
      <c r="AR493" s="34">
        <v>-88.486058999999997</v>
      </c>
      <c r="AS493" s="34">
        <v>319.5</v>
      </c>
      <c r="AT493" s="34">
        <v>40.700000000000003</v>
      </c>
      <c r="AU493" s="34">
        <v>12</v>
      </c>
      <c r="AV493" s="34">
        <v>10</v>
      </c>
      <c r="AW493" s="34" t="s">
        <v>199</v>
      </c>
      <c r="AX493" s="34">
        <v>1.4</v>
      </c>
      <c r="AY493" s="34">
        <v>1.6</v>
      </c>
      <c r="AZ493" s="34">
        <v>2.2000000000000002</v>
      </c>
      <c r="BA493" s="34">
        <v>13.404</v>
      </c>
      <c r="BB493" s="34">
        <v>10.66</v>
      </c>
      <c r="BC493" s="34">
        <v>0.8</v>
      </c>
      <c r="BD493" s="34">
        <v>19.847999999999999</v>
      </c>
      <c r="BE493" s="34">
        <v>1382.9939999999999</v>
      </c>
      <c r="BF493" s="34">
        <v>823.97799999999995</v>
      </c>
      <c r="BG493" s="34">
        <v>15.695</v>
      </c>
      <c r="BH493" s="34">
        <v>7.5999999999999998E-2</v>
      </c>
      <c r="BI493" s="34">
        <v>15.772</v>
      </c>
      <c r="BJ493" s="34">
        <v>12.823</v>
      </c>
      <c r="BK493" s="34">
        <v>6.2E-2</v>
      </c>
      <c r="BL493" s="34">
        <v>12.885</v>
      </c>
      <c r="BM493" s="34">
        <v>78.445300000000003</v>
      </c>
      <c r="BN493" s="34"/>
      <c r="BO493" s="34"/>
      <c r="BP493" s="34"/>
      <c r="BQ493" s="34">
        <v>105.717</v>
      </c>
      <c r="BR493" s="34">
        <v>0.25087100000000001</v>
      </c>
      <c r="BS493" s="34">
        <v>-5</v>
      </c>
      <c r="BT493" s="34">
        <v>8.0000000000000002E-3</v>
      </c>
      <c r="BU493" s="34">
        <v>6.1306599999999998</v>
      </c>
      <c r="BV493" s="34">
        <v>0</v>
      </c>
      <c r="BW493" s="34" t="s">
        <v>155</v>
      </c>
      <c r="BX493" s="34">
        <v>0.81699999999999995</v>
      </c>
    </row>
    <row r="494" spans="1:76" x14ac:dyDescent="0.25">
      <c r="A494" s="35">
        <v>43167</v>
      </c>
      <c r="B494" s="36">
        <v>2.2487268518518521E-2</v>
      </c>
      <c r="C494" s="34">
        <v>10.512</v>
      </c>
      <c r="D494" s="34">
        <v>5.0804999999999998</v>
      </c>
      <c r="E494" s="34">
        <v>50805.373749999999</v>
      </c>
      <c r="F494" s="34">
        <v>701.5</v>
      </c>
      <c r="G494" s="34">
        <v>4.4000000000000004</v>
      </c>
      <c r="H494" s="34">
        <v>11526.3</v>
      </c>
      <c r="I494" s="34"/>
      <c r="J494" s="34">
        <v>1.4</v>
      </c>
      <c r="K494" s="34">
        <v>0.84540000000000004</v>
      </c>
      <c r="L494" s="34">
        <v>8.8869000000000007</v>
      </c>
      <c r="M494" s="34">
        <v>4.2952000000000004</v>
      </c>
      <c r="N494" s="34">
        <v>593.02829999999994</v>
      </c>
      <c r="O494" s="34">
        <v>3.7614999999999998</v>
      </c>
      <c r="P494" s="34">
        <v>596.79999999999995</v>
      </c>
      <c r="Q494" s="34">
        <v>484.48430000000002</v>
      </c>
      <c r="R494" s="34">
        <v>3.073</v>
      </c>
      <c r="S494" s="34">
        <v>487.6</v>
      </c>
      <c r="T494" s="34">
        <v>11526.3</v>
      </c>
      <c r="U494" s="34"/>
      <c r="V494" s="34"/>
      <c r="W494" s="34">
        <v>0</v>
      </c>
      <c r="X494" s="34">
        <v>1.1859</v>
      </c>
      <c r="Y494" s="34">
        <v>12</v>
      </c>
      <c r="Z494" s="34">
        <v>854</v>
      </c>
      <c r="AA494" s="34">
        <v>852</v>
      </c>
      <c r="AB494" s="34">
        <v>862</v>
      </c>
      <c r="AC494" s="34">
        <v>93</v>
      </c>
      <c r="AD494" s="34">
        <v>27.33</v>
      </c>
      <c r="AE494" s="34">
        <v>0.63</v>
      </c>
      <c r="AF494" s="34">
        <v>978</v>
      </c>
      <c r="AG494" s="34">
        <v>1</v>
      </c>
      <c r="AH494" s="34">
        <v>45</v>
      </c>
      <c r="AI494" s="34">
        <v>37</v>
      </c>
      <c r="AJ494" s="34">
        <v>189</v>
      </c>
      <c r="AK494" s="34">
        <v>167.9</v>
      </c>
      <c r="AL494" s="34">
        <v>3.6</v>
      </c>
      <c r="AM494" s="34">
        <v>175.4</v>
      </c>
      <c r="AN494" s="34" t="s">
        <v>155</v>
      </c>
      <c r="AO494" s="34">
        <v>2</v>
      </c>
      <c r="AP494" s="37">
        <v>0.77329861111111109</v>
      </c>
      <c r="AQ494" s="34">
        <v>47.164386999999998</v>
      </c>
      <c r="AR494" s="34">
        <v>-88.486272</v>
      </c>
      <c r="AS494" s="34">
        <v>319.5</v>
      </c>
      <c r="AT494" s="34">
        <v>40</v>
      </c>
      <c r="AU494" s="34">
        <v>12</v>
      </c>
      <c r="AV494" s="34">
        <v>10</v>
      </c>
      <c r="AW494" s="34" t="s">
        <v>199</v>
      </c>
      <c r="AX494" s="34">
        <v>1.4719</v>
      </c>
      <c r="AY494" s="34">
        <v>1.6718999999999999</v>
      </c>
      <c r="AZ494" s="34">
        <v>2.3437999999999999</v>
      </c>
      <c r="BA494" s="34">
        <v>13.404</v>
      </c>
      <c r="BB494" s="34">
        <v>11.48</v>
      </c>
      <c r="BC494" s="34">
        <v>0.86</v>
      </c>
      <c r="BD494" s="34">
        <v>18.283000000000001</v>
      </c>
      <c r="BE494" s="34">
        <v>1801.1110000000001</v>
      </c>
      <c r="BF494" s="34">
        <v>554.05499999999995</v>
      </c>
      <c r="BG494" s="34">
        <v>12.586</v>
      </c>
      <c r="BH494" s="34">
        <v>0.08</v>
      </c>
      <c r="BI494" s="34">
        <v>12.666</v>
      </c>
      <c r="BJ494" s="34">
        <v>10.282999999999999</v>
      </c>
      <c r="BK494" s="34">
        <v>6.5000000000000002E-2</v>
      </c>
      <c r="BL494" s="34">
        <v>10.348000000000001</v>
      </c>
      <c r="BM494" s="34">
        <v>80.611999999999995</v>
      </c>
      <c r="BN494" s="34"/>
      <c r="BO494" s="34"/>
      <c r="BP494" s="34"/>
      <c r="BQ494" s="34">
        <v>174.755</v>
      </c>
      <c r="BR494" s="34">
        <v>0.25196800000000003</v>
      </c>
      <c r="BS494" s="34">
        <v>-5</v>
      </c>
      <c r="BT494" s="34">
        <v>8.8769999999999995E-3</v>
      </c>
      <c r="BU494" s="34">
        <v>6.1574679999999997</v>
      </c>
      <c r="BV494" s="34">
        <v>0</v>
      </c>
      <c r="BW494" s="34" t="s">
        <v>155</v>
      </c>
      <c r="BX494" s="34">
        <v>0.81699999999999995</v>
      </c>
    </row>
    <row r="495" spans="1:76" x14ac:dyDescent="0.25">
      <c r="A495" s="35">
        <v>43167</v>
      </c>
      <c r="B495" s="36">
        <v>2.2498842592592591E-2</v>
      </c>
      <c r="C495" s="34">
        <v>11.993</v>
      </c>
      <c r="D495" s="34">
        <v>2.7658</v>
      </c>
      <c r="E495" s="34">
        <v>27657.533220000001</v>
      </c>
      <c r="F495" s="34">
        <v>598.29999999999995</v>
      </c>
      <c r="G495" s="34">
        <v>4.0999999999999996</v>
      </c>
      <c r="H495" s="34">
        <v>9558.4</v>
      </c>
      <c r="I495" s="34"/>
      <c r="J495" s="34">
        <v>1.5</v>
      </c>
      <c r="K495" s="34">
        <v>0.85760000000000003</v>
      </c>
      <c r="L495" s="34">
        <v>10.2851</v>
      </c>
      <c r="M495" s="34">
        <v>2.3719000000000001</v>
      </c>
      <c r="N495" s="34">
        <v>513.1327</v>
      </c>
      <c r="O495" s="34">
        <v>3.5152999999999999</v>
      </c>
      <c r="P495" s="34">
        <v>516.6</v>
      </c>
      <c r="Q495" s="34">
        <v>419.21230000000003</v>
      </c>
      <c r="R495" s="34">
        <v>2.8719000000000001</v>
      </c>
      <c r="S495" s="34">
        <v>422.1</v>
      </c>
      <c r="T495" s="34">
        <v>9558.4459000000006</v>
      </c>
      <c r="U495" s="34"/>
      <c r="V495" s="34"/>
      <c r="W495" s="34">
        <v>0</v>
      </c>
      <c r="X495" s="34">
        <v>1.2864</v>
      </c>
      <c r="Y495" s="34">
        <v>11.9</v>
      </c>
      <c r="Z495" s="34">
        <v>853</v>
      </c>
      <c r="AA495" s="34">
        <v>851</v>
      </c>
      <c r="AB495" s="34">
        <v>861</v>
      </c>
      <c r="AC495" s="34">
        <v>93</v>
      </c>
      <c r="AD495" s="34">
        <v>27.33</v>
      </c>
      <c r="AE495" s="34">
        <v>0.63</v>
      </c>
      <c r="AF495" s="34">
        <v>978</v>
      </c>
      <c r="AG495" s="34">
        <v>1</v>
      </c>
      <c r="AH495" s="34">
        <v>45</v>
      </c>
      <c r="AI495" s="34">
        <v>37</v>
      </c>
      <c r="AJ495" s="34">
        <v>189</v>
      </c>
      <c r="AK495" s="34">
        <v>167.1</v>
      </c>
      <c r="AL495" s="34">
        <v>3.6</v>
      </c>
      <c r="AM495" s="34">
        <v>175.8</v>
      </c>
      <c r="AN495" s="34" t="s">
        <v>155</v>
      </c>
      <c r="AO495" s="34">
        <v>2</v>
      </c>
      <c r="AP495" s="37">
        <v>0.77331018518518524</v>
      </c>
      <c r="AQ495" s="34">
        <v>47.164396000000004</v>
      </c>
      <c r="AR495" s="34">
        <v>-88.486422000000005</v>
      </c>
      <c r="AS495" s="34">
        <v>319.10000000000002</v>
      </c>
      <c r="AT495" s="34">
        <v>35.200000000000003</v>
      </c>
      <c r="AU495" s="34">
        <v>12</v>
      </c>
      <c r="AV495" s="34">
        <v>10</v>
      </c>
      <c r="AW495" s="34" t="s">
        <v>199</v>
      </c>
      <c r="AX495" s="34">
        <v>1.5719000000000001</v>
      </c>
      <c r="AY495" s="34">
        <v>1.7719</v>
      </c>
      <c r="AZ495" s="34">
        <v>2.4719000000000002</v>
      </c>
      <c r="BA495" s="34">
        <v>13.404</v>
      </c>
      <c r="BB495" s="34">
        <v>12.53</v>
      </c>
      <c r="BC495" s="34">
        <v>0.94</v>
      </c>
      <c r="BD495" s="34">
        <v>16.606999999999999</v>
      </c>
      <c r="BE495" s="34">
        <v>2195.4110000000001</v>
      </c>
      <c r="BF495" s="34">
        <v>322.23599999999999</v>
      </c>
      <c r="BG495" s="34">
        <v>11.47</v>
      </c>
      <c r="BH495" s="34">
        <v>7.9000000000000001E-2</v>
      </c>
      <c r="BI495" s="34">
        <v>11.548999999999999</v>
      </c>
      <c r="BJ495" s="34">
        <v>9.3710000000000004</v>
      </c>
      <c r="BK495" s="34">
        <v>6.4000000000000001E-2</v>
      </c>
      <c r="BL495" s="34">
        <v>9.4350000000000005</v>
      </c>
      <c r="BM495" s="34">
        <v>70.407300000000006</v>
      </c>
      <c r="BN495" s="34"/>
      <c r="BO495" s="34"/>
      <c r="BP495" s="34"/>
      <c r="BQ495" s="34">
        <v>199.65199999999999</v>
      </c>
      <c r="BR495" s="34">
        <v>0.24824599999999999</v>
      </c>
      <c r="BS495" s="34">
        <v>-5</v>
      </c>
      <c r="BT495" s="34">
        <v>8.123E-3</v>
      </c>
      <c r="BU495" s="34">
        <v>6.0665120000000003</v>
      </c>
      <c r="BV495" s="34">
        <v>0</v>
      </c>
      <c r="BW495" s="34" t="s">
        <v>155</v>
      </c>
      <c r="BX495" s="34">
        <v>0.81699999999999995</v>
      </c>
    </row>
    <row r="496" spans="1:76" x14ac:dyDescent="0.25">
      <c r="A496" s="35">
        <v>43167</v>
      </c>
      <c r="B496" s="36">
        <v>2.2510416666666668E-2</v>
      </c>
      <c r="C496" s="34">
        <v>12.679</v>
      </c>
      <c r="D496" s="34">
        <v>1.5067999999999999</v>
      </c>
      <c r="E496" s="34">
        <v>15068.10289</v>
      </c>
      <c r="F496" s="34">
        <v>505.8</v>
      </c>
      <c r="G496" s="34">
        <v>3.7</v>
      </c>
      <c r="H496" s="34">
        <v>7284.9</v>
      </c>
      <c r="I496" s="34"/>
      <c r="J496" s="34">
        <v>1.5</v>
      </c>
      <c r="K496" s="34">
        <v>0.86599999999999999</v>
      </c>
      <c r="L496" s="34">
        <v>10.9801</v>
      </c>
      <c r="M496" s="34">
        <v>1.3048999999999999</v>
      </c>
      <c r="N496" s="34">
        <v>437.99650000000003</v>
      </c>
      <c r="O496" s="34">
        <v>3.1646000000000001</v>
      </c>
      <c r="P496" s="34">
        <v>441.2</v>
      </c>
      <c r="Q496" s="34">
        <v>357.82850000000002</v>
      </c>
      <c r="R496" s="34">
        <v>2.5853999999999999</v>
      </c>
      <c r="S496" s="34">
        <v>360.4</v>
      </c>
      <c r="T496" s="34">
        <v>7284.8787000000002</v>
      </c>
      <c r="U496" s="34"/>
      <c r="V496" s="34"/>
      <c r="W496" s="34">
        <v>0</v>
      </c>
      <c r="X496" s="34">
        <v>1.3002</v>
      </c>
      <c r="Y496" s="34">
        <v>12</v>
      </c>
      <c r="Z496" s="34">
        <v>851</v>
      </c>
      <c r="AA496" s="34">
        <v>850</v>
      </c>
      <c r="AB496" s="34">
        <v>860</v>
      </c>
      <c r="AC496" s="34">
        <v>93</v>
      </c>
      <c r="AD496" s="34">
        <v>27.33</v>
      </c>
      <c r="AE496" s="34">
        <v>0.63</v>
      </c>
      <c r="AF496" s="34">
        <v>978</v>
      </c>
      <c r="AG496" s="34">
        <v>1</v>
      </c>
      <c r="AH496" s="34">
        <v>45</v>
      </c>
      <c r="AI496" s="34">
        <v>37</v>
      </c>
      <c r="AJ496" s="34">
        <v>189</v>
      </c>
      <c r="AK496" s="34">
        <v>167</v>
      </c>
      <c r="AL496" s="34">
        <v>3.7</v>
      </c>
      <c r="AM496" s="34">
        <v>175.9</v>
      </c>
      <c r="AN496" s="34" t="s">
        <v>155</v>
      </c>
      <c r="AO496" s="34">
        <v>2</v>
      </c>
      <c r="AP496" s="37">
        <v>0.77332175925925928</v>
      </c>
      <c r="AQ496" s="34">
        <v>47.164399000000003</v>
      </c>
      <c r="AR496" s="34">
        <v>-88.486570999999998</v>
      </c>
      <c r="AS496" s="34">
        <v>318.8</v>
      </c>
      <c r="AT496" s="34">
        <v>30.1</v>
      </c>
      <c r="AU496" s="34">
        <v>12</v>
      </c>
      <c r="AV496" s="34">
        <v>10</v>
      </c>
      <c r="AW496" s="34" t="s">
        <v>199</v>
      </c>
      <c r="AX496" s="34">
        <v>1.6718999999999999</v>
      </c>
      <c r="AY496" s="34">
        <v>1.8718999999999999</v>
      </c>
      <c r="AZ496" s="34">
        <v>2.5718999999999999</v>
      </c>
      <c r="BA496" s="34">
        <v>13.404</v>
      </c>
      <c r="BB496" s="34">
        <v>13.37</v>
      </c>
      <c r="BC496" s="34">
        <v>1</v>
      </c>
      <c r="BD496" s="34">
        <v>15.475</v>
      </c>
      <c r="BE496" s="34">
        <v>2452.0709999999999</v>
      </c>
      <c r="BF496" s="34">
        <v>185.471</v>
      </c>
      <c r="BG496" s="34">
        <v>10.243</v>
      </c>
      <c r="BH496" s="34">
        <v>7.3999999999999996E-2</v>
      </c>
      <c r="BI496" s="34">
        <v>10.317</v>
      </c>
      <c r="BJ496" s="34">
        <v>8.3680000000000003</v>
      </c>
      <c r="BK496" s="34">
        <v>0.06</v>
      </c>
      <c r="BL496" s="34">
        <v>8.4290000000000003</v>
      </c>
      <c r="BM496" s="34">
        <v>56.139899999999997</v>
      </c>
      <c r="BN496" s="34"/>
      <c r="BO496" s="34"/>
      <c r="BP496" s="34"/>
      <c r="BQ496" s="34">
        <v>211.11699999999999</v>
      </c>
      <c r="BR496" s="34">
        <v>0.25764700000000001</v>
      </c>
      <c r="BS496" s="34">
        <v>-5</v>
      </c>
      <c r="BT496" s="34">
        <v>7.123E-3</v>
      </c>
      <c r="BU496" s="34">
        <v>6.2962490000000004</v>
      </c>
      <c r="BV496" s="34">
        <v>0</v>
      </c>
      <c r="BW496" s="34" t="s">
        <v>155</v>
      </c>
      <c r="BX496" s="34">
        <v>0.81699999999999995</v>
      </c>
    </row>
    <row r="497" spans="1:76" x14ac:dyDescent="0.25">
      <c r="A497" s="35">
        <v>43167</v>
      </c>
      <c r="B497" s="36">
        <v>2.2521990740740738E-2</v>
      </c>
      <c r="C497" s="34">
        <v>12.885999999999999</v>
      </c>
      <c r="D497" s="34">
        <v>0.88590000000000002</v>
      </c>
      <c r="E497" s="34">
        <v>8859.0166669999999</v>
      </c>
      <c r="F497" s="34">
        <v>459</v>
      </c>
      <c r="G497" s="34">
        <v>3.3</v>
      </c>
      <c r="H497" s="34">
        <v>5148.5</v>
      </c>
      <c r="I497" s="34"/>
      <c r="J497" s="34">
        <v>1.6</v>
      </c>
      <c r="K497" s="34">
        <v>0.87209999999999999</v>
      </c>
      <c r="L497" s="34">
        <v>11.2372</v>
      </c>
      <c r="M497" s="34">
        <v>0.77259999999999995</v>
      </c>
      <c r="N497" s="34">
        <v>400.28250000000003</v>
      </c>
      <c r="O497" s="34">
        <v>2.8778000000000001</v>
      </c>
      <c r="P497" s="34">
        <v>403.2</v>
      </c>
      <c r="Q497" s="34">
        <v>327.01749999999998</v>
      </c>
      <c r="R497" s="34">
        <v>2.3511000000000002</v>
      </c>
      <c r="S497" s="34">
        <v>329.4</v>
      </c>
      <c r="T497" s="34">
        <v>5148.4549999999999</v>
      </c>
      <c r="U497" s="34"/>
      <c r="V497" s="34"/>
      <c r="W497" s="34">
        <v>0</v>
      </c>
      <c r="X497" s="34">
        <v>1.3953</v>
      </c>
      <c r="Y497" s="34">
        <v>11.9</v>
      </c>
      <c r="Z497" s="34">
        <v>850</v>
      </c>
      <c r="AA497" s="34">
        <v>849</v>
      </c>
      <c r="AB497" s="34">
        <v>859</v>
      </c>
      <c r="AC497" s="34">
        <v>93</v>
      </c>
      <c r="AD497" s="34">
        <v>27.33</v>
      </c>
      <c r="AE497" s="34">
        <v>0.63</v>
      </c>
      <c r="AF497" s="34">
        <v>978</v>
      </c>
      <c r="AG497" s="34">
        <v>1</v>
      </c>
      <c r="AH497" s="34">
        <v>45</v>
      </c>
      <c r="AI497" s="34">
        <v>37</v>
      </c>
      <c r="AJ497" s="34">
        <v>189</v>
      </c>
      <c r="AK497" s="34">
        <v>167.9</v>
      </c>
      <c r="AL497" s="34">
        <v>3.7</v>
      </c>
      <c r="AM497" s="34">
        <v>175.5</v>
      </c>
      <c r="AN497" s="34" t="s">
        <v>155</v>
      </c>
      <c r="AO497" s="34">
        <v>2</v>
      </c>
      <c r="AP497" s="37">
        <v>0.77333333333333332</v>
      </c>
      <c r="AQ497" s="34">
        <v>47.164397999999998</v>
      </c>
      <c r="AR497" s="34">
        <v>-88.486739</v>
      </c>
      <c r="AS497" s="34">
        <v>318.7</v>
      </c>
      <c r="AT497" s="34">
        <v>28.8</v>
      </c>
      <c r="AU497" s="34">
        <v>12</v>
      </c>
      <c r="AV497" s="34">
        <v>10</v>
      </c>
      <c r="AW497" s="34" t="s">
        <v>199</v>
      </c>
      <c r="AX497" s="34">
        <v>1.4843</v>
      </c>
      <c r="AY497" s="34">
        <v>1.6124000000000001</v>
      </c>
      <c r="AZ497" s="34">
        <v>2.2404999999999999</v>
      </c>
      <c r="BA497" s="34">
        <v>13.404</v>
      </c>
      <c r="BB497" s="34">
        <v>14.04</v>
      </c>
      <c r="BC497" s="34">
        <v>1.05</v>
      </c>
      <c r="BD497" s="34">
        <v>14.67</v>
      </c>
      <c r="BE497" s="34">
        <v>2607.768</v>
      </c>
      <c r="BF497" s="34">
        <v>114.111</v>
      </c>
      <c r="BG497" s="34">
        <v>9.7279999999999998</v>
      </c>
      <c r="BH497" s="34">
        <v>7.0000000000000007E-2</v>
      </c>
      <c r="BI497" s="34">
        <v>9.798</v>
      </c>
      <c r="BJ497" s="34">
        <v>7.9470000000000001</v>
      </c>
      <c r="BK497" s="34">
        <v>5.7000000000000002E-2</v>
      </c>
      <c r="BL497" s="34">
        <v>8.0039999999999996</v>
      </c>
      <c r="BM497" s="34">
        <v>41.229799999999997</v>
      </c>
      <c r="BN497" s="34"/>
      <c r="BO497" s="34"/>
      <c r="BP497" s="34"/>
      <c r="BQ497" s="34">
        <v>235.441</v>
      </c>
      <c r="BR497" s="34">
        <v>0.237952</v>
      </c>
      <c r="BS497" s="34">
        <v>-5</v>
      </c>
      <c r="BT497" s="34">
        <v>7.0000000000000001E-3</v>
      </c>
      <c r="BU497" s="34">
        <v>5.8149519999999999</v>
      </c>
      <c r="BV497" s="34">
        <v>0</v>
      </c>
      <c r="BW497" s="34" t="s">
        <v>155</v>
      </c>
      <c r="BX497" s="34">
        <v>0.81699999999999995</v>
      </c>
    </row>
    <row r="498" spans="1:76" x14ac:dyDescent="0.25">
      <c r="A498" s="35">
        <v>43167</v>
      </c>
      <c r="B498" s="36">
        <v>2.2533564814814815E-2</v>
      </c>
      <c r="C498" s="34">
        <v>13.04</v>
      </c>
      <c r="D498" s="34">
        <v>0.63119999999999998</v>
      </c>
      <c r="E498" s="34">
        <v>6311.5248529999999</v>
      </c>
      <c r="F498" s="34">
        <v>443.3</v>
      </c>
      <c r="G498" s="34">
        <v>3.1</v>
      </c>
      <c r="H498" s="34">
        <v>3925</v>
      </c>
      <c r="I498" s="34"/>
      <c r="J498" s="34">
        <v>1.6</v>
      </c>
      <c r="K498" s="34">
        <v>0.87429999999999997</v>
      </c>
      <c r="L498" s="34">
        <v>11.401300000000001</v>
      </c>
      <c r="M498" s="34">
        <v>0.55179999999999996</v>
      </c>
      <c r="N498" s="34">
        <v>387.5881</v>
      </c>
      <c r="O498" s="34">
        <v>2.7473999999999998</v>
      </c>
      <c r="P498" s="34">
        <v>390.3</v>
      </c>
      <c r="Q498" s="34">
        <v>316.6465</v>
      </c>
      <c r="R498" s="34">
        <v>2.2444999999999999</v>
      </c>
      <c r="S498" s="34">
        <v>318.89999999999998</v>
      </c>
      <c r="T498" s="34">
        <v>3924.9976000000001</v>
      </c>
      <c r="U498" s="34"/>
      <c r="V498" s="34"/>
      <c r="W498" s="34">
        <v>0</v>
      </c>
      <c r="X498" s="34">
        <v>1.4000999999999999</v>
      </c>
      <c r="Y498" s="34">
        <v>11.9</v>
      </c>
      <c r="Z498" s="34">
        <v>849</v>
      </c>
      <c r="AA498" s="34">
        <v>848</v>
      </c>
      <c r="AB498" s="34">
        <v>859</v>
      </c>
      <c r="AC498" s="34">
        <v>93</v>
      </c>
      <c r="AD498" s="34">
        <v>27.33</v>
      </c>
      <c r="AE498" s="34">
        <v>0.63</v>
      </c>
      <c r="AF498" s="34">
        <v>978</v>
      </c>
      <c r="AG498" s="34">
        <v>1</v>
      </c>
      <c r="AH498" s="34">
        <v>45</v>
      </c>
      <c r="AI498" s="34">
        <v>37</v>
      </c>
      <c r="AJ498" s="34">
        <v>189</v>
      </c>
      <c r="AK498" s="34">
        <v>168</v>
      </c>
      <c r="AL498" s="34">
        <v>3.7</v>
      </c>
      <c r="AM498" s="34">
        <v>175.1</v>
      </c>
      <c r="AN498" s="34" t="s">
        <v>155</v>
      </c>
      <c r="AO498" s="34">
        <v>2</v>
      </c>
      <c r="AP498" s="37">
        <v>0.77334490740740736</v>
      </c>
      <c r="AQ498" s="34">
        <v>47.164385000000003</v>
      </c>
      <c r="AR498" s="34">
        <v>-88.486902000000001</v>
      </c>
      <c r="AS498" s="34">
        <v>318.5</v>
      </c>
      <c r="AT498" s="34">
        <v>28</v>
      </c>
      <c r="AU498" s="34">
        <v>12</v>
      </c>
      <c r="AV498" s="34">
        <v>10</v>
      </c>
      <c r="AW498" s="34" t="s">
        <v>199</v>
      </c>
      <c r="AX498" s="34">
        <v>1.4</v>
      </c>
      <c r="AY498" s="34">
        <v>1.5719000000000001</v>
      </c>
      <c r="AZ498" s="34">
        <v>2.1718999999999999</v>
      </c>
      <c r="BA498" s="34">
        <v>13.404</v>
      </c>
      <c r="BB498" s="34">
        <v>14.31</v>
      </c>
      <c r="BC498" s="34">
        <v>1.07</v>
      </c>
      <c r="BD498" s="34">
        <v>14.374000000000001</v>
      </c>
      <c r="BE498" s="34">
        <v>2684.3420000000001</v>
      </c>
      <c r="BF498" s="34">
        <v>82.692999999999998</v>
      </c>
      <c r="BG498" s="34">
        <v>9.5559999999999992</v>
      </c>
      <c r="BH498" s="34">
        <v>6.8000000000000005E-2</v>
      </c>
      <c r="BI498" s="34">
        <v>9.6240000000000006</v>
      </c>
      <c r="BJ498" s="34">
        <v>7.8070000000000004</v>
      </c>
      <c r="BK498" s="34">
        <v>5.5E-2</v>
      </c>
      <c r="BL498" s="34">
        <v>7.8630000000000004</v>
      </c>
      <c r="BM498" s="34">
        <v>31.889399999999998</v>
      </c>
      <c r="BN498" s="34"/>
      <c r="BO498" s="34"/>
      <c r="BP498" s="34"/>
      <c r="BQ498" s="34">
        <v>239.69</v>
      </c>
      <c r="BR498" s="34">
        <v>0.22447600000000001</v>
      </c>
      <c r="BS498" s="34">
        <v>-5</v>
      </c>
      <c r="BT498" s="34">
        <v>7.8770000000000003E-3</v>
      </c>
      <c r="BU498" s="34">
        <v>5.4856319999999998</v>
      </c>
      <c r="BV498" s="34">
        <v>0</v>
      </c>
      <c r="BW498" s="34" t="s">
        <v>155</v>
      </c>
      <c r="BX498" s="34">
        <v>0.81699999999999995</v>
      </c>
    </row>
    <row r="499" spans="1:76" x14ac:dyDescent="0.25">
      <c r="A499" s="35">
        <v>43167</v>
      </c>
      <c r="B499" s="36">
        <v>2.2545138888888889E-2</v>
      </c>
      <c r="C499" s="34">
        <v>13.055999999999999</v>
      </c>
      <c r="D499" s="34">
        <v>0.50280000000000002</v>
      </c>
      <c r="E499" s="34">
        <v>5028.1742039999999</v>
      </c>
      <c r="F499" s="34">
        <v>446.3</v>
      </c>
      <c r="G499" s="34">
        <v>2.9</v>
      </c>
      <c r="H499" s="34">
        <v>3099.2</v>
      </c>
      <c r="I499" s="34"/>
      <c r="J499" s="34">
        <v>1.7</v>
      </c>
      <c r="K499" s="34">
        <v>0.87609999999999999</v>
      </c>
      <c r="L499" s="34">
        <v>11.439399999999999</v>
      </c>
      <c r="M499" s="34">
        <v>0.4405</v>
      </c>
      <c r="N499" s="34">
        <v>391.05009999999999</v>
      </c>
      <c r="O499" s="34">
        <v>2.5156000000000001</v>
      </c>
      <c r="P499" s="34">
        <v>393.6</v>
      </c>
      <c r="Q499" s="34">
        <v>319.47489999999999</v>
      </c>
      <c r="R499" s="34">
        <v>2.0552000000000001</v>
      </c>
      <c r="S499" s="34">
        <v>321.5</v>
      </c>
      <c r="T499" s="34">
        <v>3099.2415000000001</v>
      </c>
      <c r="U499" s="34"/>
      <c r="V499" s="34"/>
      <c r="W499" s="34">
        <v>0</v>
      </c>
      <c r="X499" s="34">
        <v>1.4894000000000001</v>
      </c>
      <c r="Y499" s="34">
        <v>12</v>
      </c>
      <c r="Z499" s="34">
        <v>847</v>
      </c>
      <c r="AA499" s="34">
        <v>846</v>
      </c>
      <c r="AB499" s="34">
        <v>859</v>
      </c>
      <c r="AC499" s="34">
        <v>93</v>
      </c>
      <c r="AD499" s="34">
        <v>27.33</v>
      </c>
      <c r="AE499" s="34">
        <v>0.63</v>
      </c>
      <c r="AF499" s="34">
        <v>978</v>
      </c>
      <c r="AG499" s="34">
        <v>1</v>
      </c>
      <c r="AH499" s="34">
        <v>45</v>
      </c>
      <c r="AI499" s="34">
        <v>37</v>
      </c>
      <c r="AJ499" s="34">
        <v>189</v>
      </c>
      <c r="AK499" s="34">
        <v>168</v>
      </c>
      <c r="AL499" s="34">
        <v>3.7</v>
      </c>
      <c r="AM499" s="34">
        <v>175.2</v>
      </c>
      <c r="AN499" s="34" t="s">
        <v>155</v>
      </c>
      <c r="AO499" s="34">
        <v>2</v>
      </c>
      <c r="AP499" s="37">
        <v>0.77335648148148151</v>
      </c>
      <c r="AQ499" s="34">
        <v>47.164375999999997</v>
      </c>
      <c r="AR499" s="34">
        <v>-88.487064000000004</v>
      </c>
      <c r="AS499" s="34">
        <v>318.3</v>
      </c>
      <c r="AT499" s="34">
        <v>27.7</v>
      </c>
      <c r="AU499" s="34">
        <v>12</v>
      </c>
      <c r="AV499" s="34">
        <v>10</v>
      </c>
      <c r="AW499" s="34" t="s">
        <v>199</v>
      </c>
      <c r="AX499" s="34">
        <v>1.4</v>
      </c>
      <c r="AY499" s="34">
        <v>1.6</v>
      </c>
      <c r="AZ499" s="34">
        <v>2.2000000000000002</v>
      </c>
      <c r="BA499" s="34">
        <v>13.404</v>
      </c>
      <c r="BB499" s="34">
        <v>14.53</v>
      </c>
      <c r="BC499" s="34">
        <v>1.08</v>
      </c>
      <c r="BD499" s="34">
        <v>14.135999999999999</v>
      </c>
      <c r="BE499" s="34">
        <v>2727.846</v>
      </c>
      <c r="BF499" s="34">
        <v>66.861999999999995</v>
      </c>
      <c r="BG499" s="34">
        <v>9.7650000000000006</v>
      </c>
      <c r="BH499" s="34">
        <v>6.3E-2</v>
      </c>
      <c r="BI499" s="34">
        <v>9.8279999999999994</v>
      </c>
      <c r="BJ499" s="34">
        <v>7.9779999999999998</v>
      </c>
      <c r="BK499" s="34">
        <v>5.0999999999999997E-2</v>
      </c>
      <c r="BL499" s="34">
        <v>8.0289999999999999</v>
      </c>
      <c r="BM499" s="34">
        <v>25.5032</v>
      </c>
      <c r="BN499" s="34"/>
      <c r="BO499" s="34"/>
      <c r="BP499" s="34"/>
      <c r="BQ499" s="34">
        <v>258.25099999999998</v>
      </c>
      <c r="BR499" s="34">
        <v>0.243171</v>
      </c>
      <c r="BS499" s="34">
        <v>-5</v>
      </c>
      <c r="BT499" s="34">
        <v>7.123E-3</v>
      </c>
      <c r="BU499" s="34">
        <v>5.9424910000000004</v>
      </c>
      <c r="BV499" s="34">
        <v>0</v>
      </c>
      <c r="BW499" s="34" t="s">
        <v>155</v>
      </c>
      <c r="BX499" s="34">
        <v>0.81699999999999995</v>
      </c>
    </row>
    <row r="500" spans="1:76" x14ac:dyDescent="0.25">
      <c r="A500" s="35">
        <v>43167</v>
      </c>
      <c r="B500" s="36">
        <v>2.2556712962962966E-2</v>
      </c>
      <c r="C500" s="34">
        <v>13.066000000000001</v>
      </c>
      <c r="D500" s="34">
        <v>0.41660000000000003</v>
      </c>
      <c r="E500" s="34">
        <v>4165.5276379999996</v>
      </c>
      <c r="F500" s="34">
        <v>447.2</v>
      </c>
      <c r="G500" s="34">
        <v>2.7</v>
      </c>
      <c r="H500" s="34">
        <v>2562.1</v>
      </c>
      <c r="I500" s="34"/>
      <c r="J500" s="34">
        <v>1.8</v>
      </c>
      <c r="K500" s="34">
        <v>0.87739999999999996</v>
      </c>
      <c r="L500" s="34">
        <v>11.464399999999999</v>
      </c>
      <c r="M500" s="34">
        <v>0.36549999999999999</v>
      </c>
      <c r="N500" s="34">
        <v>392.3578</v>
      </c>
      <c r="O500" s="34">
        <v>2.3433999999999999</v>
      </c>
      <c r="P500" s="34">
        <v>394.7</v>
      </c>
      <c r="Q500" s="34">
        <v>320.54329999999999</v>
      </c>
      <c r="R500" s="34">
        <v>1.9145000000000001</v>
      </c>
      <c r="S500" s="34">
        <v>322.5</v>
      </c>
      <c r="T500" s="34">
        <v>2562.1356000000001</v>
      </c>
      <c r="U500" s="34"/>
      <c r="V500" s="34"/>
      <c r="W500" s="34">
        <v>0</v>
      </c>
      <c r="X500" s="34">
        <v>1.5792999999999999</v>
      </c>
      <c r="Y500" s="34">
        <v>11.9</v>
      </c>
      <c r="Z500" s="34">
        <v>847</v>
      </c>
      <c r="AA500" s="34">
        <v>846</v>
      </c>
      <c r="AB500" s="34">
        <v>859</v>
      </c>
      <c r="AC500" s="34">
        <v>93</v>
      </c>
      <c r="AD500" s="34">
        <v>27.33</v>
      </c>
      <c r="AE500" s="34">
        <v>0.63</v>
      </c>
      <c r="AF500" s="34">
        <v>978</v>
      </c>
      <c r="AG500" s="34">
        <v>1</v>
      </c>
      <c r="AH500" s="34">
        <v>45</v>
      </c>
      <c r="AI500" s="34">
        <v>37</v>
      </c>
      <c r="AJ500" s="34">
        <v>189</v>
      </c>
      <c r="AK500" s="34">
        <v>168</v>
      </c>
      <c r="AL500" s="34">
        <v>3.8</v>
      </c>
      <c r="AM500" s="34">
        <v>175.6</v>
      </c>
      <c r="AN500" s="34" t="s">
        <v>155</v>
      </c>
      <c r="AO500" s="34">
        <v>2</v>
      </c>
      <c r="AP500" s="37">
        <v>0.77336805555555566</v>
      </c>
      <c r="AQ500" s="34">
        <v>47.164352000000001</v>
      </c>
      <c r="AR500" s="34">
        <v>-88.487224999999995</v>
      </c>
      <c r="AS500" s="34">
        <v>318.10000000000002</v>
      </c>
      <c r="AT500" s="34">
        <v>27.3</v>
      </c>
      <c r="AU500" s="34">
        <v>12</v>
      </c>
      <c r="AV500" s="34">
        <v>10</v>
      </c>
      <c r="AW500" s="34" t="s">
        <v>199</v>
      </c>
      <c r="AX500" s="34">
        <v>1.4</v>
      </c>
      <c r="AY500" s="34">
        <v>1.6718999999999999</v>
      </c>
      <c r="AZ500" s="34">
        <v>2.2000000000000002</v>
      </c>
      <c r="BA500" s="34">
        <v>13.404</v>
      </c>
      <c r="BB500" s="34">
        <v>14.68</v>
      </c>
      <c r="BC500" s="34">
        <v>1.1000000000000001</v>
      </c>
      <c r="BD500" s="34">
        <v>13.974</v>
      </c>
      <c r="BE500" s="34">
        <v>2757.3609999999999</v>
      </c>
      <c r="BF500" s="34">
        <v>55.948</v>
      </c>
      <c r="BG500" s="34">
        <v>9.8819999999999997</v>
      </c>
      <c r="BH500" s="34">
        <v>5.8999999999999997E-2</v>
      </c>
      <c r="BI500" s="34">
        <v>9.9410000000000007</v>
      </c>
      <c r="BJ500" s="34">
        <v>8.0739999999999998</v>
      </c>
      <c r="BK500" s="34">
        <v>4.8000000000000001E-2</v>
      </c>
      <c r="BL500" s="34">
        <v>8.1219999999999999</v>
      </c>
      <c r="BM500" s="34">
        <v>21.2651</v>
      </c>
      <c r="BN500" s="34"/>
      <c r="BO500" s="34"/>
      <c r="BP500" s="34"/>
      <c r="BQ500" s="34">
        <v>276.18900000000002</v>
      </c>
      <c r="BR500" s="34">
        <v>0.22232099999999999</v>
      </c>
      <c r="BS500" s="34">
        <v>-5</v>
      </c>
      <c r="BT500" s="34">
        <v>7.0000000000000001E-3</v>
      </c>
      <c r="BU500" s="34">
        <v>5.4329700000000001</v>
      </c>
      <c r="BV500" s="34">
        <v>0</v>
      </c>
      <c r="BW500" s="34" t="s">
        <v>155</v>
      </c>
      <c r="BX500" s="34">
        <v>0.81699999999999995</v>
      </c>
    </row>
    <row r="501" spans="1:76" x14ac:dyDescent="0.25">
      <c r="A501" s="35">
        <v>43167</v>
      </c>
      <c r="B501" s="36">
        <v>2.2568287037037036E-2</v>
      </c>
      <c r="C501" s="34">
        <v>13.065</v>
      </c>
      <c r="D501" s="34">
        <v>0.43419999999999997</v>
      </c>
      <c r="E501" s="34">
        <v>4341.8946470000001</v>
      </c>
      <c r="F501" s="34">
        <v>444.7</v>
      </c>
      <c r="G501" s="34">
        <v>2.6</v>
      </c>
      <c r="H501" s="34">
        <v>2150.8000000000002</v>
      </c>
      <c r="I501" s="34"/>
      <c r="J501" s="34">
        <v>1.8</v>
      </c>
      <c r="K501" s="34">
        <v>0.87770000000000004</v>
      </c>
      <c r="L501" s="34">
        <v>11.4672</v>
      </c>
      <c r="M501" s="34">
        <v>0.38109999999999999</v>
      </c>
      <c r="N501" s="34">
        <v>390.31939999999997</v>
      </c>
      <c r="O501" s="34">
        <v>2.282</v>
      </c>
      <c r="P501" s="34">
        <v>392.6</v>
      </c>
      <c r="Q501" s="34">
        <v>318.5607</v>
      </c>
      <c r="R501" s="34">
        <v>1.8625</v>
      </c>
      <c r="S501" s="34">
        <v>320.39999999999998</v>
      </c>
      <c r="T501" s="34">
        <v>2150.8038000000001</v>
      </c>
      <c r="U501" s="34"/>
      <c r="V501" s="34"/>
      <c r="W501" s="34">
        <v>0</v>
      </c>
      <c r="X501" s="34">
        <v>1.5798000000000001</v>
      </c>
      <c r="Y501" s="34">
        <v>12</v>
      </c>
      <c r="Z501" s="34">
        <v>847</v>
      </c>
      <c r="AA501" s="34">
        <v>845</v>
      </c>
      <c r="AB501" s="34">
        <v>858</v>
      </c>
      <c r="AC501" s="34">
        <v>92.1</v>
      </c>
      <c r="AD501" s="34">
        <v>27.07</v>
      </c>
      <c r="AE501" s="34">
        <v>0.62</v>
      </c>
      <c r="AF501" s="34">
        <v>978</v>
      </c>
      <c r="AG501" s="34">
        <v>1</v>
      </c>
      <c r="AH501" s="34">
        <v>45</v>
      </c>
      <c r="AI501" s="34">
        <v>37</v>
      </c>
      <c r="AJ501" s="34">
        <v>189</v>
      </c>
      <c r="AK501" s="34">
        <v>168</v>
      </c>
      <c r="AL501" s="34">
        <v>3.8</v>
      </c>
      <c r="AM501" s="34">
        <v>176</v>
      </c>
      <c r="AN501" s="34" t="s">
        <v>155</v>
      </c>
      <c r="AO501" s="34">
        <v>2</v>
      </c>
      <c r="AP501" s="37">
        <v>0.77337962962962958</v>
      </c>
      <c r="AQ501" s="34">
        <v>47.164330999999997</v>
      </c>
      <c r="AR501" s="34">
        <v>-88.487320999999994</v>
      </c>
      <c r="AS501" s="34">
        <v>318</v>
      </c>
      <c r="AT501" s="34">
        <v>26.8</v>
      </c>
      <c r="AU501" s="34">
        <v>12</v>
      </c>
      <c r="AV501" s="34">
        <v>10</v>
      </c>
      <c r="AW501" s="34" t="s">
        <v>199</v>
      </c>
      <c r="AX501" s="34">
        <v>1.4719</v>
      </c>
      <c r="AY501" s="34">
        <v>1.80785</v>
      </c>
      <c r="AZ501" s="34">
        <v>2.3437999999999999</v>
      </c>
      <c r="BA501" s="34">
        <v>13.404</v>
      </c>
      <c r="BB501" s="34">
        <v>14.71</v>
      </c>
      <c r="BC501" s="34">
        <v>1.1000000000000001</v>
      </c>
      <c r="BD501" s="34">
        <v>13.936</v>
      </c>
      <c r="BE501" s="34">
        <v>2763.248</v>
      </c>
      <c r="BF501" s="34">
        <v>58.447000000000003</v>
      </c>
      <c r="BG501" s="34">
        <v>9.85</v>
      </c>
      <c r="BH501" s="34">
        <v>5.8000000000000003E-2</v>
      </c>
      <c r="BI501" s="34">
        <v>9.907</v>
      </c>
      <c r="BJ501" s="34">
        <v>8.0389999999999997</v>
      </c>
      <c r="BK501" s="34">
        <v>4.7E-2</v>
      </c>
      <c r="BL501" s="34">
        <v>8.0860000000000003</v>
      </c>
      <c r="BM501" s="34">
        <v>17.884899999999998</v>
      </c>
      <c r="BN501" s="34"/>
      <c r="BO501" s="34"/>
      <c r="BP501" s="34"/>
      <c r="BQ501" s="34">
        <v>276.80599999999998</v>
      </c>
      <c r="BR501" s="34">
        <v>0.23566300000000001</v>
      </c>
      <c r="BS501" s="34">
        <v>-5</v>
      </c>
      <c r="BT501" s="34">
        <v>7.0000000000000001E-3</v>
      </c>
      <c r="BU501" s="34">
        <v>5.7590149999999998</v>
      </c>
      <c r="BV501" s="34">
        <v>0</v>
      </c>
      <c r="BW501" s="34" t="s">
        <v>155</v>
      </c>
      <c r="BX501" s="34">
        <v>0.81599999999999995</v>
      </c>
    </row>
    <row r="502" spans="1:76" x14ac:dyDescent="0.25">
      <c r="A502" s="35">
        <v>43167</v>
      </c>
      <c r="B502" s="36">
        <v>2.2579861111111113E-2</v>
      </c>
      <c r="C502" s="34">
        <v>13.05</v>
      </c>
      <c r="D502" s="34">
        <v>0.47310000000000002</v>
      </c>
      <c r="E502" s="34">
        <v>4730.8474580000002</v>
      </c>
      <c r="F502" s="34">
        <v>428.4</v>
      </c>
      <c r="G502" s="34">
        <v>2.6</v>
      </c>
      <c r="H502" s="34">
        <v>1987.7</v>
      </c>
      <c r="I502" s="34"/>
      <c r="J502" s="34">
        <v>1.8</v>
      </c>
      <c r="K502" s="34">
        <v>0.87760000000000005</v>
      </c>
      <c r="L502" s="34">
        <v>11.4526</v>
      </c>
      <c r="M502" s="34">
        <v>0.41520000000000001</v>
      </c>
      <c r="N502" s="34">
        <v>375.97250000000003</v>
      </c>
      <c r="O502" s="34">
        <v>2.2816999999999998</v>
      </c>
      <c r="P502" s="34">
        <v>378.3</v>
      </c>
      <c r="Q502" s="34">
        <v>306.80869999999999</v>
      </c>
      <c r="R502" s="34">
        <v>1.8620000000000001</v>
      </c>
      <c r="S502" s="34">
        <v>308.7</v>
      </c>
      <c r="T502" s="34">
        <v>1987.6887999999999</v>
      </c>
      <c r="U502" s="34"/>
      <c r="V502" s="34"/>
      <c r="W502" s="34">
        <v>0</v>
      </c>
      <c r="X502" s="34">
        <v>1.5797000000000001</v>
      </c>
      <c r="Y502" s="34">
        <v>11.9</v>
      </c>
      <c r="Z502" s="34">
        <v>847</v>
      </c>
      <c r="AA502" s="34">
        <v>846</v>
      </c>
      <c r="AB502" s="34">
        <v>858</v>
      </c>
      <c r="AC502" s="34">
        <v>92</v>
      </c>
      <c r="AD502" s="34">
        <v>27.04</v>
      </c>
      <c r="AE502" s="34">
        <v>0.62</v>
      </c>
      <c r="AF502" s="34">
        <v>978</v>
      </c>
      <c r="AG502" s="34">
        <v>1</v>
      </c>
      <c r="AH502" s="34">
        <v>45</v>
      </c>
      <c r="AI502" s="34">
        <v>37</v>
      </c>
      <c r="AJ502" s="34">
        <v>189</v>
      </c>
      <c r="AK502" s="34">
        <v>168</v>
      </c>
      <c r="AL502" s="34">
        <v>3.7</v>
      </c>
      <c r="AM502" s="34">
        <v>175.7</v>
      </c>
      <c r="AN502" s="34" t="s">
        <v>155</v>
      </c>
      <c r="AO502" s="34">
        <v>2</v>
      </c>
      <c r="AP502" s="37">
        <v>0.77337962962962958</v>
      </c>
      <c r="AQ502" s="34">
        <v>47.164315000000002</v>
      </c>
      <c r="AR502" s="34">
        <v>-88.487392999999997</v>
      </c>
      <c r="AS502" s="34">
        <v>318</v>
      </c>
      <c r="AT502" s="34">
        <v>26.3</v>
      </c>
      <c r="AU502" s="34">
        <v>12</v>
      </c>
      <c r="AV502" s="34">
        <v>10</v>
      </c>
      <c r="AW502" s="34" t="s">
        <v>199</v>
      </c>
      <c r="AX502" s="34">
        <v>1.5719000000000001</v>
      </c>
      <c r="AY502" s="34">
        <v>1.9578500000000001</v>
      </c>
      <c r="AZ502" s="34">
        <v>2.5438000000000001</v>
      </c>
      <c r="BA502" s="34">
        <v>13.404</v>
      </c>
      <c r="BB502" s="34">
        <v>14.7</v>
      </c>
      <c r="BC502" s="34">
        <v>1.1000000000000001</v>
      </c>
      <c r="BD502" s="34">
        <v>13.949</v>
      </c>
      <c r="BE502" s="34">
        <v>2758.9989999999998</v>
      </c>
      <c r="BF502" s="34">
        <v>63.658000000000001</v>
      </c>
      <c r="BG502" s="34">
        <v>9.4849999999999994</v>
      </c>
      <c r="BH502" s="34">
        <v>5.8000000000000003E-2</v>
      </c>
      <c r="BI502" s="34">
        <v>9.5429999999999993</v>
      </c>
      <c r="BJ502" s="34">
        <v>7.74</v>
      </c>
      <c r="BK502" s="34">
        <v>4.7E-2</v>
      </c>
      <c r="BL502" s="34">
        <v>7.7869999999999999</v>
      </c>
      <c r="BM502" s="34">
        <v>16.524100000000001</v>
      </c>
      <c r="BN502" s="34"/>
      <c r="BO502" s="34"/>
      <c r="BP502" s="34"/>
      <c r="BQ502" s="34">
        <v>276.7</v>
      </c>
      <c r="BR502" s="34">
        <v>0.19941200000000001</v>
      </c>
      <c r="BS502" s="34">
        <v>-5</v>
      </c>
      <c r="BT502" s="34">
        <v>7.0000000000000001E-3</v>
      </c>
      <c r="BU502" s="34">
        <v>4.8731309999999999</v>
      </c>
      <c r="BV502" s="34">
        <v>0</v>
      </c>
      <c r="BW502" s="34" t="s">
        <v>155</v>
      </c>
      <c r="BX502" s="34">
        <v>0.81599999999999995</v>
      </c>
    </row>
    <row r="503" spans="1:76" x14ac:dyDescent="0.25">
      <c r="A503" s="35">
        <v>43167</v>
      </c>
      <c r="B503" s="36">
        <v>2.2591435185185183E-2</v>
      </c>
      <c r="C503" s="34">
        <v>13.034000000000001</v>
      </c>
      <c r="D503" s="34">
        <v>0.50960000000000005</v>
      </c>
      <c r="E503" s="34">
        <v>5095.9585489999999</v>
      </c>
      <c r="F503" s="34">
        <v>408.9</v>
      </c>
      <c r="G503" s="34">
        <v>2.6</v>
      </c>
      <c r="H503" s="34">
        <v>1936.7</v>
      </c>
      <c r="I503" s="34"/>
      <c r="J503" s="34">
        <v>1.8</v>
      </c>
      <c r="K503" s="34">
        <v>0.87739999999999996</v>
      </c>
      <c r="L503" s="34">
        <v>11.435499999999999</v>
      </c>
      <c r="M503" s="34">
        <v>0.4471</v>
      </c>
      <c r="N503" s="34">
        <v>358.72669999999999</v>
      </c>
      <c r="O503" s="34">
        <v>2.2557999999999998</v>
      </c>
      <c r="P503" s="34">
        <v>361</v>
      </c>
      <c r="Q503" s="34">
        <v>293.02690000000001</v>
      </c>
      <c r="R503" s="34">
        <v>1.8426</v>
      </c>
      <c r="S503" s="34">
        <v>294.89999999999998</v>
      </c>
      <c r="T503" s="34">
        <v>1936.6650999999999</v>
      </c>
      <c r="U503" s="34"/>
      <c r="V503" s="34"/>
      <c r="W503" s="34">
        <v>0</v>
      </c>
      <c r="X503" s="34">
        <v>1.5792999999999999</v>
      </c>
      <c r="Y503" s="34">
        <v>11.9</v>
      </c>
      <c r="Z503" s="34">
        <v>847</v>
      </c>
      <c r="AA503" s="34">
        <v>846</v>
      </c>
      <c r="AB503" s="34">
        <v>858</v>
      </c>
      <c r="AC503" s="34">
        <v>92.9</v>
      </c>
      <c r="AD503" s="34">
        <v>27.3</v>
      </c>
      <c r="AE503" s="34">
        <v>0.63</v>
      </c>
      <c r="AF503" s="34">
        <v>978</v>
      </c>
      <c r="AG503" s="34">
        <v>1</v>
      </c>
      <c r="AH503" s="34">
        <v>45</v>
      </c>
      <c r="AI503" s="34">
        <v>37</v>
      </c>
      <c r="AJ503" s="34">
        <v>189</v>
      </c>
      <c r="AK503" s="34">
        <v>168</v>
      </c>
      <c r="AL503" s="34">
        <v>3.7</v>
      </c>
      <c r="AM503" s="34">
        <v>175.3</v>
      </c>
      <c r="AN503" s="34" t="s">
        <v>155</v>
      </c>
      <c r="AO503" s="34">
        <v>2</v>
      </c>
      <c r="AP503" s="37">
        <v>0.77339120370370373</v>
      </c>
      <c r="AQ503" s="34">
        <v>47.164262000000001</v>
      </c>
      <c r="AR503" s="34">
        <v>-88.487623999999997</v>
      </c>
      <c r="AS503" s="34">
        <v>318</v>
      </c>
      <c r="AT503" s="34">
        <v>26.2</v>
      </c>
      <c r="AU503" s="34">
        <v>12</v>
      </c>
      <c r="AV503" s="34">
        <v>9</v>
      </c>
      <c r="AW503" s="34" t="s">
        <v>202</v>
      </c>
      <c r="AX503" s="34">
        <v>1.6</v>
      </c>
      <c r="AY503" s="34">
        <v>2</v>
      </c>
      <c r="AZ503" s="34">
        <v>2.6</v>
      </c>
      <c r="BA503" s="34">
        <v>13.404</v>
      </c>
      <c r="BB503" s="34">
        <v>14.68</v>
      </c>
      <c r="BC503" s="34">
        <v>1.1000000000000001</v>
      </c>
      <c r="BD503" s="34">
        <v>13.975</v>
      </c>
      <c r="BE503" s="34">
        <v>2752.6489999999999</v>
      </c>
      <c r="BF503" s="34">
        <v>68.5</v>
      </c>
      <c r="BG503" s="34">
        <v>9.0429999999999993</v>
      </c>
      <c r="BH503" s="34">
        <v>5.7000000000000002E-2</v>
      </c>
      <c r="BI503" s="34">
        <v>9.1</v>
      </c>
      <c r="BJ503" s="34">
        <v>7.3869999999999996</v>
      </c>
      <c r="BK503" s="34">
        <v>4.5999999999999999E-2</v>
      </c>
      <c r="BL503" s="34">
        <v>7.4329999999999998</v>
      </c>
      <c r="BM503" s="34">
        <v>16.0869</v>
      </c>
      <c r="BN503" s="34"/>
      <c r="BO503" s="34"/>
      <c r="BP503" s="34"/>
      <c r="BQ503" s="34">
        <v>276.41300000000001</v>
      </c>
      <c r="BR503" s="34">
        <v>0.170321</v>
      </c>
      <c r="BS503" s="34">
        <v>-5</v>
      </c>
      <c r="BT503" s="34">
        <v>7.0000000000000001E-3</v>
      </c>
      <c r="BU503" s="34">
        <v>4.1622190000000003</v>
      </c>
      <c r="BV503" s="34">
        <v>0</v>
      </c>
      <c r="BW503" s="34" t="s">
        <v>155</v>
      </c>
      <c r="BX503" s="34">
        <v>0.81699999999999995</v>
      </c>
    </row>
    <row r="504" spans="1:76" x14ac:dyDescent="0.25">
      <c r="A504" s="35">
        <v>43167</v>
      </c>
      <c r="B504" s="36">
        <v>2.260300925925926E-2</v>
      </c>
      <c r="C504" s="34">
        <v>13.05</v>
      </c>
      <c r="D504" s="34">
        <v>0.48670000000000002</v>
      </c>
      <c r="E504" s="34">
        <v>4866.7524119999998</v>
      </c>
      <c r="F504" s="34">
        <v>389.6</v>
      </c>
      <c r="G504" s="34">
        <v>2.5</v>
      </c>
      <c r="H504" s="34">
        <v>1874.5</v>
      </c>
      <c r="I504" s="34"/>
      <c r="J504" s="34">
        <v>1.7</v>
      </c>
      <c r="K504" s="34">
        <v>0.87760000000000005</v>
      </c>
      <c r="L504" s="34">
        <v>11.453099999999999</v>
      </c>
      <c r="M504" s="34">
        <v>0.42709999999999998</v>
      </c>
      <c r="N504" s="34">
        <v>341.93189999999998</v>
      </c>
      <c r="O504" s="34">
        <v>2.1941000000000002</v>
      </c>
      <c r="P504" s="34">
        <v>344.1</v>
      </c>
      <c r="Q504" s="34">
        <v>279.06909999999999</v>
      </c>
      <c r="R504" s="34">
        <v>1.7907</v>
      </c>
      <c r="S504" s="34">
        <v>280.89999999999998</v>
      </c>
      <c r="T504" s="34">
        <v>1874.5146</v>
      </c>
      <c r="U504" s="34"/>
      <c r="V504" s="34"/>
      <c r="W504" s="34">
        <v>0</v>
      </c>
      <c r="X504" s="34">
        <v>1.492</v>
      </c>
      <c r="Y504" s="34">
        <v>12</v>
      </c>
      <c r="Z504" s="34">
        <v>847</v>
      </c>
      <c r="AA504" s="34">
        <v>846</v>
      </c>
      <c r="AB504" s="34">
        <v>859</v>
      </c>
      <c r="AC504" s="34">
        <v>92.1</v>
      </c>
      <c r="AD504" s="34">
        <v>27.07</v>
      </c>
      <c r="AE504" s="34">
        <v>0.62</v>
      </c>
      <c r="AF504" s="34">
        <v>978</v>
      </c>
      <c r="AG504" s="34">
        <v>1</v>
      </c>
      <c r="AH504" s="34">
        <v>45</v>
      </c>
      <c r="AI504" s="34">
        <v>37</v>
      </c>
      <c r="AJ504" s="34">
        <v>189.9</v>
      </c>
      <c r="AK504" s="34">
        <v>168</v>
      </c>
      <c r="AL504" s="34">
        <v>3.9</v>
      </c>
      <c r="AM504" s="34">
        <v>175</v>
      </c>
      <c r="AN504" s="34" t="s">
        <v>155</v>
      </c>
      <c r="AO504" s="34">
        <v>2</v>
      </c>
      <c r="AP504" s="37">
        <v>0.77341435185185192</v>
      </c>
      <c r="AQ504" s="34">
        <v>47.164219000000003</v>
      </c>
      <c r="AR504" s="34">
        <v>-88.487812000000005</v>
      </c>
      <c r="AS504" s="34">
        <v>317.89999999999998</v>
      </c>
      <c r="AT504" s="34">
        <v>25.8</v>
      </c>
      <c r="AU504" s="34">
        <v>12</v>
      </c>
      <c r="AV504" s="34">
        <v>9</v>
      </c>
      <c r="AW504" s="34" t="s">
        <v>202</v>
      </c>
      <c r="AX504" s="34">
        <v>1.6</v>
      </c>
      <c r="AY504" s="34">
        <v>2</v>
      </c>
      <c r="AZ504" s="34">
        <v>2.6</v>
      </c>
      <c r="BA504" s="34">
        <v>13.404</v>
      </c>
      <c r="BB504" s="34">
        <v>14.7</v>
      </c>
      <c r="BC504" s="34">
        <v>1.1000000000000001</v>
      </c>
      <c r="BD504" s="34">
        <v>13.943</v>
      </c>
      <c r="BE504" s="34">
        <v>2758.8589999999999</v>
      </c>
      <c r="BF504" s="34">
        <v>65.483999999999995</v>
      </c>
      <c r="BG504" s="34">
        <v>8.6259999999999994</v>
      </c>
      <c r="BH504" s="34">
        <v>5.5E-2</v>
      </c>
      <c r="BI504" s="34">
        <v>8.6809999999999992</v>
      </c>
      <c r="BJ504" s="34">
        <v>7.04</v>
      </c>
      <c r="BK504" s="34">
        <v>4.4999999999999998E-2</v>
      </c>
      <c r="BL504" s="34">
        <v>7.085</v>
      </c>
      <c r="BM504" s="34">
        <v>15.581899999999999</v>
      </c>
      <c r="BN504" s="34"/>
      <c r="BO504" s="34"/>
      <c r="BP504" s="34"/>
      <c r="BQ504" s="34">
        <v>261.31599999999997</v>
      </c>
      <c r="BR504" s="34">
        <v>0.16875399999999999</v>
      </c>
      <c r="BS504" s="34">
        <v>-5</v>
      </c>
      <c r="BT504" s="34">
        <v>6.123E-3</v>
      </c>
      <c r="BU504" s="34">
        <v>4.123926</v>
      </c>
      <c r="BV504" s="34">
        <v>0</v>
      </c>
      <c r="BW504" s="34" t="s">
        <v>155</v>
      </c>
      <c r="BX504" s="34">
        <v>0.81599999999999995</v>
      </c>
    </row>
    <row r="505" spans="1:76" x14ac:dyDescent="0.25">
      <c r="A505" s="35">
        <v>43167</v>
      </c>
      <c r="B505" s="36">
        <v>2.261458333333333E-2</v>
      </c>
      <c r="C505" s="34">
        <v>13.05</v>
      </c>
      <c r="D505" s="34">
        <v>0.37990000000000002</v>
      </c>
      <c r="E505" s="34">
        <v>3799.0673579999998</v>
      </c>
      <c r="F505" s="34">
        <v>370.1</v>
      </c>
      <c r="G505" s="34">
        <v>2.5</v>
      </c>
      <c r="H505" s="34">
        <v>1558.4</v>
      </c>
      <c r="I505" s="34"/>
      <c r="J505" s="34">
        <v>1.7</v>
      </c>
      <c r="K505" s="34">
        <v>0.87880000000000003</v>
      </c>
      <c r="L505" s="34">
        <v>11.4689</v>
      </c>
      <c r="M505" s="34">
        <v>0.33389999999999997</v>
      </c>
      <c r="N505" s="34">
        <v>325.24130000000002</v>
      </c>
      <c r="O505" s="34">
        <v>2.1715</v>
      </c>
      <c r="P505" s="34">
        <v>327.39999999999998</v>
      </c>
      <c r="Q505" s="34">
        <v>265.41000000000003</v>
      </c>
      <c r="R505" s="34">
        <v>1.7721</v>
      </c>
      <c r="S505" s="34">
        <v>267.2</v>
      </c>
      <c r="T505" s="34">
        <v>1558.4066</v>
      </c>
      <c r="U505" s="34"/>
      <c r="V505" s="34"/>
      <c r="W505" s="34">
        <v>0</v>
      </c>
      <c r="X505" s="34">
        <v>1.494</v>
      </c>
      <c r="Y505" s="34">
        <v>11.9</v>
      </c>
      <c r="Z505" s="34">
        <v>846</v>
      </c>
      <c r="AA505" s="34">
        <v>845</v>
      </c>
      <c r="AB505" s="34">
        <v>858</v>
      </c>
      <c r="AC505" s="34">
        <v>92</v>
      </c>
      <c r="AD505" s="34">
        <v>27.04</v>
      </c>
      <c r="AE505" s="34">
        <v>0.62</v>
      </c>
      <c r="AF505" s="34">
        <v>978</v>
      </c>
      <c r="AG505" s="34">
        <v>1</v>
      </c>
      <c r="AH505" s="34">
        <v>45</v>
      </c>
      <c r="AI505" s="34">
        <v>37</v>
      </c>
      <c r="AJ505" s="34">
        <v>189.1</v>
      </c>
      <c r="AK505" s="34">
        <v>168</v>
      </c>
      <c r="AL505" s="34">
        <v>3.7</v>
      </c>
      <c r="AM505" s="34">
        <v>175</v>
      </c>
      <c r="AN505" s="34" t="s">
        <v>155</v>
      </c>
      <c r="AO505" s="34">
        <v>2</v>
      </c>
      <c r="AP505" s="37">
        <v>0.77342592592592585</v>
      </c>
      <c r="AQ505" s="34">
        <v>47.164195999999997</v>
      </c>
      <c r="AR505" s="34">
        <v>-88.487953000000005</v>
      </c>
      <c r="AS505" s="34">
        <v>318.3</v>
      </c>
      <c r="AT505" s="34">
        <v>23.8</v>
      </c>
      <c r="AU505" s="34">
        <v>12</v>
      </c>
      <c r="AV505" s="34">
        <v>9</v>
      </c>
      <c r="AW505" s="34" t="s">
        <v>202</v>
      </c>
      <c r="AX505" s="34">
        <v>1.7438</v>
      </c>
      <c r="AY505" s="34">
        <v>2.0718999999999999</v>
      </c>
      <c r="AZ505" s="34">
        <v>2.6718999999999999</v>
      </c>
      <c r="BA505" s="34">
        <v>13.404</v>
      </c>
      <c r="BB505" s="34">
        <v>14.86</v>
      </c>
      <c r="BC505" s="34">
        <v>1.1100000000000001</v>
      </c>
      <c r="BD505" s="34">
        <v>13.786</v>
      </c>
      <c r="BE505" s="34">
        <v>2787.9470000000001</v>
      </c>
      <c r="BF505" s="34">
        <v>51.656999999999996</v>
      </c>
      <c r="BG505" s="34">
        <v>8.2789999999999999</v>
      </c>
      <c r="BH505" s="34">
        <v>5.5E-2</v>
      </c>
      <c r="BI505" s="34">
        <v>8.3350000000000009</v>
      </c>
      <c r="BJ505" s="34">
        <v>6.7560000000000002</v>
      </c>
      <c r="BK505" s="34">
        <v>4.4999999999999998E-2</v>
      </c>
      <c r="BL505" s="34">
        <v>6.8019999999999996</v>
      </c>
      <c r="BM505" s="34">
        <v>13.072699999999999</v>
      </c>
      <c r="BN505" s="34"/>
      <c r="BO505" s="34"/>
      <c r="BP505" s="34"/>
      <c r="BQ505" s="34">
        <v>264.072</v>
      </c>
      <c r="BR505" s="34">
        <v>0.17777000000000001</v>
      </c>
      <c r="BS505" s="34">
        <v>-5</v>
      </c>
      <c r="BT505" s="34">
        <v>7.7539999999999996E-3</v>
      </c>
      <c r="BU505" s="34">
        <v>4.3442540000000003</v>
      </c>
      <c r="BV505" s="34">
        <v>0</v>
      </c>
      <c r="BW505" s="34" t="s">
        <v>155</v>
      </c>
      <c r="BX505" s="34">
        <v>0.81599999999999995</v>
      </c>
    </row>
    <row r="506" spans="1:76" x14ac:dyDescent="0.25">
      <c r="A506" s="35">
        <v>43167</v>
      </c>
      <c r="B506" s="36">
        <v>2.2626157407407407E-2</v>
      </c>
      <c r="C506" s="34">
        <v>12.742000000000001</v>
      </c>
      <c r="D506" s="34">
        <v>0.246</v>
      </c>
      <c r="E506" s="34">
        <v>2460.0977200000002</v>
      </c>
      <c r="F506" s="34">
        <v>346.2</v>
      </c>
      <c r="G506" s="34">
        <v>2.4</v>
      </c>
      <c r="H506" s="34">
        <v>1292.2</v>
      </c>
      <c r="I506" s="34"/>
      <c r="J506" s="34">
        <v>1.7</v>
      </c>
      <c r="K506" s="34">
        <v>0.88280000000000003</v>
      </c>
      <c r="L506" s="34">
        <v>11.248100000000001</v>
      </c>
      <c r="M506" s="34">
        <v>0.2172</v>
      </c>
      <c r="N506" s="34">
        <v>305.58699999999999</v>
      </c>
      <c r="O506" s="34">
        <v>2.1185999999999998</v>
      </c>
      <c r="P506" s="34">
        <v>307.7</v>
      </c>
      <c r="Q506" s="34">
        <v>249.37129999999999</v>
      </c>
      <c r="R506" s="34">
        <v>1.7289000000000001</v>
      </c>
      <c r="S506" s="34">
        <v>251.1</v>
      </c>
      <c r="T506" s="34">
        <v>1292.2279000000001</v>
      </c>
      <c r="U506" s="34"/>
      <c r="V506" s="34"/>
      <c r="W506" s="34">
        <v>0</v>
      </c>
      <c r="X506" s="34">
        <v>1.5006999999999999</v>
      </c>
      <c r="Y506" s="34">
        <v>11.9</v>
      </c>
      <c r="Z506" s="34">
        <v>846</v>
      </c>
      <c r="AA506" s="34">
        <v>844</v>
      </c>
      <c r="AB506" s="34">
        <v>858</v>
      </c>
      <c r="AC506" s="34">
        <v>92</v>
      </c>
      <c r="AD506" s="34">
        <v>27.04</v>
      </c>
      <c r="AE506" s="34">
        <v>0.62</v>
      </c>
      <c r="AF506" s="34">
        <v>978</v>
      </c>
      <c r="AG506" s="34">
        <v>1</v>
      </c>
      <c r="AH506" s="34">
        <v>44.122999999999998</v>
      </c>
      <c r="AI506" s="34">
        <v>37</v>
      </c>
      <c r="AJ506" s="34">
        <v>189.9</v>
      </c>
      <c r="AK506" s="34">
        <v>168</v>
      </c>
      <c r="AL506" s="34">
        <v>3.7</v>
      </c>
      <c r="AM506" s="34">
        <v>175</v>
      </c>
      <c r="AN506" s="34" t="s">
        <v>155</v>
      </c>
      <c r="AO506" s="34">
        <v>2</v>
      </c>
      <c r="AP506" s="37">
        <v>0.7734375</v>
      </c>
      <c r="AQ506" s="34">
        <v>47.164183000000001</v>
      </c>
      <c r="AR506" s="34">
        <v>-88.48809</v>
      </c>
      <c r="AS506" s="34">
        <v>318.60000000000002</v>
      </c>
      <c r="AT506" s="34">
        <v>22</v>
      </c>
      <c r="AU506" s="34">
        <v>12</v>
      </c>
      <c r="AV506" s="34">
        <v>10</v>
      </c>
      <c r="AW506" s="34" t="s">
        <v>199</v>
      </c>
      <c r="AX506" s="34">
        <v>1.2248000000000001</v>
      </c>
      <c r="AY506" s="34">
        <v>1.5967</v>
      </c>
      <c r="AZ506" s="34">
        <v>1.9810000000000001</v>
      </c>
      <c r="BA506" s="34">
        <v>13.404</v>
      </c>
      <c r="BB506" s="34">
        <v>15.38</v>
      </c>
      <c r="BC506" s="34">
        <v>1.1499999999999999</v>
      </c>
      <c r="BD506" s="34">
        <v>13.281000000000001</v>
      </c>
      <c r="BE506" s="34">
        <v>2820.4450000000002</v>
      </c>
      <c r="BF506" s="34">
        <v>34.658999999999999</v>
      </c>
      <c r="BG506" s="34">
        <v>8.0239999999999991</v>
      </c>
      <c r="BH506" s="34">
        <v>5.6000000000000001E-2</v>
      </c>
      <c r="BI506" s="34">
        <v>8.08</v>
      </c>
      <c r="BJ506" s="34">
        <v>6.548</v>
      </c>
      <c r="BK506" s="34">
        <v>4.4999999999999998E-2</v>
      </c>
      <c r="BL506" s="34">
        <v>6.5940000000000003</v>
      </c>
      <c r="BM506" s="34">
        <v>11.1815</v>
      </c>
      <c r="BN506" s="34"/>
      <c r="BO506" s="34"/>
      <c r="BP506" s="34"/>
      <c r="BQ506" s="34">
        <v>273.60700000000003</v>
      </c>
      <c r="BR506" s="34">
        <v>0.20180200000000001</v>
      </c>
      <c r="BS506" s="34">
        <v>-5</v>
      </c>
      <c r="BT506" s="34">
        <v>8.0000000000000002E-3</v>
      </c>
      <c r="BU506" s="34">
        <v>4.9315369999999996</v>
      </c>
      <c r="BV506" s="34">
        <v>0</v>
      </c>
      <c r="BW506" s="34" t="s">
        <v>155</v>
      </c>
      <c r="BX506" s="34">
        <v>0.81599999999999995</v>
      </c>
    </row>
    <row r="507" spans="1:76" x14ac:dyDescent="0.25">
      <c r="A507" s="35">
        <v>43167</v>
      </c>
      <c r="B507" s="36">
        <v>2.2637731481481484E-2</v>
      </c>
      <c r="C507" s="34">
        <v>12.57</v>
      </c>
      <c r="D507" s="34">
        <v>0.24759999999999999</v>
      </c>
      <c r="E507" s="34">
        <v>2476.3843649999999</v>
      </c>
      <c r="F507" s="34">
        <v>320.39999999999998</v>
      </c>
      <c r="G507" s="34">
        <v>2.4</v>
      </c>
      <c r="H507" s="34">
        <v>1171</v>
      </c>
      <c r="I507" s="34"/>
      <c r="J507" s="34">
        <v>1.7</v>
      </c>
      <c r="K507" s="34">
        <v>0.88429999999999997</v>
      </c>
      <c r="L507" s="34">
        <v>11.115399999999999</v>
      </c>
      <c r="M507" s="34">
        <v>0.219</v>
      </c>
      <c r="N507" s="34">
        <v>283.29259999999999</v>
      </c>
      <c r="O507" s="34">
        <v>2.1223000000000001</v>
      </c>
      <c r="P507" s="34">
        <v>285.39999999999998</v>
      </c>
      <c r="Q507" s="34">
        <v>231.1781</v>
      </c>
      <c r="R507" s="34">
        <v>1.7319</v>
      </c>
      <c r="S507" s="34">
        <v>232.9</v>
      </c>
      <c r="T507" s="34">
        <v>1170.9863</v>
      </c>
      <c r="U507" s="34"/>
      <c r="V507" s="34"/>
      <c r="W507" s="34">
        <v>0</v>
      </c>
      <c r="X507" s="34">
        <v>1.5033000000000001</v>
      </c>
      <c r="Y507" s="34">
        <v>11.9</v>
      </c>
      <c r="Z507" s="34">
        <v>845</v>
      </c>
      <c r="AA507" s="34">
        <v>844</v>
      </c>
      <c r="AB507" s="34">
        <v>857</v>
      </c>
      <c r="AC507" s="34">
        <v>92</v>
      </c>
      <c r="AD507" s="34">
        <v>27.04</v>
      </c>
      <c r="AE507" s="34">
        <v>0.62</v>
      </c>
      <c r="AF507" s="34">
        <v>978</v>
      </c>
      <c r="AG507" s="34">
        <v>1</v>
      </c>
      <c r="AH507" s="34">
        <v>44.876123999999997</v>
      </c>
      <c r="AI507" s="34">
        <v>37</v>
      </c>
      <c r="AJ507" s="34">
        <v>190</v>
      </c>
      <c r="AK507" s="34">
        <v>168</v>
      </c>
      <c r="AL507" s="34">
        <v>3.8</v>
      </c>
      <c r="AM507" s="34">
        <v>175</v>
      </c>
      <c r="AN507" s="34" t="s">
        <v>155</v>
      </c>
      <c r="AO507" s="34">
        <v>2</v>
      </c>
      <c r="AP507" s="37">
        <v>0.77344907407407415</v>
      </c>
      <c r="AQ507" s="34">
        <v>47.164192</v>
      </c>
      <c r="AR507" s="34">
        <v>-88.488215999999994</v>
      </c>
      <c r="AS507" s="34">
        <v>318.8</v>
      </c>
      <c r="AT507" s="34">
        <v>21</v>
      </c>
      <c r="AU507" s="34">
        <v>12</v>
      </c>
      <c r="AV507" s="34">
        <v>10</v>
      </c>
      <c r="AW507" s="34" t="s">
        <v>199</v>
      </c>
      <c r="AX507" s="34">
        <v>1.2157</v>
      </c>
      <c r="AY507" s="34">
        <v>1.6876</v>
      </c>
      <c r="AZ507" s="34">
        <v>2.0594999999999999</v>
      </c>
      <c r="BA507" s="34">
        <v>13.404</v>
      </c>
      <c r="BB507" s="34">
        <v>15.59</v>
      </c>
      <c r="BC507" s="34">
        <v>1.1599999999999999</v>
      </c>
      <c r="BD507" s="34">
        <v>13.087</v>
      </c>
      <c r="BE507" s="34">
        <v>2822.0990000000002</v>
      </c>
      <c r="BF507" s="34">
        <v>35.386000000000003</v>
      </c>
      <c r="BG507" s="34">
        <v>7.532</v>
      </c>
      <c r="BH507" s="34">
        <v>5.6000000000000001E-2</v>
      </c>
      <c r="BI507" s="34">
        <v>7.5890000000000004</v>
      </c>
      <c r="BJ507" s="34">
        <v>6.1470000000000002</v>
      </c>
      <c r="BK507" s="34">
        <v>4.5999999999999999E-2</v>
      </c>
      <c r="BL507" s="34">
        <v>6.1929999999999996</v>
      </c>
      <c r="BM507" s="34">
        <v>10.259399999999999</v>
      </c>
      <c r="BN507" s="34"/>
      <c r="BO507" s="34"/>
      <c r="BP507" s="34"/>
      <c r="BQ507" s="34">
        <v>277.51400000000001</v>
      </c>
      <c r="BR507" s="34">
        <v>0.21901799999999999</v>
      </c>
      <c r="BS507" s="34">
        <v>-5</v>
      </c>
      <c r="BT507" s="34">
        <v>7.1240000000000001E-3</v>
      </c>
      <c r="BU507" s="34">
        <v>5.352252</v>
      </c>
      <c r="BV507" s="34">
        <v>0</v>
      </c>
      <c r="BW507" s="34" t="s">
        <v>155</v>
      </c>
      <c r="BX507" s="34">
        <v>0.81599999999999995</v>
      </c>
    </row>
    <row r="508" spans="1:76" x14ac:dyDescent="0.25">
      <c r="A508" s="35">
        <v>43167</v>
      </c>
      <c r="B508" s="36">
        <v>2.2649305555555558E-2</v>
      </c>
      <c r="C508" s="34">
        <v>12.632999999999999</v>
      </c>
      <c r="D508" s="34">
        <v>0.3039</v>
      </c>
      <c r="E508" s="34">
        <v>3039.0419160000001</v>
      </c>
      <c r="F508" s="34">
        <v>317.10000000000002</v>
      </c>
      <c r="G508" s="34">
        <v>2.4</v>
      </c>
      <c r="H508" s="34">
        <v>1247.5</v>
      </c>
      <c r="I508" s="34"/>
      <c r="J508" s="34">
        <v>1.7</v>
      </c>
      <c r="K508" s="34">
        <v>0.88319999999999999</v>
      </c>
      <c r="L508" s="34">
        <v>11.1571</v>
      </c>
      <c r="M508" s="34">
        <v>0.26840000000000003</v>
      </c>
      <c r="N508" s="34">
        <v>280.02820000000003</v>
      </c>
      <c r="O508" s="34">
        <v>2.1196999999999999</v>
      </c>
      <c r="P508" s="34">
        <v>282.10000000000002</v>
      </c>
      <c r="Q508" s="34">
        <v>228.51419999999999</v>
      </c>
      <c r="R508" s="34">
        <v>1.7297</v>
      </c>
      <c r="S508" s="34">
        <v>230.2</v>
      </c>
      <c r="T508" s="34">
        <v>1247.4967999999999</v>
      </c>
      <c r="U508" s="34"/>
      <c r="V508" s="34"/>
      <c r="W508" s="34">
        <v>0</v>
      </c>
      <c r="X508" s="34">
        <v>1.5014000000000001</v>
      </c>
      <c r="Y508" s="34">
        <v>11.9</v>
      </c>
      <c r="Z508" s="34">
        <v>845</v>
      </c>
      <c r="AA508" s="34">
        <v>844</v>
      </c>
      <c r="AB508" s="34">
        <v>856</v>
      </c>
      <c r="AC508" s="34">
        <v>92</v>
      </c>
      <c r="AD508" s="34">
        <v>27.04</v>
      </c>
      <c r="AE508" s="34">
        <v>0.62</v>
      </c>
      <c r="AF508" s="34">
        <v>978</v>
      </c>
      <c r="AG508" s="34">
        <v>1</v>
      </c>
      <c r="AH508" s="34">
        <v>44.123123</v>
      </c>
      <c r="AI508" s="34">
        <v>37</v>
      </c>
      <c r="AJ508" s="34">
        <v>190</v>
      </c>
      <c r="AK508" s="34">
        <v>168</v>
      </c>
      <c r="AL508" s="34">
        <v>3.8</v>
      </c>
      <c r="AM508" s="34">
        <v>175</v>
      </c>
      <c r="AN508" s="34" t="s">
        <v>155</v>
      </c>
      <c r="AO508" s="34">
        <v>2</v>
      </c>
      <c r="AP508" s="37">
        <v>0.77346064814814808</v>
      </c>
      <c r="AQ508" s="34">
        <v>47.164216000000003</v>
      </c>
      <c r="AR508" s="34">
        <v>-88.488331000000002</v>
      </c>
      <c r="AS508" s="34">
        <v>318.8</v>
      </c>
      <c r="AT508" s="34">
        <v>20.2</v>
      </c>
      <c r="AU508" s="34">
        <v>12</v>
      </c>
      <c r="AV508" s="34">
        <v>10</v>
      </c>
      <c r="AW508" s="34" t="s">
        <v>199</v>
      </c>
      <c r="AX508" s="34">
        <v>1.4438</v>
      </c>
      <c r="AY508" s="34">
        <v>1.9438</v>
      </c>
      <c r="AZ508" s="34">
        <v>2.4157000000000002</v>
      </c>
      <c r="BA508" s="34">
        <v>13.404</v>
      </c>
      <c r="BB508" s="34">
        <v>15.44</v>
      </c>
      <c r="BC508" s="34">
        <v>1.1499999999999999</v>
      </c>
      <c r="BD508" s="34">
        <v>13.225</v>
      </c>
      <c r="BE508" s="34">
        <v>2808.375</v>
      </c>
      <c r="BF508" s="34">
        <v>43.000999999999998</v>
      </c>
      <c r="BG508" s="34">
        <v>7.3810000000000002</v>
      </c>
      <c r="BH508" s="34">
        <v>5.6000000000000001E-2</v>
      </c>
      <c r="BI508" s="34">
        <v>7.4370000000000003</v>
      </c>
      <c r="BJ508" s="34">
        <v>6.024</v>
      </c>
      <c r="BK508" s="34">
        <v>4.5999999999999999E-2</v>
      </c>
      <c r="BL508" s="34">
        <v>6.069</v>
      </c>
      <c r="BM508" s="34">
        <v>10.835900000000001</v>
      </c>
      <c r="BN508" s="34"/>
      <c r="BO508" s="34"/>
      <c r="BP508" s="34"/>
      <c r="BQ508" s="34">
        <v>274.79599999999999</v>
      </c>
      <c r="BR508" s="34">
        <v>0.23239899999999999</v>
      </c>
      <c r="BS508" s="34">
        <v>-5</v>
      </c>
      <c r="BT508" s="34">
        <v>7.0000000000000001E-3</v>
      </c>
      <c r="BU508" s="34">
        <v>5.6792600000000002</v>
      </c>
      <c r="BV508" s="34">
        <v>0</v>
      </c>
      <c r="BW508" s="34" t="s">
        <v>155</v>
      </c>
      <c r="BX508" s="34">
        <v>0.81599999999999995</v>
      </c>
    </row>
    <row r="509" spans="1:76" x14ac:dyDescent="0.25">
      <c r="A509" s="35">
        <v>43167</v>
      </c>
      <c r="B509" s="36">
        <v>2.2660879629629632E-2</v>
      </c>
      <c r="C509" s="34">
        <v>12.789</v>
      </c>
      <c r="D509" s="34">
        <v>0.45290000000000002</v>
      </c>
      <c r="E509" s="34">
        <v>4529.1525419999998</v>
      </c>
      <c r="F509" s="34">
        <v>351.5</v>
      </c>
      <c r="G509" s="34">
        <v>2.1</v>
      </c>
      <c r="H509" s="34">
        <v>1455.5</v>
      </c>
      <c r="I509" s="34"/>
      <c r="J509" s="34">
        <v>1.8</v>
      </c>
      <c r="K509" s="34">
        <v>0.88039999999999996</v>
      </c>
      <c r="L509" s="34">
        <v>11.2601</v>
      </c>
      <c r="M509" s="34">
        <v>0.39879999999999999</v>
      </c>
      <c r="N509" s="34">
        <v>309.44139999999999</v>
      </c>
      <c r="O509" s="34">
        <v>1.8233999999999999</v>
      </c>
      <c r="P509" s="34">
        <v>311.3</v>
      </c>
      <c r="Q509" s="34">
        <v>252.51660000000001</v>
      </c>
      <c r="R509" s="34">
        <v>1.4879</v>
      </c>
      <c r="S509" s="34">
        <v>254</v>
      </c>
      <c r="T509" s="34">
        <v>1455.4854</v>
      </c>
      <c r="U509" s="34"/>
      <c r="V509" s="34"/>
      <c r="W509" s="34">
        <v>0</v>
      </c>
      <c r="X509" s="34">
        <v>1.5848</v>
      </c>
      <c r="Y509" s="34">
        <v>12</v>
      </c>
      <c r="Z509" s="34">
        <v>845</v>
      </c>
      <c r="AA509" s="34">
        <v>844</v>
      </c>
      <c r="AB509" s="34">
        <v>856</v>
      </c>
      <c r="AC509" s="34">
        <v>92</v>
      </c>
      <c r="AD509" s="34">
        <v>27.04</v>
      </c>
      <c r="AE509" s="34">
        <v>0.62</v>
      </c>
      <c r="AF509" s="34">
        <v>978</v>
      </c>
      <c r="AG509" s="34">
        <v>1</v>
      </c>
      <c r="AH509" s="34">
        <v>44</v>
      </c>
      <c r="AI509" s="34">
        <v>37</v>
      </c>
      <c r="AJ509" s="34">
        <v>190</v>
      </c>
      <c r="AK509" s="34">
        <v>168</v>
      </c>
      <c r="AL509" s="34">
        <v>3.9</v>
      </c>
      <c r="AM509" s="34">
        <v>175</v>
      </c>
      <c r="AN509" s="34" t="s">
        <v>155</v>
      </c>
      <c r="AO509" s="34">
        <v>2</v>
      </c>
      <c r="AP509" s="37">
        <v>0.77347222222222223</v>
      </c>
      <c r="AQ509" s="34">
        <v>47.164245999999999</v>
      </c>
      <c r="AR509" s="34">
        <v>-88.488440999999995</v>
      </c>
      <c r="AS509" s="34">
        <v>318.89999999999998</v>
      </c>
      <c r="AT509" s="34">
        <v>20</v>
      </c>
      <c r="AU509" s="34">
        <v>12</v>
      </c>
      <c r="AV509" s="34">
        <v>10</v>
      </c>
      <c r="AW509" s="34" t="s">
        <v>199</v>
      </c>
      <c r="AX509" s="34">
        <v>1.5719000000000001</v>
      </c>
      <c r="AY509" s="34">
        <v>2.0718999999999999</v>
      </c>
      <c r="AZ509" s="34">
        <v>2.6438000000000001</v>
      </c>
      <c r="BA509" s="34">
        <v>13.404</v>
      </c>
      <c r="BB509" s="34">
        <v>15.06</v>
      </c>
      <c r="BC509" s="34">
        <v>1.1200000000000001</v>
      </c>
      <c r="BD509" s="34">
        <v>13.581</v>
      </c>
      <c r="BE509" s="34">
        <v>2773.067</v>
      </c>
      <c r="BF509" s="34">
        <v>62.503</v>
      </c>
      <c r="BG509" s="34">
        <v>7.9809999999999999</v>
      </c>
      <c r="BH509" s="34">
        <v>4.7E-2</v>
      </c>
      <c r="BI509" s="34">
        <v>8.0280000000000005</v>
      </c>
      <c r="BJ509" s="34">
        <v>6.5119999999999996</v>
      </c>
      <c r="BK509" s="34">
        <v>3.7999999999999999E-2</v>
      </c>
      <c r="BL509" s="34">
        <v>6.5510000000000002</v>
      </c>
      <c r="BM509" s="34">
        <v>12.369400000000001</v>
      </c>
      <c r="BN509" s="34"/>
      <c r="BO509" s="34"/>
      <c r="BP509" s="34"/>
      <c r="BQ509" s="34">
        <v>283.77999999999997</v>
      </c>
      <c r="BR509" s="34">
        <v>0.241893</v>
      </c>
      <c r="BS509" s="34">
        <v>-5</v>
      </c>
      <c r="BT509" s="34">
        <v>6.123E-3</v>
      </c>
      <c r="BU509" s="34">
        <v>5.9112600000000004</v>
      </c>
      <c r="BV509" s="34">
        <v>0</v>
      </c>
      <c r="BW509" s="34" t="s">
        <v>155</v>
      </c>
      <c r="BX509" s="34">
        <v>0.81599999999999995</v>
      </c>
    </row>
    <row r="510" spans="1:76" x14ac:dyDescent="0.25">
      <c r="A510" s="35">
        <v>43167</v>
      </c>
      <c r="B510" s="36">
        <v>2.2672453703703702E-2</v>
      </c>
      <c r="C510" s="34">
        <v>12.95</v>
      </c>
      <c r="D510" s="34">
        <v>0.64570000000000005</v>
      </c>
      <c r="E510" s="34">
        <v>6457.2881360000001</v>
      </c>
      <c r="F510" s="34">
        <v>407.4</v>
      </c>
      <c r="G510" s="34">
        <v>1.9</v>
      </c>
      <c r="H510" s="34">
        <v>1846.4</v>
      </c>
      <c r="I510" s="34"/>
      <c r="J510" s="34">
        <v>1.9</v>
      </c>
      <c r="K510" s="34">
        <v>0.877</v>
      </c>
      <c r="L510" s="34">
        <v>11.3575</v>
      </c>
      <c r="M510" s="34">
        <v>0.56630000000000003</v>
      </c>
      <c r="N510" s="34">
        <v>357.27519999999998</v>
      </c>
      <c r="O510" s="34">
        <v>1.6411</v>
      </c>
      <c r="P510" s="34">
        <v>358.9</v>
      </c>
      <c r="Q510" s="34">
        <v>291.55090000000001</v>
      </c>
      <c r="R510" s="34">
        <v>1.3391999999999999</v>
      </c>
      <c r="S510" s="34">
        <v>292.89999999999998</v>
      </c>
      <c r="T510" s="34">
        <v>1846.3954000000001</v>
      </c>
      <c r="U510" s="34"/>
      <c r="V510" s="34"/>
      <c r="W510" s="34">
        <v>0</v>
      </c>
      <c r="X510" s="34">
        <v>1.6664000000000001</v>
      </c>
      <c r="Y510" s="34">
        <v>11.9</v>
      </c>
      <c r="Z510" s="34">
        <v>845</v>
      </c>
      <c r="AA510" s="34">
        <v>844</v>
      </c>
      <c r="AB510" s="34">
        <v>856</v>
      </c>
      <c r="AC510" s="34">
        <v>92</v>
      </c>
      <c r="AD510" s="34">
        <v>27.04</v>
      </c>
      <c r="AE510" s="34">
        <v>0.62</v>
      </c>
      <c r="AF510" s="34">
        <v>978</v>
      </c>
      <c r="AG510" s="34">
        <v>1</v>
      </c>
      <c r="AH510" s="34">
        <v>44</v>
      </c>
      <c r="AI510" s="34">
        <v>37</v>
      </c>
      <c r="AJ510" s="34">
        <v>190</v>
      </c>
      <c r="AK510" s="34">
        <v>168</v>
      </c>
      <c r="AL510" s="34">
        <v>3.9</v>
      </c>
      <c r="AM510" s="34">
        <v>175</v>
      </c>
      <c r="AN510" s="34" t="s">
        <v>155</v>
      </c>
      <c r="AO510" s="34">
        <v>2</v>
      </c>
      <c r="AP510" s="37">
        <v>0.77348379629629627</v>
      </c>
      <c r="AQ510" s="34">
        <v>47.164276999999998</v>
      </c>
      <c r="AR510" s="34">
        <v>-88.488557999999998</v>
      </c>
      <c r="AS510" s="34">
        <v>319</v>
      </c>
      <c r="AT510" s="34">
        <v>20.5</v>
      </c>
      <c r="AU510" s="34">
        <v>12</v>
      </c>
      <c r="AV510" s="34">
        <v>10</v>
      </c>
      <c r="AW510" s="34" t="s">
        <v>199</v>
      </c>
      <c r="AX510" s="34">
        <v>1.6</v>
      </c>
      <c r="AY510" s="34">
        <v>2.1</v>
      </c>
      <c r="AZ510" s="34">
        <v>2.7</v>
      </c>
      <c r="BA510" s="34">
        <v>13.404</v>
      </c>
      <c r="BB510" s="34">
        <v>14.62</v>
      </c>
      <c r="BC510" s="34">
        <v>1.0900000000000001</v>
      </c>
      <c r="BD510" s="34">
        <v>14.021000000000001</v>
      </c>
      <c r="BE510" s="34">
        <v>2726.578</v>
      </c>
      <c r="BF510" s="34">
        <v>86.531999999999996</v>
      </c>
      <c r="BG510" s="34">
        <v>8.9819999999999993</v>
      </c>
      <c r="BH510" s="34">
        <v>4.1000000000000002E-2</v>
      </c>
      <c r="BI510" s="34">
        <v>9.0229999999999997</v>
      </c>
      <c r="BJ510" s="34">
        <v>7.33</v>
      </c>
      <c r="BK510" s="34">
        <v>3.4000000000000002E-2</v>
      </c>
      <c r="BL510" s="34">
        <v>7.3630000000000004</v>
      </c>
      <c r="BM510" s="34">
        <v>15.296099999999999</v>
      </c>
      <c r="BN510" s="34"/>
      <c r="BO510" s="34"/>
      <c r="BP510" s="34"/>
      <c r="BQ510" s="34">
        <v>290.87200000000001</v>
      </c>
      <c r="BR510" s="34">
        <v>0.231599</v>
      </c>
      <c r="BS510" s="34">
        <v>-5</v>
      </c>
      <c r="BT510" s="34">
        <v>7.7539999999999996E-3</v>
      </c>
      <c r="BU510" s="34">
        <v>5.6597010000000001</v>
      </c>
      <c r="BV510" s="34">
        <v>0</v>
      </c>
      <c r="BW510" s="34" t="s">
        <v>155</v>
      </c>
      <c r="BX510" s="34">
        <v>0.81599999999999995</v>
      </c>
    </row>
    <row r="511" spans="1:76" x14ac:dyDescent="0.25">
      <c r="A511" s="35">
        <v>43167</v>
      </c>
      <c r="B511" s="36">
        <v>2.2684027777777779E-2</v>
      </c>
      <c r="C511" s="34">
        <v>12.942</v>
      </c>
      <c r="D511" s="34">
        <v>0.82030000000000003</v>
      </c>
      <c r="E511" s="34">
        <v>8203.1756760000007</v>
      </c>
      <c r="F511" s="34">
        <v>440.4</v>
      </c>
      <c r="G511" s="34">
        <v>1.8</v>
      </c>
      <c r="H511" s="34">
        <v>2143.6</v>
      </c>
      <c r="I511" s="34"/>
      <c r="J511" s="34">
        <v>1.9</v>
      </c>
      <c r="K511" s="34">
        <v>0.87519999999999998</v>
      </c>
      <c r="L511" s="34">
        <v>11.3271</v>
      </c>
      <c r="M511" s="34">
        <v>0.71799999999999997</v>
      </c>
      <c r="N511" s="34">
        <v>385.46460000000002</v>
      </c>
      <c r="O511" s="34">
        <v>1.5753999999999999</v>
      </c>
      <c r="P511" s="34">
        <v>387</v>
      </c>
      <c r="Q511" s="34">
        <v>314.55450000000002</v>
      </c>
      <c r="R511" s="34">
        <v>1.2856000000000001</v>
      </c>
      <c r="S511" s="34">
        <v>315.8</v>
      </c>
      <c r="T511" s="34">
        <v>2143.5688</v>
      </c>
      <c r="U511" s="34"/>
      <c r="V511" s="34"/>
      <c r="W511" s="34">
        <v>0</v>
      </c>
      <c r="X511" s="34">
        <v>1.6629</v>
      </c>
      <c r="Y511" s="34">
        <v>12</v>
      </c>
      <c r="Z511" s="34">
        <v>845</v>
      </c>
      <c r="AA511" s="34">
        <v>844</v>
      </c>
      <c r="AB511" s="34">
        <v>856</v>
      </c>
      <c r="AC511" s="34">
        <v>92</v>
      </c>
      <c r="AD511" s="34">
        <v>27.04</v>
      </c>
      <c r="AE511" s="34">
        <v>0.62</v>
      </c>
      <c r="AF511" s="34">
        <v>978</v>
      </c>
      <c r="AG511" s="34">
        <v>1</v>
      </c>
      <c r="AH511" s="34">
        <v>44</v>
      </c>
      <c r="AI511" s="34">
        <v>37</v>
      </c>
      <c r="AJ511" s="34">
        <v>190</v>
      </c>
      <c r="AK511" s="34">
        <v>168</v>
      </c>
      <c r="AL511" s="34">
        <v>3.9</v>
      </c>
      <c r="AM511" s="34">
        <v>175</v>
      </c>
      <c r="AN511" s="34" t="s">
        <v>155</v>
      </c>
      <c r="AO511" s="34">
        <v>2</v>
      </c>
      <c r="AP511" s="37">
        <v>0.77349537037037042</v>
      </c>
      <c r="AQ511" s="34">
        <v>47.164302999999997</v>
      </c>
      <c r="AR511" s="34">
        <v>-88.488675000000001</v>
      </c>
      <c r="AS511" s="34">
        <v>319</v>
      </c>
      <c r="AT511" s="34">
        <v>20.7</v>
      </c>
      <c r="AU511" s="34">
        <v>12</v>
      </c>
      <c r="AV511" s="34">
        <v>10</v>
      </c>
      <c r="AW511" s="34" t="s">
        <v>199</v>
      </c>
      <c r="AX511" s="34">
        <v>1.7438</v>
      </c>
      <c r="AY511" s="34">
        <v>1.3090999999999999</v>
      </c>
      <c r="AZ511" s="34">
        <v>2.7</v>
      </c>
      <c r="BA511" s="34">
        <v>13.404</v>
      </c>
      <c r="BB511" s="34">
        <v>14.4</v>
      </c>
      <c r="BC511" s="34">
        <v>1.07</v>
      </c>
      <c r="BD511" s="34">
        <v>14.255000000000001</v>
      </c>
      <c r="BE511" s="34">
        <v>2685.6790000000001</v>
      </c>
      <c r="BF511" s="34">
        <v>108.348</v>
      </c>
      <c r="BG511" s="34">
        <v>9.5709999999999997</v>
      </c>
      <c r="BH511" s="34">
        <v>3.9E-2</v>
      </c>
      <c r="BI511" s="34">
        <v>9.61</v>
      </c>
      <c r="BJ511" s="34">
        <v>7.81</v>
      </c>
      <c r="BK511" s="34">
        <v>3.2000000000000001E-2</v>
      </c>
      <c r="BL511" s="34">
        <v>7.8419999999999996</v>
      </c>
      <c r="BM511" s="34">
        <v>17.538599999999999</v>
      </c>
      <c r="BN511" s="34"/>
      <c r="BO511" s="34"/>
      <c r="BP511" s="34"/>
      <c r="BQ511" s="34">
        <v>286.69</v>
      </c>
      <c r="BR511" s="34">
        <v>0.226492</v>
      </c>
      <c r="BS511" s="34">
        <v>-5</v>
      </c>
      <c r="BT511" s="34">
        <v>7.123E-3</v>
      </c>
      <c r="BU511" s="34">
        <v>5.5348980000000001</v>
      </c>
      <c r="BV511" s="34">
        <v>0</v>
      </c>
      <c r="BW511" s="34" t="s">
        <v>155</v>
      </c>
      <c r="BX511" s="34">
        <v>0.81599999999999995</v>
      </c>
    </row>
    <row r="512" spans="1:76" x14ac:dyDescent="0.25">
      <c r="A512" s="35">
        <v>43167</v>
      </c>
      <c r="B512" s="36">
        <v>2.2695601851851849E-2</v>
      </c>
      <c r="C512" s="34">
        <v>12.94</v>
      </c>
      <c r="D512" s="34">
        <v>0.95840000000000003</v>
      </c>
      <c r="E512" s="34">
        <v>9583.8693879999992</v>
      </c>
      <c r="F512" s="34">
        <v>449.7</v>
      </c>
      <c r="G512" s="34">
        <v>1.8</v>
      </c>
      <c r="H512" s="34">
        <v>2344.6999999999998</v>
      </c>
      <c r="I512" s="34"/>
      <c r="J512" s="34">
        <v>1.9</v>
      </c>
      <c r="K512" s="34">
        <v>0.87380000000000002</v>
      </c>
      <c r="L512" s="34">
        <v>11.3071</v>
      </c>
      <c r="M512" s="34">
        <v>0.83740000000000003</v>
      </c>
      <c r="N512" s="34">
        <v>392.90890000000002</v>
      </c>
      <c r="O512" s="34">
        <v>1.5729</v>
      </c>
      <c r="P512" s="34">
        <v>394.5</v>
      </c>
      <c r="Q512" s="34">
        <v>320.62939999999998</v>
      </c>
      <c r="R512" s="34">
        <v>1.2835000000000001</v>
      </c>
      <c r="S512" s="34">
        <v>321.89999999999998</v>
      </c>
      <c r="T512" s="34">
        <v>2344.7040999999999</v>
      </c>
      <c r="U512" s="34"/>
      <c r="V512" s="34"/>
      <c r="W512" s="34">
        <v>0</v>
      </c>
      <c r="X512" s="34">
        <v>1.6601999999999999</v>
      </c>
      <c r="Y512" s="34">
        <v>12</v>
      </c>
      <c r="Z512" s="34">
        <v>846</v>
      </c>
      <c r="AA512" s="34">
        <v>845</v>
      </c>
      <c r="AB512" s="34">
        <v>857</v>
      </c>
      <c r="AC512" s="34">
        <v>92</v>
      </c>
      <c r="AD512" s="34">
        <v>27.04</v>
      </c>
      <c r="AE512" s="34">
        <v>0.62</v>
      </c>
      <c r="AF512" s="34">
        <v>978</v>
      </c>
      <c r="AG512" s="34">
        <v>1</v>
      </c>
      <c r="AH512" s="34">
        <v>44</v>
      </c>
      <c r="AI512" s="34">
        <v>37</v>
      </c>
      <c r="AJ512" s="34">
        <v>190</v>
      </c>
      <c r="AK512" s="34">
        <v>168</v>
      </c>
      <c r="AL512" s="34">
        <v>3.9</v>
      </c>
      <c r="AM512" s="34">
        <v>175</v>
      </c>
      <c r="AN512" s="34" t="s">
        <v>155</v>
      </c>
      <c r="AO512" s="34">
        <v>2</v>
      </c>
      <c r="AP512" s="37">
        <v>0.77350694444444434</v>
      </c>
      <c r="AQ512" s="34">
        <v>47.164318999999999</v>
      </c>
      <c r="AR512" s="34">
        <v>-88.488803000000004</v>
      </c>
      <c r="AS512" s="34">
        <v>319</v>
      </c>
      <c r="AT512" s="34">
        <v>21.3</v>
      </c>
      <c r="AU512" s="34">
        <v>12</v>
      </c>
      <c r="AV512" s="34">
        <v>9</v>
      </c>
      <c r="AW512" s="34" t="s">
        <v>202</v>
      </c>
      <c r="AX512" s="34">
        <v>1.3686</v>
      </c>
      <c r="AY512" s="34">
        <v>1.0719000000000001</v>
      </c>
      <c r="AZ512" s="34">
        <v>2.1966999999999999</v>
      </c>
      <c r="BA512" s="34">
        <v>13.404</v>
      </c>
      <c r="BB512" s="34">
        <v>14.23</v>
      </c>
      <c r="BC512" s="34">
        <v>1.06</v>
      </c>
      <c r="BD512" s="34">
        <v>14.442</v>
      </c>
      <c r="BE512" s="34">
        <v>2654.9490000000001</v>
      </c>
      <c r="BF512" s="34">
        <v>125.15300000000001</v>
      </c>
      <c r="BG512" s="34">
        <v>9.6609999999999996</v>
      </c>
      <c r="BH512" s="34">
        <v>3.9E-2</v>
      </c>
      <c r="BI512" s="34">
        <v>9.6999999999999993</v>
      </c>
      <c r="BJ512" s="34">
        <v>7.8840000000000003</v>
      </c>
      <c r="BK512" s="34">
        <v>3.2000000000000001E-2</v>
      </c>
      <c r="BL512" s="34">
        <v>7.9160000000000004</v>
      </c>
      <c r="BM512" s="34">
        <v>18.9984</v>
      </c>
      <c r="BN512" s="34"/>
      <c r="BO512" s="34"/>
      <c r="BP512" s="34"/>
      <c r="BQ512" s="34">
        <v>283.44799999999998</v>
      </c>
      <c r="BR512" s="34">
        <v>0.21284500000000001</v>
      </c>
      <c r="BS512" s="34">
        <v>-5</v>
      </c>
      <c r="BT512" s="34">
        <v>6.123E-3</v>
      </c>
      <c r="BU512" s="34">
        <v>5.2013990000000003</v>
      </c>
      <c r="BV512" s="34">
        <v>0</v>
      </c>
      <c r="BW512" s="34" t="s">
        <v>155</v>
      </c>
      <c r="BX512" s="34">
        <v>0.81599999999999995</v>
      </c>
    </row>
    <row r="513" spans="1:76" x14ac:dyDescent="0.25">
      <c r="A513" s="35">
        <v>43167</v>
      </c>
      <c r="B513" s="36">
        <v>2.2707175925925926E-2</v>
      </c>
      <c r="C513" s="34">
        <v>12.94</v>
      </c>
      <c r="D513" s="34">
        <v>1.0228999999999999</v>
      </c>
      <c r="E513" s="34">
        <v>10228.76735</v>
      </c>
      <c r="F513" s="34">
        <v>445</v>
      </c>
      <c r="G513" s="34">
        <v>1.8</v>
      </c>
      <c r="H513" s="34">
        <v>2763.1</v>
      </c>
      <c r="I513" s="34"/>
      <c r="J513" s="34">
        <v>1.9</v>
      </c>
      <c r="K513" s="34">
        <v>0.87280000000000002</v>
      </c>
      <c r="L513" s="34">
        <v>11.293900000000001</v>
      </c>
      <c r="M513" s="34">
        <v>0.89280000000000004</v>
      </c>
      <c r="N513" s="34">
        <v>388.40940000000001</v>
      </c>
      <c r="O513" s="34">
        <v>1.571</v>
      </c>
      <c r="P513" s="34">
        <v>390</v>
      </c>
      <c r="Q513" s="34">
        <v>316.95760000000001</v>
      </c>
      <c r="R513" s="34">
        <v>1.282</v>
      </c>
      <c r="S513" s="34">
        <v>318.2</v>
      </c>
      <c r="T513" s="34">
        <v>2763.0862999999999</v>
      </c>
      <c r="U513" s="34"/>
      <c r="V513" s="34"/>
      <c r="W513" s="34">
        <v>0</v>
      </c>
      <c r="X513" s="34">
        <v>1.6583000000000001</v>
      </c>
      <c r="Y513" s="34">
        <v>11.9</v>
      </c>
      <c r="Z513" s="34">
        <v>847</v>
      </c>
      <c r="AA513" s="34">
        <v>846</v>
      </c>
      <c r="AB513" s="34">
        <v>857</v>
      </c>
      <c r="AC513" s="34">
        <v>92</v>
      </c>
      <c r="AD513" s="34">
        <v>27.04</v>
      </c>
      <c r="AE513" s="34">
        <v>0.62</v>
      </c>
      <c r="AF513" s="34">
        <v>978</v>
      </c>
      <c r="AG513" s="34">
        <v>1</v>
      </c>
      <c r="AH513" s="34">
        <v>44</v>
      </c>
      <c r="AI513" s="34">
        <v>37</v>
      </c>
      <c r="AJ513" s="34">
        <v>190</v>
      </c>
      <c r="AK513" s="34">
        <v>168</v>
      </c>
      <c r="AL513" s="34">
        <v>3.8</v>
      </c>
      <c r="AM513" s="34">
        <v>175</v>
      </c>
      <c r="AN513" s="34" t="s">
        <v>155</v>
      </c>
      <c r="AO513" s="34">
        <v>2</v>
      </c>
      <c r="AP513" s="37">
        <v>0.77351851851851849</v>
      </c>
      <c r="AQ513" s="34">
        <v>47.164337000000003</v>
      </c>
      <c r="AR513" s="34">
        <v>-88.488928000000001</v>
      </c>
      <c r="AS513" s="34">
        <v>319</v>
      </c>
      <c r="AT513" s="34">
        <v>21.5</v>
      </c>
      <c r="AU513" s="34">
        <v>12</v>
      </c>
      <c r="AV513" s="34">
        <v>9</v>
      </c>
      <c r="AW513" s="34" t="s">
        <v>202</v>
      </c>
      <c r="AX513" s="34">
        <v>1.2</v>
      </c>
      <c r="AY513" s="34">
        <v>1.1000000000000001</v>
      </c>
      <c r="AZ513" s="34">
        <v>2</v>
      </c>
      <c r="BA513" s="34">
        <v>13.404</v>
      </c>
      <c r="BB513" s="34">
        <v>14.11</v>
      </c>
      <c r="BC513" s="34">
        <v>1.05</v>
      </c>
      <c r="BD513" s="34">
        <v>14.574999999999999</v>
      </c>
      <c r="BE513" s="34">
        <v>2633.9279999999999</v>
      </c>
      <c r="BF513" s="34">
        <v>132.517</v>
      </c>
      <c r="BG513" s="34">
        <v>9.4860000000000007</v>
      </c>
      <c r="BH513" s="34">
        <v>3.7999999999999999E-2</v>
      </c>
      <c r="BI513" s="34">
        <v>9.5239999999999991</v>
      </c>
      <c r="BJ513" s="34">
        <v>7.7409999999999997</v>
      </c>
      <c r="BK513" s="34">
        <v>3.1E-2</v>
      </c>
      <c r="BL513" s="34">
        <v>7.7720000000000002</v>
      </c>
      <c r="BM513" s="34">
        <v>22.236999999999998</v>
      </c>
      <c r="BN513" s="34"/>
      <c r="BO513" s="34"/>
      <c r="BP513" s="34"/>
      <c r="BQ513" s="34">
        <v>281.20400000000001</v>
      </c>
      <c r="BR513" s="34">
        <v>0.230294</v>
      </c>
      <c r="BS513" s="34">
        <v>-5</v>
      </c>
      <c r="BT513" s="34">
        <v>6.8770000000000003E-3</v>
      </c>
      <c r="BU513" s="34">
        <v>5.6278100000000002</v>
      </c>
      <c r="BV513" s="34">
        <v>0</v>
      </c>
      <c r="BW513" s="34" t="s">
        <v>155</v>
      </c>
      <c r="BX513" s="34">
        <v>0.81599999999999995</v>
      </c>
    </row>
    <row r="514" spans="1:76" x14ac:dyDescent="0.25">
      <c r="A514" s="35">
        <v>43167</v>
      </c>
      <c r="B514" s="36">
        <v>2.2718749999999999E-2</v>
      </c>
      <c r="C514" s="34">
        <v>12.943</v>
      </c>
      <c r="D514" s="34">
        <v>0.90620000000000001</v>
      </c>
      <c r="E514" s="34">
        <v>9061.921182</v>
      </c>
      <c r="F514" s="34">
        <v>490.4</v>
      </c>
      <c r="G514" s="34">
        <v>1.6</v>
      </c>
      <c r="H514" s="34">
        <v>3033.5</v>
      </c>
      <c r="I514" s="34"/>
      <c r="J514" s="34">
        <v>1.9</v>
      </c>
      <c r="K514" s="34">
        <v>0.87360000000000004</v>
      </c>
      <c r="L514" s="34">
        <v>11.306699999999999</v>
      </c>
      <c r="M514" s="34">
        <v>0.79159999999999997</v>
      </c>
      <c r="N514" s="34">
        <v>428.40949999999998</v>
      </c>
      <c r="O514" s="34">
        <v>1.4345000000000001</v>
      </c>
      <c r="P514" s="34">
        <v>429.8</v>
      </c>
      <c r="Q514" s="34">
        <v>349.59930000000003</v>
      </c>
      <c r="R514" s="34">
        <v>1.1706000000000001</v>
      </c>
      <c r="S514" s="34">
        <v>350.8</v>
      </c>
      <c r="T514" s="34">
        <v>3033.5010000000002</v>
      </c>
      <c r="U514" s="34"/>
      <c r="V514" s="34"/>
      <c r="W514" s="34">
        <v>0</v>
      </c>
      <c r="X514" s="34">
        <v>1.6597999999999999</v>
      </c>
      <c r="Y514" s="34">
        <v>12</v>
      </c>
      <c r="Z514" s="34">
        <v>847</v>
      </c>
      <c r="AA514" s="34">
        <v>847</v>
      </c>
      <c r="AB514" s="34">
        <v>858</v>
      </c>
      <c r="AC514" s="34">
        <v>92</v>
      </c>
      <c r="AD514" s="34">
        <v>27.04</v>
      </c>
      <c r="AE514" s="34">
        <v>0.62</v>
      </c>
      <c r="AF514" s="34">
        <v>978</v>
      </c>
      <c r="AG514" s="34">
        <v>1</v>
      </c>
      <c r="AH514" s="34">
        <v>44</v>
      </c>
      <c r="AI514" s="34">
        <v>37</v>
      </c>
      <c r="AJ514" s="34">
        <v>190</v>
      </c>
      <c r="AK514" s="34">
        <v>168</v>
      </c>
      <c r="AL514" s="34">
        <v>3.8</v>
      </c>
      <c r="AM514" s="34">
        <v>175</v>
      </c>
      <c r="AN514" s="34" t="s">
        <v>155</v>
      </c>
      <c r="AO514" s="34">
        <v>2</v>
      </c>
      <c r="AP514" s="37">
        <v>0.77353009259259264</v>
      </c>
      <c r="AQ514" s="34">
        <v>47.16433</v>
      </c>
      <c r="AR514" s="34">
        <v>-88.489062000000004</v>
      </c>
      <c r="AS514" s="34">
        <v>318.89999999999998</v>
      </c>
      <c r="AT514" s="34">
        <v>22.7</v>
      </c>
      <c r="AU514" s="34">
        <v>12</v>
      </c>
      <c r="AV514" s="34">
        <v>9</v>
      </c>
      <c r="AW514" s="34" t="s">
        <v>202</v>
      </c>
      <c r="AX514" s="34">
        <v>1.2719</v>
      </c>
      <c r="AY514" s="34">
        <v>1.1718999999999999</v>
      </c>
      <c r="AZ514" s="34">
        <v>2.0718999999999999</v>
      </c>
      <c r="BA514" s="34">
        <v>13.404</v>
      </c>
      <c r="BB514" s="34">
        <v>14.2</v>
      </c>
      <c r="BC514" s="34">
        <v>1.06</v>
      </c>
      <c r="BD514" s="34">
        <v>14.475</v>
      </c>
      <c r="BE514" s="34">
        <v>2649.9949999999999</v>
      </c>
      <c r="BF514" s="34">
        <v>118.086</v>
      </c>
      <c r="BG514" s="34">
        <v>10.515000000000001</v>
      </c>
      <c r="BH514" s="34">
        <v>3.5000000000000003E-2</v>
      </c>
      <c r="BI514" s="34">
        <v>10.55</v>
      </c>
      <c r="BJ514" s="34">
        <v>8.5809999999999995</v>
      </c>
      <c r="BK514" s="34">
        <v>2.9000000000000001E-2</v>
      </c>
      <c r="BL514" s="34">
        <v>8.609</v>
      </c>
      <c r="BM514" s="34">
        <v>24.534400000000002</v>
      </c>
      <c r="BN514" s="34"/>
      <c r="BO514" s="34"/>
      <c r="BP514" s="34"/>
      <c r="BQ514" s="34">
        <v>282.84699999999998</v>
      </c>
      <c r="BR514" s="34">
        <v>0.23300000000000001</v>
      </c>
      <c r="BS514" s="34">
        <v>-5</v>
      </c>
      <c r="BT514" s="34">
        <v>7.8770000000000003E-3</v>
      </c>
      <c r="BU514" s="34">
        <v>5.6939380000000002</v>
      </c>
      <c r="BV514" s="34">
        <v>0</v>
      </c>
      <c r="BW514" s="34" t="s">
        <v>155</v>
      </c>
      <c r="BX514" s="34">
        <v>0.81599999999999995</v>
      </c>
    </row>
    <row r="515" spans="1:76" x14ac:dyDescent="0.25">
      <c r="A515" s="35">
        <v>43167</v>
      </c>
      <c r="B515" s="36">
        <v>2.2730324074074076E-2</v>
      </c>
      <c r="C515" s="34">
        <v>12.95</v>
      </c>
      <c r="D515" s="34">
        <v>0.74070000000000003</v>
      </c>
      <c r="E515" s="34">
        <v>7406.5112410000002</v>
      </c>
      <c r="F515" s="34">
        <v>588.9</v>
      </c>
      <c r="G515" s="34">
        <v>1.4</v>
      </c>
      <c r="H515" s="34">
        <v>2839.6</v>
      </c>
      <c r="I515" s="34"/>
      <c r="J515" s="34">
        <v>1.9</v>
      </c>
      <c r="K515" s="34">
        <v>0.87519999999999998</v>
      </c>
      <c r="L515" s="34">
        <v>11.333600000000001</v>
      </c>
      <c r="M515" s="34">
        <v>0.6482</v>
      </c>
      <c r="N515" s="34">
        <v>515.37379999999996</v>
      </c>
      <c r="O515" s="34">
        <v>1.2253000000000001</v>
      </c>
      <c r="P515" s="34">
        <v>516.6</v>
      </c>
      <c r="Q515" s="34">
        <v>420.56560000000002</v>
      </c>
      <c r="R515" s="34">
        <v>0.99990000000000001</v>
      </c>
      <c r="S515" s="34">
        <v>421.6</v>
      </c>
      <c r="T515" s="34">
        <v>2839.6122</v>
      </c>
      <c r="U515" s="34"/>
      <c r="V515" s="34"/>
      <c r="W515" s="34">
        <v>0</v>
      </c>
      <c r="X515" s="34">
        <v>1.6629</v>
      </c>
      <c r="Y515" s="34">
        <v>11.9</v>
      </c>
      <c r="Z515" s="34">
        <v>847</v>
      </c>
      <c r="AA515" s="34">
        <v>847</v>
      </c>
      <c r="AB515" s="34">
        <v>858</v>
      </c>
      <c r="AC515" s="34">
        <v>92</v>
      </c>
      <c r="AD515" s="34">
        <v>27.04</v>
      </c>
      <c r="AE515" s="34">
        <v>0.62</v>
      </c>
      <c r="AF515" s="34">
        <v>978</v>
      </c>
      <c r="AG515" s="34">
        <v>1</v>
      </c>
      <c r="AH515" s="34">
        <v>44</v>
      </c>
      <c r="AI515" s="34">
        <v>37</v>
      </c>
      <c r="AJ515" s="34">
        <v>190</v>
      </c>
      <c r="AK515" s="34">
        <v>168</v>
      </c>
      <c r="AL515" s="34">
        <v>3.8</v>
      </c>
      <c r="AM515" s="34">
        <v>175</v>
      </c>
      <c r="AN515" s="34" t="s">
        <v>155</v>
      </c>
      <c r="AO515" s="34">
        <v>2</v>
      </c>
      <c r="AP515" s="37">
        <v>0.77354166666666668</v>
      </c>
      <c r="AQ515" s="34">
        <v>47.164302999999997</v>
      </c>
      <c r="AR515" s="34">
        <v>-88.489200999999994</v>
      </c>
      <c r="AS515" s="34">
        <v>318.8</v>
      </c>
      <c r="AT515" s="34">
        <v>24.8</v>
      </c>
      <c r="AU515" s="34">
        <v>12</v>
      </c>
      <c r="AV515" s="34">
        <v>9</v>
      </c>
      <c r="AW515" s="34" t="s">
        <v>202</v>
      </c>
      <c r="AX515" s="34">
        <v>1.3</v>
      </c>
      <c r="AY515" s="34">
        <v>1.2</v>
      </c>
      <c r="AZ515" s="34">
        <v>2.0280999999999998</v>
      </c>
      <c r="BA515" s="34">
        <v>13.404</v>
      </c>
      <c r="BB515" s="34">
        <v>14.4</v>
      </c>
      <c r="BC515" s="34">
        <v>1.07</v>
      </c>
      <c r="BD515" s="34">
        <v>14.262</v>
      </c>
      <c r="BE515" s="34">
        <v>2685.8310000000001</v>
      </c>
      <c r="BF515" s="34">
        <v>97.769000000000005</v>
      </c>
      <c r="BG515" s="34">
        <v>12.79</v>
      </c>
      <c r="BH515" s="34">
        <v>0.03</v>
      </c>
      <c r="BI515" s="34">
        <v>12.82</v>
      </c>
      <c r="BJ515" s="34">
        <v>10.436999999999999</v>
      </c>
      <c r="BK515" s="34">
        <v>2.5000000000000001E-2</v>
      </c>
      <c r="BL515" s="34">
        <v>10.462</v>
      </c>
      <c r="BM515" s="34">
        <v>23.221499999999999</v>
      </c>
      <c r="BN515" s="34"/>
      <c r="BO515" s="34"/>
      <c r="BP515" s="34"/>
      <c r="BQ515" s="34">
        <v>286.524</v>
      </c>
      <c r="BR515" s="34">
        <v>0.21546000000000001</v>
      </c>
      <c r="BS515" s="34">
        <v>-5</v>
      </c>
      <c r="BT515" s="34">
        <v>8.0000000000000002E-3</v>
      </c>
      <c r="BU515" s="34">
        <v>5.2653040000000004</v>
      </c>
      <c r="BV515" s="34">
        <v>0</v>
      </c>
      <c r="BW515" s="34" t="s">
        <v>155</v>
      </c>
      <c r="BX515" s="34">
        <v>0.81599999999999995</v>
      </c>
    </row>
    <row r="516" spans="1:76" x14ac:dyDescent="0.25">
      <c r="A516" s="35">
        <v>43167</v>
      </c>
      <c r="B516" s="36">
        <v>2.2741898148148147E-2</v>
      </c>
      <c r="C516" s="34">
        <v>12.95</v>
      </c>
      <c r="D516" s="34">
        <v>0.61939999999999995</v>
      </c>
      <c r="E516" s="34">
        <v>6193.9449539999996</v>
      </c>
      <c r="F516" s="34">
        <v>613.29999999999995</v>
      </c>
      <c r="G516" s="34">
        <v>1.5</v>
      </c>
      <c r="H516" s="34">
        <v>2345.4</v>
      </c>
      <c r="I516" s="34"/>
      <c r="J516" s="34">
        <v>1.9</v>
      </c>
      <c r="K516" s="34">
        <v>0.87680000000000002</v>
      </c>
      <c r="L516" s="34">
        <v>11.353999999999999</v>
      </c>
      <c r="M516" s="34">
        <v>0.54310000000000003</v>
      </c>
      <c r="N516" s="34">
        <v>537.72559999999999</v>
      </c>
      <c r="O516" s="34">
        <v>1.278</v>
      </c>
      <c r="P516" s="34">
        <v>539</v>
      </c>
      <c r="Q516" s="34">
        <v>438.8057</v>
      </c>
      <c r="R516" s="34">
        <v>1.0428999999999999</v>
      </c>
      <c r="S516" s="34">
        <v>439.8</v>
      </c>
      <c r="T516" s="34">
        <v>2345.3901000000001</v>
      </c>
      <c r="U516" s="34"/>
      <c r="V516" s="34"/>
      <c r="W516" s="34">
        <v>0</v>
      </c>
      <c r="X516" s="34">
        <v>1.6657999999999999</v>
      </c>
      <c r="Y516" s="34">
        <v>11.9</v>
      </c>
      <c r="Z516" s="34">
        <v>848</v>
      </c>
      <c r="AA516" s="34">
        <v>848</v>
      </c>
      <c r="AB516" s="34">
        <v>859</v>
      </c>
      <c r="AC516" s="34">
        <v>92</v>
      </c>
      <c r="AD516" s="34">
        <v>27.04</v>
      </c>
      <c r="AE516" s="34">
        <v>0.62</v>
      </c>
      <c r="AF516" s="34">
        <v>978</v>
      </c>
      <c r="AG516" s="34">
        <v>1</v>
      </c>
      <c r="AH516" s="34">
        <v>44</v>
      </c>
      <c r="AI516" s="34">
        <v>37</v>
      </c>
      <c r="AJ516" s="34">
        <v>190</v>
      </c>
      <c r="AK516" s="34">
        <v>168</v>
      </c>
      <c r="AL516" s="34">
        <v>3.8</v>
      </c>
      <c r="AM516" s="34">
        <v>175.4</v>
      </c>
      <c r="AN516" s="34" t="s">
        <v>155</v>
      </c>
      <c r="AO516" s="34">
        <v>2</v>
      </c>
      <c r="AP516" s="37">
        <v>0.77355324074074072</v>
      </c>
      <c r="AQ516" s="34">
        <v>47.164265999999998</v>
      </c>
      <c r="AR516" s="34">
        <v>-88.489340999999996</v>
      </c>
      <c r="AS516" s="34">
        <v>318.8</v>
      </c>
      <c r="AT516" s="34">
        <v>26</v>
      </c>
      <c r="AU516" s="34">
        <v>12</v>
      </c>
      <c r="AV516" s="34">
        <v>9</v>
      </c>
      <c r="AW516" s="34" t="s">
        <v>202</v>
      </c>
      <c r="AX516" s="34">
        <v>1.1561999999999999</v>
      </c>
      <c r="AY516" s="34">
        <v>1.2719</v>
      </c>
      <c r="AZ516" s="34">
        <v>1.9280999999999999</v>
      </c>
      <c r="BA516" s="34">
        <v>13.404</v>
      </c>
      <c r="BB516" s="34">
        <v>14.59</v>
      </c>
      <c r="BC516" s="34">
        <v>1.0900000000000001</v>
      </c>
      <c r="BD516" s="34">
        <v>14.057</v>
      </c>
      <c r="BE516" s="34">
        <v>2720.5239999999999</v>
      </c>
      <c r="BF516" s="34">
        <v>82.819000000000003</v>
      </c>
      <c r="BG516" s="34">
        <v>13.493</v>
      </c>
      <c r="BH516" s="34">
        <v>3.2000000000000001E-2</v>
      </c>
      <c r="BI516" s="34">
        <v>13.525</v>
      </c>
      <c r="BJ516" s="34">
        <v>11.010999999999999</v>
      </c>
      <c r="BK516" s="34">
        <v>2.5999999999999999E-2</v>
      </c>
      <c r="BL516" s="34">
        <v>11.037000000000001</v>
      </c>
      <c r="BM516" s="34">
        <v>19.392900000000001</v>
      </c>
      <c r="BN516" s="34"/>
      <c r="BO516" s="34"/>
      <c r="BP516" s="34"/>
      <c r="BQ516" s="34">
        <v>290.22500000000002</v>
      </c>
      <c r="BR516" s="34">
        <v>0.20072200000000001</v>
      </c>
      <c r="BS516" s="34">
        <v>-5</v>
      </c>
      <c r="BT516" s="34">
        <v>7.123E-3</v>
      </c>
      <c r="BU516" s="34">
        <v>4.9051429999999998</v>
      </c>
      <c r="BV516" s="34">
        <v>0</v>
      </c>
      <c r="BW516" s="34" t="s">
        <v>155</v>
      </c>
      <c r="BX516" s="34">
        <v>0.81599999999999995</v>
      </c>
    </row>
    <row r="517" spans="1:76" x14ac:dyDescent="0.25">
      <c r="A517" s="35">
        <v>43167</v>
      </c>
      <c r="B517" s="36">
        <v>2.2753472222222224E-2</v>
      </c>
      <c r="C517" s="34">
        <v>12.95</v>
      </c>
      <c r="D517" s="34">
        <v>0.57440000000000002</v>
      </c>
      <c r="E517" s="34">
        <v>5743.7856529999999</v>
      </c>
      <c r="F517" s="34">
        <v>580.6</v>
      </c>
      <c r="G517" s="34">
        <v>1.8</v>
      </c>
      <c r="H517" s="34">
        <v>2090.4</v>
      </c>
      <c r="I517" s="34"/>
      <c r="J517" s="34">
        <v>1.86</v>
      </c>
      <c r="K517" s="34">
        <v>0.87739999999999996</v>
      </c>
      <c r="L517" s="34">
        <v>11.3628</v>
      </c>
      <c r="M517" s="34">
        <v>0.504</v>
      </c>
      <c r="N517" s="34">
        <v>509.42320000000001</v>
      </c>
      <c r="O517" s="34">
        <v>1.5793999999999999</v>
      </c>
      <c r="P517" s="34">
        <v>511</v>
      </c>
      <c r="Q517" s="34">
        <v>415.70979999999997</v>
      </c>
      <c r="R517" s="34">
        <v>1.2887999999999999</v>
      </c>
      <c r="S517" s="34">
        <v>417</v>
      </c>
      <c r="T517" s="34">
        <v>2090.3777</v>
      </c>
      <c r="U517" s="34"/>
      <c r="V517" s="34"/>
      <c r="W517" s="34">
        <v>0</v>
      </c>
      <c r="X517" s="34">
        <v>1.6298999999999999</v>
      </c>
      <c r="Y517" s="34">
        <v>12</v>
      </c>
      <c r="Z517" s="34">
        <v>847</v>
      </c>
      <c r="AA517" s="34">
        <v>847</v>
      </c>
      <c r="AB517" s="34">
        <v>858</v>
      </c>
      <c r="AC517" s="34">
        <v>92</v>
      </c>
      <c r="AD517" s="34">
        <v>27.04</v>
      </c>
      <c r="AE517" s="34">
        <v>0.62</v>
      </c>
      <c r="AF517" s="34">
        <v>978</v>
      </c>
      <c r="AG517" s="34">
        <v>1</v>
      </c>
      <c r="AH517" s="34">
        <v>44</v>
      </c>
      <c r="AI517" s="34">
        <v>37</v>
      </c>
      <c r="AJ517" s="34">
        <v>190</v>
      </c>
      <c r="AK517" s="34">
        <v>168</v>
      </c>
      <c r="AL517" s="34">
        <v>3.9</v>
      </c>
      <c r="AM517" s="34">
        <v>175.8</v>
      </c>
      <c r="AN517" s="34" t="s">
        <v>155</v>
      </c>
      <c r="AO517" s="34">
        <v>2</v>
      </c>
      <c r="AP517" s="37">
        <v>0.77356481481481476</v>
      </c>
      <c r="AQ517" s="34">
        <v>47.164214000000001</v>
      </c>
      <c r="AR517" s="34">
        <v>-88.489476999999994</v>
      </c>
      <c r="AS517" s="34">
        <v>318.8</v>
      </c>
      <c r="AT517" s="34">
        <v>26.1</v>
      </c>
      <c r="AU517" s="34">
        <v>12</v>
      </c>
      <c r="AV517" s="34">
        <v>9</v>
      </c>
      <c r="AW517" s="34" t="s">
        <v>202</v>
      </c>
      <c r="AX517" s="34">
        <v>0.95620000000000005</v>
      </c>
      <c r="AY517" s="34">
        <v>1.2281</v>
      </c>
      <c r="AZ517" s="34">
        <v>1.6124000000000001</v>
      </c>
      <c r="BA517" s="34">
        <v>13.404</v>
      </c>
      <c r="BB517" s="34">
        <v>14.68</v>
      </c>
      <c r="BC517" s="34">
        <v>1.0900000000000001</v>
      </c>
      <c r="BD517" s="34">
        <v>13.968</v>
      </c>
      <c r="BE517" s="34">
        <v>2735.252</v>
      </c>
      <c r="BF517" s="34">
        <v>77.215000000000003</v>
      </c>
      <c r="BG517" s="34">
        <v>12.842000000000001</v>
      </c>
      <c r="BH517" s="34">
        <v>0.04</v>
      </c>
      <c r="BI517" s="34">
        <v>12.882</v>
      </c>
      <c r="BJ517" s="34">
        <v>10.478999999999999</v>
      </c>
      <c r="BK517" s="34">
        <v>3.2000000000000001E-2</v>
      </c>
      <c r="BL517" s="34">
        <v>10.512</v>
      </c>
      <c r="BM517" s="34">
        <v>17.3643</v>
      </c>
      <c r="BN517" s="34"/>
      <c r="BO517" s="34"/>
      <c r="BP517" s="34"/>
      <c r="BQ517" s="34">
        <v>285.27699999999999</v>
      </c>
      <c r="BR517" s="34">
        <v>0.243727</v>
      </c>
      <c r="BS517" s="34">
        <v>-5</v>
      </c>
      <c r="BT517" s="34">
        <v>7.0000000000000001E-3</v>
      </c>
      <c r="BU517" s="34">
        <v>5.9560789999999999</v>
      </c>
      <c r="BV517" s="34">
        <v>0</v>
      </c>
      <c r="BW517" s="34" t="s">
        <v>155</v>
      </c>
      <c r="BX517" s="34">
        <v>0.81599999999999995</v>
      </c>
    </row>
    <row r="518" spans="1:76" x14ac:dyDescent="0.25">
      <c r="A518" s="35">
        <v>43167</v>
      </c>
      <c r="B518" s="36">
        <v>2.2765046296296294E-2</v>
      </c>
      <c r="C518" s="34">
        <v>12.956</v>
      </c>
      <c r="D518" s="34">
        <v>0.53410000000000002</v>
      </c>
      <c r="E518" s="34">
        <v>5341.2030080000004</v>
      </c>
      <c r="F518" s="34">
        <v>540.20000000000005</v>
      </c>
      <c r="G518" s="34">
        <v>1.8</v>
      </c>
      <c r="H518" s="34">
        <v>1899.8</v>
      </c>
      <c r="I518" s="34"/>
      <c r="J518" s="34">
        <v>1.8</v>
      </c>
      <c r="K518" s="34">
        <v>0.87790000000000001</v>
      </c>
      <c r="L518" s="34">
        <v>11.374499999999999</v>
      </c>
      <c r="M518" s="34">
        <v>0.46889999999999998</v>
      </c>
      <c r="N518" s="34">
        <v>474.25330000000002</v>
      </c>
      <c r="O518" s="34">
        <v>1.5802</v>
      </c>
      <c r="P518" s="34">
        <v>475.8</v>
      </c>
      <c r="Q518" s="34">
        <v>387.00970000000001</v>
      </c>
      <c r="R518" s="34">
        <v>1.2895000000000001</v>
      </c>
      <c r="S518" s="34">
        <v>388.3</v>
      </c>
      <c r="T518" s="34">
        <v>1899.8100999999999</v>
      </c>
      <c r="U518" s="34"/>
      <c r="V518" s="34"/>
      <c r="W518" s="34">
        <v>0</v>
      </c>
      <c r="X518" s="34">
        <v>1.5802</v>
      </c>
      <c r="Y518" s="34">
        <v>11.9</v>
      </c>
      <c r="Z518" s="34">
        <v>848</v>
      </c>
      <c r="AA518" s="34">
        <v>848</v>
      </c>
      <c r="AB518" s="34">
        <v>859</v>
      </c>
      <c r="AC518" s="34">
        <v>92</v>
      </c>
      <c r="AD518" s="34">
        <v>27.04</v>
      </c>
      <c r="AE518" s="34">
        <v>0.62</v>
      </c>
      <c r="AF518" s="34">
        <v>978</v>
      </c>
      <c r="AG518" s="34">
        <v>1</v>
      </c>
      <c r="AH518" s="34">
        <v>44</v>
      </c>
      <c r="AI518" s="34">
        <v>37</v>
      </c>
      <c r="AJ518" s="34">
        <v>190</v>
      </c>
      <c r="AK518" s="34">
        <v>168</v>
      </c>
      <c r="AL518" s="34">
        <v>3.8</v>
      </c>
      <c r="AM518" s="34">
        <v>175.9</v>
      </c>
      <c r="AN518" s="34" t="s">
        <v>155</v>
      </c>
      <c r="AO518" s="34">
        <v>2</v>
      </c>
      <c r="AP518" s="37">
        <v>0.77357638888888891</v>
      </c>
      <c r="AQ518" s="34">
        <v>47.164150999999997</v>
      </c>
      <c r="AR518" s="34">
        <v>-88.489604999999997</v>
      </c>
      <c r="AS518" s="34">
        <v>318.8</v>
      </c>
      <c r="AT518" s="34">
        <v>26</v>
      </c>
      <c r="AU518" s="34">
        <v>12</v>
      </c>
      <c r="AV518" s="34">
        <v>10</v>
      </c>
      <c r="AW518" s="34" t="s">
        <v>199</v>
      </c>
      <c r="AX518" s="34">
        <v>0.97189999999999999</v>
      </c>
      <c r="AY518" s="34">
        <v>1.0562</v>
      </c>
      <c r="AZ518" s="34">
        <v>1.5719000000000001</v>
      </c>
      <c r="BA518" s="34">
        <v>13.404</v>
      </c>
      <c r="BB518" s="34">
        <v>14.74</v>
      </c>
      <c r="BC518" s="34">
        <v>1.1000000000000001</v>
      </c>
      <c r="BD518" s="34">
        <v>13.907</v>
      </c>
      <c r="BE518" s="34">
        <v>2747.7570000000001</v>
      </c>
      <c r="BF518" s="34">
        <v>72.096000000000004</v>
      </c>
      <c r="BG518" s="34">
        <v>11.997999999999999</v>
      </c>
      <c r="BH518" s="34">
        <v>0.04</v>
      </c>
      <c r="BI518" s="34">
        <v>12.038</v>
      </c>
      <c r="BJ518" s="34">
        <v>9.7899999999999991</v>
      </c>
      <c r="BK518" s="34">
        <v>3.3000000000000002E-2</v>
      </c>
      <c r="BL518" s="34">
        <v>9.8230000000000004</v>
      </c>
      <c r="BM518" s="34">
        <v>15.837199999999999</v>
      </c>
      <c r="BN518" s="34"/>
      <c r="BO518" s="34"/>
      <c r="BP518" s="34"/>
      <c r="BQ518" s="34">
        <v>277.565</v>
      </c>
      <c r="BR518" s="34">
        <v>0.23859900000000001</v>
      </c>
      <c r="BS518" s="34">
        <v>-5</v>
      </c>
      <c r="BT518" s="34">
        <v>7.8770000000000003E-3</v>
      </c>
      <c r="BU518" s="34">
        <v>5.8307640000000003</v>
      </c>
      <c r="BV518" s="34">
        <v>0</v>
      </c>
      <c r="BW518" s="34" t="s">
        <v>155</v>
      </c>
      <c r="BX518" s="34">
        <v>0.81599999999999995</v>
      </c>
    </row>
    <row r="519" spans="1:76" x14ac:dyDescent="0.25">
      <c r="A519" s="35">
        <v>43167</v>
      </c>
      <c r="B519" s="36">
        <v>2.2776620370370371E-2</v>
      </c>
      <c r="C519" s="34">
        <v>12.955</v>
      </c>
      <c r="D519" s="34">
        <v>0.55420000000000003</v>
      </c>
      <c r="E519" s="34">
        <v>5541.7042609999999</v>
      </c>
      <c r="F519" s="34">
        <v>509.9</v>
      </c>
      <c r="G519" s="34">
        <v>1.8</v>
      </c>
      <c r="H519" s="34">
        <v>1716.2</v>
      </c>
      <c r="I519" s="34"/>
      <c r="J519" s="34">
        <v>1.8</v>
      </c>
      <c r="K519" s="34">
        <v>0.87790000000000001</v>
      </c>
      <c r="L519" s="34">
        <v>11.3735</v>
      </c>
      <c r="M519" s="34">
        <v>0.48649999999999999</v>
      </c>
      <c r="N519" s="34">
        <v>447.65679999999998</v>
      </c>
      <c r="O519" s="34">
        <v>1.5802</v>
      </c>
      <c r="P519" s="34">
        <v>449.2</v>
      </c>
      <c r="Q519" s="34">
        <v>365.30590000000001</v>
      </c>
      <c r="R519" s="34">
        <v>1.2895000000000001</v>
      </c>
      <c r="S519" s="34">
        <v>366.6</v>
      </c>
      <c r="T519" s="34">
        <v>1716.2484999999999</v>
      </c>
      <c r="U519" s="34"/>
      <c r="V519" s="34"/>
      <c r="W519" s="34">
        <v>0</v>
      </c>
      <c r="X519" s="34">
        <v>1.5802</v>
      </c>
      <c r="Y519" s="34">
        <v>11.9</v>
      </c>
      <c r="Z519" s="34">
        <v>849</v>
      </c>
      <c r="AA519" s="34">
        <v>848</v>
      </c>
      <c r="AB519" s="34">
        <v>859</v>
      </c>
      <c r="AC519" s="34">
        <v>92</v>
      </c>
      <c r="AD519" s="34">
        <v>27.04</v>
      </c>
      <c r="AE519" s="34">
        <v>0.62</v>
      </c>
      <c r="AF519" s="34">
        <v>978</v>
      </c>
      <c r="AG519" s="34">
        <v>1</v>
      </c>
      <c r="AH519" s="34">
        <v>44</v>
      </c>
      <c r="AI519" s="34">
        <v>37</v>
      </c>
      <c r="AJ519" s="34">
        <v>190</v>
      </c>
      <c r="AK519" s="34">
        <v>168</v>
      </c>
      <c r="AL519" s="34">
        <v>3.8</v>
      </c>
      <c r="AM519" s="34">
        <v>175.5</v>
      </c>
      <c r="AN519" s="34" t="s">
        <v>155</v>
      </c>
      <c r="AO519" s="34">
        <v>2</v>
      </c>
      <c r="AP519" s="37">
        <v>0.77358796296296306</v>
      </c>
      <c r="AQ519" s="34">
        <v>47.164084000000003</v>
      </c>
      <c r="AR519" s="34">
        <v>-88.489726000000005</v>
      </c>
      <c r="AS519" s="34">
        <v>318.7</v>
      </c>
      <c r="AT519" s="34">
        <v>25.9</v>
      </c>
      <c r="AU519" s="34">
        <v>12</v>
      </c>
      <c r="AV519" s="34">
        <v>10</v>
      </c>
      <c r="AW519" s="34" t="s">
        <v>199</v>
      </c>
      <c r="AX519" s="34">
        <v>1.1437999999999999</v>
      </c>
      <c r="AY519" s="34">
        <v>1</v>
      </c>
      <c r="AZ519" s="34">
        <v>1.7438</v>
      </c>
      <c r="BA519" s="34">
        <v>13.404</v>
      </c>
      <c r="BB519" s="34">
        <v>14.74</v>
      </c>
      <c r="BC519" s="34">
        <v>1.1000000000000001</v>
      </c>
      <c r="BD519" s="34">
        <v>13.907999999999999</v>
      </c>
      <c r="BE519" s="34">
        <v>2747.9160000000002</v>
      </c>
      <c r="BF519" s="34">
        <v>74.813000000000002</v>
      </c>
      <c r="BG519" s="34">
        <v>11.326000000000001</v>
      </c>
      <c r="BH519" s="34">
        <v>0.04</v>
      </c>
      <c r="BI519" s="34">
        <v>11.366</v>
      </c>
      <c r="BJ519" s="34">
        <v>9.2430000000000003</v>
      </c>
      <c r="BK519" s="34">
        <v>3.3000000000000002E-2</v>
      </c>
      <c r="BL519" s="34">
        <v>9.2750000000000004</v>
      </c>
      <c r="BM519" s="34">
        <v>14.309100000000001</v>
      </c>
      <c r="BN519" s="34"/>
      <c r="BO519" s="34"/>
      <c r="BP519" s="34"/>
      <c r="BQ519" s="34">
        <v>277.60500000000002</v>
      </c>
      <c r="BR519" s="34">
        <v>0.26067899999999999</v>
      </c>
      <c r="BS519" s="34">
        <v>-5</v>
      </c>
      <c r="BT519" s="34">
        <v>7.123E-3</v>
      </c>
      <c r="BU519" s="34">
        <v>6.3703430000000001</v>
      </c>
      <c r="BV519" s="34">
        <v>0</v>
      </c>
      <c r="BW519" s="34" t="s">
        <v>155</v>
      </c>
      <c r="BX519" s="34">
        <v>0.81599999999999995</v>
      </c>
    </row>
    <row r="520" spans="1:76" x14ac:dyDescent="0.25">
      <c r="A520" s="35">
        <v>43167</v>
      </c>
      <c r="B520" s="36">
        <v>2.2788194444444441E-2</v>
      </c>
      <c r="C520" s="34">
        <v>12.952999999999999</v>
      </c>
      <c r="D520" s="34">
        <v>0.55800000000000005</v>
      </c>
      <c r="E520" s="34">
        <v>5580</v>
      </c>
      <c r="F520" s="34">
        <v>477.7</v>
      </c>
      <c r="G520" s="34">
        <v>1.8</v>
      </c>
      <c r="H520" s="34">
        <v>1717.6</v>
      </c>
      <c r="I520" s="34"/>
      <c r="J520" s="34">
        <v>1.8</v>
      </c>
      <c r="K520" s="34">
        <v>0.87790000000000001</v>
      </c>
      <c r="L520" s="34">
        <v>11.3713</v>
      </c>
      <c r="M520" s="34">
        <v>0.4899</v>
      </c>
      <c r="N520" s="34">
        <v>419.3535</v>
      </c>
      <c r="O520" s="34">
        <v>1.5802</v>
      </c>
      <c r="P520" s="34">
        <v>420.9</v>
      </c>
      <c r="Q520" s="34">
        <v>342.20920000000001</v>
      </c>
      <c r="R520" s="34">
        <v>1.2895000000000001</v>
      </c>
      <c r="S520" s="34">
        <v>343.5</v>
      </c>
      <c r="T520" s="34">
        <v>1717.5735999999999</v>
      </c>
      <c r="U520" s="34"/>
      <c r="V520" s="34"/>
      <c r="W520" s="34">
        <v>0</v>
      </c>
      <c r="X520" s="34">
        <v>1.5802</v>
      </c>
      <c r="Y520" s="34">
        <v>12</v>
      </c>
      <c r="Z520" s="34">
        <v>848</v>
      </c>
      <c r="AA520" s="34">
        <v>848</v>
      </c>
      <c r="AB520" s="34">
        <v>859</v>
      </c>
      <c r="AC520" s="34">
        <v>92</v>
      </c>
      <c r="AD520" s="34">
        <v>27.04</v>
      </c>
      <c r="AE520" s="34">
        <v>0.62</v>
      </c>
      <c r="AF520" s="34">
        <v>978</v>
      </c>
      <c r="AG520" s="34">
        <v>1</v>
      </c>
      <c r="AH520" s="34">
        <v>44</v>
      </c>
      <c r="AI520" s="34">
        <v>37</v>
      </c>
      <c r="AJ520" s="34">
        <v>190</v>
      </c>
      <c r="AK520" s="34">
        <v>168</v>
      </c>
      <c r="AL520" s="34">
        <v>3.8</v>
      </c>
      <c r="AM520" s="34">
        <v>175.2</v>
      </c>
      <c r="AN520" s="34" t="s">
        <v>155</v>
      </c>
      <c r="AO520" s="34">
        <v>2</v>
      </c>
      <c r="AP520" s="37">
        <v>0.77359953703703699</v>
      </c>
      <c r="AQ520" s="34">
        <v>47.163955000000001</v>
      </c>
      <c r="AR520" s="34">
        <v>-88.489919999999998</v>
      </c>
      <c r="AS520" s="34">
        <v>318.60000000000002</v>
      </c>
      <c r="AT520" s="34">
        <v>26</v>
      </c>
      <c r="AU520" s="34">
        <v>12</v>
      </c>
      <c r="AV520" s="34">
        <v>10</v>
      </c>
      <c r="AW520" s="34" t="s">
        <v>199</v>
      </c>
      <c r="AX520" s="34">
        <v>1.2</v>
      </c>
      <c r="AY520" s="34">
        <v>1</v>
      </c>
      <c r="AZ520" s="34">
        <v>1.8</v>
      </c>
      <c r="BA520" s="34">
        <v>13.404</v>
      </c>
      <c r="BB520" s="34">
        <v>14.74</v>
      </c>
      <c r="BC520" s="34">
        <v>1.1000000000000001</v>
      </c>
      <c r="BD520" s="34">
        <v>13.91</v>
      </c>
      <c r="BE520" s="34">
        <v>2747.09</v>
      </c>
      <c r="BF520" s="34">
        <v>75.319999999999993</v>
      </c>
      <c r="BG520" s="34">
        <v>10.609</v>
      </c>
      <c r="BH520" s="34">
        <v>0.04</v>
      </c>
      <c r="BI520" s="34">
        <v>10.648999999999999</v>
      </c>
      <c r="BJ520" s="34">
        <v>8.657</v>
      </c>
      <c r="BK520" s="34">
        <v>3.3000000000000002E-2</v>
      </c>
      <c r="BL520" s="34">
        <v>8.69</v>
      </c>
      <c r="BM520" s="34">
        <v>14.3186</v>
      </c>
      <c r="BN520" s="34"/>
      <c r="BO520" s="34"/>
      <c r="BP520" s="34"/>
      <c r="BQ520" s="34">
        <v>277.57</v>
      </c>
      <c r="BR520" s="34">
        <v>0.247337</v>
      </c>
      <c r="BS520" s="34">
        <v>-5</v>
      </c>
      <c r="BT520" s="34">
        <v>7.0000000000000001E-3</v>
      </c>
      <c r="BU520" s="34">
        <v>6.0442980000000004</v>
      </c>
      <c r="BV520" s="34">
        <v>0</v>
      </c>
      <c r="BW520" s="34" t="s">
        <v>155</v>
      </c>
      <c r="BX520" s="34">
        <v>0.81599999999999995</v>
      </c>
    </row>
    <row r="521" spans="1:76" x14ac:dyDescent="0.25">
      <c r="A521" s="35">
        <v>43167</v>
      </c>
      <c r="B521" s="36">
        <v>2.2799768518518518E-2</v>
      </c>
      <c r="C521" s="34">
        <v>12.96</v>
      </c>
      <c r="D521" s="34">
        <v>0.58609999999999995</v>
      </c>
      <c r="E521" s="34">
        <v>5861</v>
      </c>
      <c r="F521" s="34">
        <v>457.1</v>
      </c>
      <c r="G521" s="34">
        <v>1.8</v>
      </c>
      <c r="H521" s="34">
        <v>1664.5</v>
      </c>
      <c r="I521" s="34"/>
      <c r="J521" s="34">
        <v>1.8</v>
      </c>
      <c r="K521" s="34">
        <v>0.87760000000000005</v>
      </c>
      <c r="L521" s="34">
        <v>11.373699999999999</v>
      </c>
      <c r="M521" s="34">
        <v>0.51439999999999997</v>
      </c>
      <c r="N521" s="34">
        <v>401.18799999999999</v>
      </c>
      <c r="O521" s="34">
        <v>1.5797000000000001</v>
      </c>
      <c r="P521" s="34">
        <v>402.8</v>
      </c>
      <c r="Q521" s="34">
        <v>327.38549999999998</v>
      </c>
      <c r="R521" s="34">
        <v>1.2890999999999999</v>
      </c>
      <c r="S521" s="34">
        <v>328.7</v>
      </c>
      <c r="T521" s="34">
        <v>1664.4837</v>
      </c>
      <c r="U521" s="34"/>
      <c r="V521" s="34"/>
      <c r="W521" s="34">
        <v>0</v>
      </c>
      <c r="X521" s="34">
        <v>1.5797000000000001</v>
      </c>
      <c r="Y521" s="34">
        <v>11.9</v>
      </c>
      <c r="Z521" s="34">
        <v>849</v>
      </c>
      <c r="AA521" s="34">
        <v>848</v>
      </c>
      <c r="AB521" s="34">
        <v>860</v>
      </c>
      <c r="AC521" s="34">
        <v>92</v>
      </c>
      <c r="AD521" s="34">
        <v>27.04</v>
      </c>
      <c r="AE521" s="34">
        <v>0.62</v>
      </c>
      <c r="AF521" s="34">
        <v>978</v>
      </c>
      <c r="AG521" s="34">
        <v>1</v>
      </c>
      <c r="AH521" s="34">
        <v>44</v>
      </c>
      <c r="AI521" s="34">
        <v>37</v>
      </c>
      <c r="AJ521" s="34">
        <v>190</v>
      </c>
      <c r="AK521" s="34">
        <v>168</v>
      </c>
      <c r="AL521" s="34">
        <v>3.7</v>
      </c>
      <c r="AM521" s="34">
        <v>175</v>
      </c>
      <c r="AN521" s="34" t="s">
        <v>155</v>
      </c>
      <c r="AO521" s="34">
        <v>2</v>
      </c>
      <c r="AP521" s="37">
        <v>0.77362268518518518</v>
      </c>
      <c r="AQ521" s="34">
        <v>47.163912000000003</v>
      </c>
      <c r="AR521" s="34">
        <v>-88.489981999999998</v>
      </c>
      <c r="AS521" s="34">
        <v>318.60000000000002</v>
      </c>
      <c r="AT521" s="34">
        <v>25.9</v>
      </c>
      <c r="AU521" s="34">
        <v>12</v>
      </c>
      <c r="AV521" s="34">
        <v>10</v>
      </c>
      <c r="AW521" s="34" t="s">
        <v>199</v>
      </c>
      <c r="AX521" s="34">
        <v>1.4876</v>
      </c>
      <c r="AY521" s="34">
        <v>1</v>
      </c>
      <c r="AZ521" s="34">
        <v>2.0156999999999998</v>
      </c>
      <c r="BA521" s="34">
        <v>13.404</v>
      </c>
      <c r="BB521" s="34">
        <v>14.7</v>
      </c>
      <c r="BC521" s="34">
        <v>1.1000000000000001</v>
      </c>
      <c r="BD521" s="34">
        <v>13.948</v>
      </c>
      <c r="BE521" s="34">
        <v>2742.7310000000002</v>
      </c>
      <c r="BF521" s="34">
        <v>78.944999999999993</v>
      </c>
      <c r="BG521" s="34">
        <v>10.131</v>
      </c>
      <c r="BH521" s="34">
        <v>0.04</v>
      </c>
      <c r="BI521" s="34">
        <v>10.170999999999999</v>
      </c>
      <c r="BJ521" s="34">
        <v>8.2680000000000007</v>
      </c>
      <c r="BK521" s="34">
        <v>3.3000000000000002E-2</v>
      </c>
      <c r="BL521" s="34">
        <v>8.3000000000000007</v>
      </c>
      <c r="BM521" s="34">
        <v>13.851100000000001</v>
      </c>
      <c r="BN521" s="34"/>
      <c r="BO521" s="34"/>
      <c r="BP521" s="34"/>
      <c r="BQ521" s="34">
        <v>276.98099999999999</v>
      </c>
      <c r="BR521" s="34">
        <v>0.21956700000000001</v>
      </c>
      <c r="BS521" s="34">
        <v>-5</v>
      </c>
      <c r="BT521" s="34">
        <v>7.8770000000000003E-3</v>
      </c>
      <c r="BU521" s="34">
        <v>5.3656689999999996</v>
      </c>
      <c r="BV521" s="34">
        <v>0</v>
      </c>
      <c r="BW521" s="34" t="s">
        <v>155</v>
      </c>
      <c r="BX521" s="34">
        <v>0.81599999999999995</v>
      </c>
    </row>
    <row r="522" spans="1:76" x14ac:dyDescent="0.25">
      <c r="A522" s="35">
        <v>43167</v>
      </c>
      <c r="B522" s="36">
        <v>2.2811342592592595E-2</v>
      </c>
      <c r="C522" s="34">
        <v>12.96</v>
      </c>
      <c r="D522" s="34">
        <v>0.67879999999999996</v>
      </c>
      <c r="E522" s="34">
        <v>6787.922705</v>
      </c>
      <c r="F522" s="34">
        <v>438.4</v>
      </c>
      <c r="G522" s="34">
        <v>1.9</v>
      </c>
      <c r="H522" s="34">
        <v>1747</v>
      </c>
      <c r="I522" s="34"/>
      <c r="J522" s="34">
        <v>1.8</v>
      </c>
      <c r="K522" s="34">
        <v>0.87670000000000003</v>
      </c>
      <c r="L522" s="34">
        <v>11.3621</v>
      </c>
      <c r="M522" s="34">
        <v>0.59509999999999996</v>
      </c>
      <c r="N522" s="34">
        <v>384.3372</v>
      </c>
      <c r="O522" s="34">
        <v>1.6657</v>
      </c>
      <c r="P522" s="34">
        <v>386</v>
      </c>
      <c r="Q522" s="34">
        <v>313.63459999999998</v>
      </c>
      <c r="R522" s="34">
        <v>1.3593</v>
      </c>
      <c r="S522" s="34">
        <v>315</v>
      </c>
      <c r="T522" s="34">
        <v>1747.0129999999999</v>
      </c>
      <c r="U522" s="34"/>
      <c r="V522" s="34"/>
      <c r="W522" s="34">
        <v>0</v>
      </c>
      <c r="X522" s="34">
        <v>1.5781000000000001</v>
      </c>
      <c r="Y522" s="34">
        <v>12</v>
      </c>
      <c r="Z522" s="34">
        <v>849</v>
      </c>
      <c r="AA522" s="34">
        <v>847</v>
      </c>
      <c r="AB522" s="34">
        <v>860</v>
      </c>
      <c r="AC522" s="34">
        <v>92</v>
      </c>
      <c r="AD522" s="34">
        <v>27.04</v>
      </c>
      <c r="AE522" s="34">
        <v>0.62</v>
      </c>
      <c r="AF522" s="34">
        <v>978</v>
      </c>
      <c r="AG522" s="34">
        <v>1</v>
      </c>
      <c r="AH522" s="34">
        <v>44</v>
      </c>
      <c r="AI522" s="34">
        <v>37</v>
      </c>
      <c r="AJ522" s="34">
        <v>190</v>
      </c>
      <c r="AK522" s="34">
        <v>168</v>
      </c>
      <c r="AL522" s="34">
        <v>3.8</v>
      </c>
      <c r="AM522" s="34">
        <v>175</v>
      </c>
      <c r="AN522" s="34" t="s">
        <v>155</v>
      </c>
      <c r="AO522" s="34">
        <v>2</v>
      </c>
      <c r="AP522" s="37">
        <v>0.77362268518518518</v>
      </c>
      <c r="AQ522" s="34">
        <v>47.163870000000003</v>
      </c>
      <c r="AR522" s="34">
        <v>-88.490072999999995</v>
      </c>
      <c r="AS522" s="34">
        <v>318.2</v>
      </c>
      <c r="AT522" s="34">
        <v>25.5</v>
      </c>
      <c r="AU522" s="34">
        <v>12</v>
      </c>
      <c r="AV522" s="34">
        <v>10</v>
      </c>
      <c r="AW522" s="34" t="s">
        <v>199</v>
      </c>
      <c r="AX522" s="34">
        <v>1.6</v>
      </c>
      <c r="AY522" s="34">
        <v>1.0719000000000001</v>
      </c>
      <c r="AZ522" s="34">
        <v>2.1718999999999999</v>
      </c>
      <c r="BA522" s="34">
        <v>13.404</v>
      </c>
      <c r="BB522" s="34">
        <v>14.59</v>
      </c>
      <c r="BC522" s="34">
        <v>1.0900000000000001</v>
      </c>
      <c r="BD522" s="34">
        <v>14.063000000000001</v>
      </c>
      <c r="BE522" s="34">
        <v>2722.3939999999998</v>
      </c>
      <c r="BF522" s="34">
        <v>90.753</v>
      </c>
      <c r="BG522" s="34">
        <v>9.6440000000000001</v>
      </c>
      <c r="BH522" s="34">
        <v>4.2000000000000003E-2</v>
      </c>
      <c r="BI522" s="34">
        <v>9.6850000000000005</v>
      </c>
      <c r="BJ522" s="34">
        <v>7.87</v>
      </c>
      <c r="BK522" s="34">
        <v>3.4000000000000002E-2</v>
      </c>
      <c r="BL522" s="34">
        <v>7.9039999999999999</v>
      </c>
      <c r="BM522" s="34">
        <v>14.444699999999999</v>
      </c>
      <c r="BN522" s="34"/>
      <c r="BO522" s="34"/>
      <c r="BP522" s="34"/>
      <c r="BQ522" s="34">
        <v>274.92700000000002</v>
      </c>
      <c r="BR522" s="34">
        <v>0.28703699999999999</v>
      </c>
      <c r="BS522" s="34">
        <v>-5</v>
      </c>
      <c r="BT522" s="34">
        <v>7.123E-3</v>
      </c>
      <c r="BU522" s="34">
        <v>7.0144659999999996</v>
      </c>
      <c r="BV522" s="34">
        <v>0</v>
      </c>
      <c r="BW522" s="34" t="s">
        <v>155</v>
      </c>
      <c r="BX522" s="34">
        <v>0.81599999999999995</v>
      </c>
    </row>
    <row r="523" spans="1:76" x14ac:dyDescent="0.25">
      <c r="A523" s="35">
        <v>43167</v>
      </c>
      <c r="B523" s="36">
        <v>2.2822916666666668E-2</v>
      </c>
      <c r="C523" s="34">
        <v>12.928000000000001</v>
      </c>
      <c r="D523" s="34">
        <v>0.79730000000000001</v>
      </c>
      <c r="E523" s="34">
        <v>7973.1218699999999</v>
      </c>
      <c r="F523" s="34">
        <v>450.7</v>
      </c>
      <c r="G523" s="34">
        <v>1.8</v>
      </c>
      <c r="H523" s="34">
        <v>2370.6999999999998</v>
      </c>
      <c r="I523" s="34"/>
      <c r="J523" s="34">
        <v>1.8</v>
      </c>
      <c r="K523" s="34">
        <v>0.87529999999999997</v>
      </c>
      <c r="L523" s="34">
        <v>11.315200000000001</v>
      </c>
      <c r="M523" s="34">
        <v>0.69789999999999996</v>
      </c>
      <c r="N523" s="34">
        <v>394.4701</v>
      </c>
      <c r="O523" s="34">
        <v>1.5502</v>
      </c>
      <c r="P523" s="34">
        <v>396</v>
      </c>
      <c r="Q523" s="34">
        <v>321.90339999999998</v>
      </c>
      <c r="R523" s="34">
        <v>1.2649999999999999</v>
      </c>
      <c r="S523" s="34">
        <v>323.2</v>
      </c>
      <c r="T523" s="34">
        <v>2370.6644999999999</v>
      </c>
      <c r="U523" s="34"/>
      <c r="V523" s="34"/>
      <c r="W523" s="34">
        <v>0</v>
      </c>
      <c r="X523" s="34">
        <v>1.5754999999999999</v>
      </c>
      <c r="Y523" s="34">
        <v>11.9</v>
      </c>
      <c r="Z523" s="34">
        <v>849</v>
      </c>
      <c r="AA523" s="34">
        <v>848</v>
      </c>
      <c r="AB523" s="34">
        <v>860</v>
      </c>
      <c r="AC523" s="34">
        <v>92</v>
      </c>
      <c r="AD523" s="34">
        <v>27.04</v>
      </c>
      <c r="AE523" s="34">
        <v>0.62</v>
      </c>
      <c r="AF523" s="34">
        <v>978</v>
      </c>
      <c r="AG523" s="34">
        <v>1</v>
      </c>
      <c r="AH523" s="34">
        <v>44</v>
      </c>
      <c r="AI523" s="34">
        <v>37</v>
      </c>
      <c r="AJ523" s="34">
        <v>190</v>
      </c>
      <c r="AK523" s="34">
        <v>168</v>
      </c>
      <c r="AL523" s="34">
        <v>3.7</v>
      </c>
      <c r="AM523" s="34">
        <v>175</v>
      </c>
      <c r="AN523" s="34" t="s">
        <v>155</v>
      </c>
      <c r="AO523" s="34">
        <v>2</v>
      </c>
      <c r="AP523" s="37">
        <v>0.77363425925925933</v>
      </c>
      <c r="AQ523" s="34">
        <v>47.163815999999997</v>
      </c>
      <c r="AR523" s="34">
        <v>-88.490204000000006</v>
      </c>
      <c r="AS523" s="34">
        <v>317.89999999999998</v>
      </c>
      <c r="AT523" s="34">
        <v>25.4</v>
      </c>
      <c r="AU523" s="34">
        <v>12</v>
      </c>
      <c r="AV523" s="34">
        <v>10</v>
      </c>
      <c r="AW523" s="34" t="s">
        <v>199</v>
      </c>
      <c r="AX523" s="34">
        <v>1.6718999999999999</v>
      </c>
      <c r="AY523" s="34">
        <v>1.2438</v>
      </c>
      <c r="AZ523" s="34">
        <v>2.3437999999999999</v>
      </c>
      <c r="BA523" s="34">
        <v>13.404</v>
      </c>
      <c r="BB523" s="34">
        <v>14.41</v>
      </c>
      <c r="BC523" s="34">
        <v>1.08</v>
      </c>
      <c r="BD523" s="34">
        <v>14.250999999999999</v>
      </c>
      <c r="BE523" s="34">
        <v>2684.9009999999998</v>
      </c>
      <c r="BF523" s="34">
        <v>105.39400000000001</v>
      </c>
      <c r="BG523" s="34">
        <v>9.8019999999999996</v>
      </c>
      <c r="BH523" s="34">
        <v>3.9E-2</v>
      </c>
      <c r="BI523" s="34">
        <v>9.8409999999999993</v>
      </c>
      <c r="BJ523" s="34">
        <v>7.9989999999999997</v>
      </c>
      <c r="BK523" s="34">
        <v>3.1E-2</v>
      </c>
      <c r="BL523" s="34">
        <v>8.0299999999999994</v>
      </c>
      <c r="BM523" s="34">
        <v>19.4115</v>
      </c>
      <c r="BN523" s="34"/>
      <c r="BO523" s="34"/>
      <c r="BP523" s="34"/>
      <c r="BQ523" s="34">
        <v>271.81900000000002</v>
      </c>
      <c r="BR523" s="34">
        <v>0.25056499999999998</v>
      </c>
      <c r="BS523" s="34">
        <v>-5</v>
      </c>
      <c r="BT523" s="34">
        <v>7.0000000000000001E-3</v>
      </c>
      <c r="BU523" s="34">
        <v>6.1231929999999997</v>
      </c>
      <c r="BV523" s="34">
        <v>0</v>
      </c>
      <c r="BW523" s="34" t="s">
        <v>155</v>
      </c>
      <c r="BX523" s="34">
        <v>0.81599999999999995</v>
      </c>
    </row>
    <row r="524" spans="1:76" x14ac:dyDescent="0.25">
      <c r="A524" s="35">
        <v>43167</v>
      </c>
      <c r="B524" s="36">
        <v>2.2834490740740742E-2</v>
      </c>
      <c r="C524" s="34">
        <v>12.92</v>
      </c>
      <c r="D524" s="34">
        <v>0.71799999999999997</v>
      </c>
      <c r="E524" s="34">
        <v>7180.1335559999998</v>
      </c>
      <c r="F524" s="34">
        <v>584.6</v>
      </c>
      <c r="G524" s="34">
        <v>1.3</v>
      </c>
      <c r="H524" s="34">
        <v>2801.8</v>
      </c>
      <c r="I524" s="34"/>
      <c r="J524" s="34">
        <v>1.8</v>
      </c>
      <c r="K524" s="34">
        <v>0.87560000000000004</v>
      </c>
      <c r="L524" s="34">
        <v>11.3131</v>
      </c>
      <c r="M524" s="34">
        <v>0.62870000000000004</v>
      </c>
      <c r="N524" s="34">
        <v>511.91300000000001</v>
      </c>
      <c r="O524" s="34">
        <v>1.1243000000000001</v>
      </c>
      <c r="P524" s="34">
        <v>513</v>
      </c>
      <c r="Q524" s="34">
        <v>417.74149999999997</v>
      </c>
      <c r="R524" s="34">
        <v>0.91749999999999998</v>
      </c>
      <c r="S524" s="34">
        <v>418.7</v>
      </c>
      <c r="T524" s="34">
        <v>2801.8026</v>
      </c>
      <c r="U524" s="34"/>
      <c r="V524" s="34"/>
      <c r="W524" s="34">
        <v>0</v>
      </c>
      <c r="X524" s="34">
        <v>1.5761000000000001</v>
      </c>
      <c r="Y524" s="34">
        <v>11.9</v>
      </c>
      <c r="Z524" s="34">
        <v>849</v>
      </c>
      <c r="AA524" s="34">
        <v>849</v>
      </c>
      <c r="AB524" s="34">
        <v>860</v>
      </c>
      <c r="AC524" s="34">
        <v>92</v>
      </c>
      <c r="AD524" s="34">
        <v>27.04</v>
      </c>
      <c r="AE524" s="34">
        <v>0.62</v>
      </c>
      <c r="AF524" s="34">
        <v>978</v>
      </c>
      <c r="AG524" s="34">
        <v>1</v>
      </c>
      <c r="AH524" s="34">
        <v>44</v>
      </c>
      <c r="AI524" s="34">
        <v>37</v>
      </c>
      <c r="AJ524" s="34">
        <v>190</v>
      </c>
      <c r="AK524" s="34">
        <v>168</v>
      </c>
      <c r="AL524" s="34">
        <v>3.7</v>
      </c>
      <c r="AM524" s="34">
        <v>175.3</v>
      </c>
      <c r="AN524" s="34" t="s">
        <v>155</v>
      </c>
      <c r="AO524" s="34">
        <v>2</v>
      </c>
      <c r="AP524" s="37">
        <v>0.77364583333333325</v>
      </c>
      <c r="AQ524" s="34">
        <v>47.163773999999997</v>
      </c>
      <c r="AR524" s="34">
        <v>-88.490339000000006</v>
      </c>
      <c r="AS524" s="34">
        <v>317.8</v>
      </c>
      <c r="AT524" s="34">
        <v>24.8</v>
      </c>
      <c r="AU524" s="34">
        <v>12</v>
      </c>
      <c r="AV524" s="34">
        <v>10</v>
      </c>
      <c r="AW524" s="34" t="s">
        <v>199</v>
      </c>
      <c r="AX524" s="34">
        <v>1.8438000000000001</v>
      </c>
      <c r="AY524" s="34">
        <v>1.0843</v>
      </c>
      <c r="AZ524" s="34">
        <v>2.4719000000000002</v>
      </c>
      <c r="BA524" s="34">
        <v>13.404</v>
      </c>
      <c r="BB524" s="34">
        <v>14.46</v>
      </c>
      <c r="BC524" s="34">
        <v>1.08</v>
      </c>
      <c r="BD524" s="34">
        <v>14.204000000000001</v>
      </c>
      <c r="BE524" s="34">
        <v>2690.607</v>
      </c>
      <c r="BF524" s="34">
        <v>95.168999999999997</v>
      </c>
      <c r="BG524" s="34">
        <v>12.75</v>
      </c>
      <c r="BH524" s="34">
        <v>2.8000000000000001E-2</v>
      </c>
      <c r="BI524" s="34">
        <v>12.778</v>
      </c>
      <c r="BJ524" s="34">
        <v>10.404</v>
      </c>
      <c r="BK524" s="34">
        <v>2.3E-2</v>
      </c>
      <c r="BL524" s="34">
        <v>10.427</v>
      </c>
      <c r="BM524" s="34">
        <v>22.994700000000002</v>
      </c>
      <c r="BN524" s="34"/>
      <c r="BO524" s="34"/>
      <c r="BP524" s="34"/>
      <c r="BQ524" s="34">
        <v>272.55799999999999</v>
      </c>
      <c r="BR524" s="34">
        <v>0.27907500000000002</v>
      </c>
      <c r="BS524" s="34">
        <v>-5</v>
      </c>
      <c r="BT524" s="34">
        <v>7.0000000000000001E-3</v>
      </c>
      <c r="BU524" s="34">
        <v>6.8198970000000001</v>
      </c>
      <c r="BV524" s="34">
        <v>0</v>
      </c>
      <c r="BW524" s="34" t="s">
        <v>155</v>
      </c>
      <c r="BX524" s="34">
        <v>0.81599999999999995</v>
      </c>
    </row>
    <row r="525" spans="1:76" x14ac:dyDescent="0.25">
      <c r="A525" s="35">
        <v>43167</v>
      </c>
      <c r="B525" s="36">
        <v>2.2846064814814816E-2</v>
      </c>
      <c r="C525" s="34">
        <v>12.994999999999999</v>
      </c>
      <c r="D525" s="34">
        <v>0.71899999999999997</v>
      </c>
      <c r="E525" s="34">
        <v>7190.4201679999996</v>
      </c>
      <c r="F525" s="34">
        <v>748.4</v>
      </c>
      <c r="G525" s="34">
        <v>0.9</v>
      </c>
      <c r="H525" s="34">
        <v>2929.9</v>
      </c>
      <c r="I525" s="34"/>
      <c r="J525" s="34">
        <v>1.8</v>
      </c>
      <c r="K525" s="34">
        <v>0.875</v>
      </c>
      <c r="L525" s="34">
        <v>11.369899999999999</v>
      </c>
      <c r="M525" s="34">
        <v>0.62909999999999999</v>
      </c>
      <c r="N525" s="34">
        <v>654.85950000000003</v>
      </c>
      <c r="O525" s="34">
        <v>0.82430000000000003</v>
      </c>
      <c r="P525" s="34">
        <v>655.7</v>
      </c>
      <c r="Q525" s="34">
        <v>534.39160000000004</v>
      </c>
      <c r="R525" s="34">
        <v>0.67259999999999998</v>
      </c>
      <c r="S525" s="34">
        <v>535.1</v>
      </c>
      <c r="T525" s="34">
        <v>2929.8571000000002</v>
      </c>
      <c r="U525" s="34"/>
      <c r="V525" s="34"/>
      <c r="W525" s="34">
        <v>0</v>
      </c>
      <c r="X525" s="34">
        <v>1.5749</v>
      </c>
      <c r="Y525" s="34">
        <v>12</v>
      </c>
      <c r="Z525" s="34">
        <v>849</v>
      </c>
      <c r="AA525" s="34">
        <v>848</v>
      </c>
      <c r="AB525" s="34">
        <v>860</v>
      </c>
      <c r="AC525" s="34">
        <v>92</v>
      </c>
      <c r="AD525" s="34">
        <v>27.04</v>
      </c>
      <c r="AE525" s="34">
        <v>0.62</v>
      </c>
      <c r="AF525" s="34">
        <v>978</v>
      </c>
      <c r="AG525" s="34">
        <v>1</v>
      </c>
      <c r="AH525" s="34">
        <v>44</v>
      </c>
      <c r="AI525" s="34">
        <v>37</v>
      </c>
      <c r="AJ525" s="34">
        <v>190</v>
      </c>
      <c r="AK525" s="34">
        <v>168.9</v>
      </c>
      <c r="AL525" s="34">
        <v>3.9</v>
      </c>
      <c r="AM525" s="34">
        <v>175.7</v>
      </c>
      <c r="AN525" s="34" t="s">
        <v>155</v>
      </c>
      <c r="AO525" s="34">
        <v>2</v>
      </c>
      <c r="AP525" s="37">
        <v>0.7736574074074074</v>
      </c>
      <c r="AQ525" s="34">
        <v>47.163736999999998</v>
      </c>
      <c r="AR525" s="34">
        <v>-88.490477999999996</v>
      </c>
      <c r="AS525" s="34">
        <v>317.7</v>
      </c>
      <c r="AT525" s="34">
        <v>25</v>
      </c>
      <c r="AU525" s="34">
        <v>12</v>
      </c>
      <c r="AV525" s="34">
        <v>10</v>
      </c>
      <c r="AW525" s="34" t="s">
        <v>199</v>
      </c>
      <c r="AX525" s="34">
        <v>1.9</v>
      </c>
      <c r="AY525" s="34">
        <v>1.1437999999999999</v>
      </c>
      <c r="AZ525" s="34">
        <v>2.5718999999999999</v>
      </c>
      <c r="BA525" s="34">
        <v>13.404</v>
      </c>
      <c r="BB525" s="34">
        <v>14.37</v>
      </c>
      <c r="BC525" s="34">
        <v>1.07</v>
      </c>
      <c r="BD525" s="34">
        <v>14.29</v>
      </c>
      <c r="BE525" s="34">
        <v>2688.6590000000001</v>
      </c>
      <c r="BF525" s="34">
        <v>94.69</v>
      </c>
      <c r="BG525" s="34">
        <v>16.216999999999999</v>
      </c>
      <c r="BH525" s="34">
        <v>0.02</v>
      </c>
      <c r="BI525" s="34">
        <v>16.236999999999998</v>
      </c>
      <c r="BJ525" s="34">
        <v>13.234</v>
      </c>
      <c r="BK525" s="34">
        <v>1.7000000000000001E-2</v>
      </c>
      <c r="BL525" s="34">
        <v>13.25</v>
      </c>
      <c r="BM525" s="34">
        <v>23.908300000000001</v>
      </c>
      <c r="BN525" s="34"/>
      <c r="BO525" s="34"/>
      <c r="BP525" s="34"/>
      <c r="BQ525" s="34">
        <v>270.79700000000003</v>
      </c>
      <c r="BR525" s="34">
        <v>0.31820300000000001</v>
      </c>
      <c r="BS525" s="34">
        <v>-5</v>
      </c>
      <c r="BT525" s="34">
        <v>7.0000000000000001E-3</v>
      </c>
      <c r="BU525" s="34">
        <v>7.7760860000000003</v>
      </c>
      <c r="BV525" s="34">
        <v>0</v>
      </c>
      <c r="BW525" s="34" t="s">
        <v>155</v>
      </c>
      <c r="BX525" s="34">
        <v>0.81599999999999995</v>
      </c>
    </row>
    <row r="526" spans="1:76" x14ac:dyDescent="0.25">
      <c r="A526" s="35">
        <v>43167</v>
      </c>
      <c r="B526" s="36">
        <v>2.2857638888888889E-2</v>
      </c>
      <c r="C526" s="34">
        <v>13.067</v>
      </c>
      <c r="D526" s="34">
        <v>0.81540000000000001</v>
      </c>
      <c r="E526" s="34">
        <v>8154.3776459999999</v>
      </c>
      <c r="F526" s="34">
        <v>898.2</v>
      </c>
      <c r="G526" s="34">
        <v>0.8</v>
      </c>
      <c r="H526" s="34">
        <v>3043.1</v>
      </c>
      <c r="I526" s="34"/>
      <c r="J526" s="34">
        <v>1.8</v>
      </c>
      <c r="K526" s="34">
        <v>0.87339999999999995</v>
      </c>
      <c r="L526" s="34">
        <v>11.4123</v>
      </c>
      <c r="M526" s="34">
        <v>0.71220000000000006</v>
      </c>
      <c r="N526" s="34">
        <v>784.45219999999995</v>
      </c>
      <c r="O526" s="34">
        <v>0.67120000000000002</v>
      </c>
      <c r="P526" s="34">
        <v>785.1</v>
      </c>
      <c r="Q526" s="34">
        <v>640.14440000000002</v>
      </c>
      <c r="R526" s="34">
        <v>0.54779999999999995</v>
      </c>
      <c r="S526" s="34">
        <v>640.70000000000005</v>
      </c>
      <c r="T526" s="34">
        <v>3043.1279</v>
      </c>
      <c r="U526" s="34"/>
      <c r="V526" s="34"/>
      <c r="W526" s="34">
        <v>0</v>
      </c>
      <c r="X526" s="34">
        <v>1.5721000000000001</v>
      </c>
      <c r="Y526" s="34">
        <v>11.9</v>
      </c>
      <c r="Z526" s="34">
        <v>849</v>
      </c>
      <c r="AA526" s="34">
        <v>848</v>
      </c>
      <c r="AB526" s="34">
        <v>859</v>
      </c>
      <c r="AC526" s="34">
        <v>92</v>
      </c>
      <c r="AD526" s="34">
        <v>27.04</v>
      </c>
      <c r="AE526" s="34">
        <v>0.62</v>
      </c>
      <c r="AF526" s="34">
        <v>978</v>
      </c>
      <c r="AG526" s="34">
        <v>1</v>
      </c>
      <c r="AH526" s="34">
        <v>44</v>
      </c>
      <c r="AI526" s="34">
        <v>37</v>
      </c>
      <c r="AJ526" s="34">
        <v>190</v>
      </c>
      <c r="AK526" s="34">
        <v>168.1</v>
      </c>
      <c r="AL526" s="34">
        <v>3.8</v>
      </c>
      <c r="AM526" s="34">
        <v>176</v>
      </c>
      <c r="AN526" s="34" t="s">
        <v>155</v>
      </c>
      <c r="AO526" s="34">
        <v>2</v>
      </c>
      <c r="AP526" s="37">
        <v>0.77366898148148155</v>
      </c>
      <c r="AQ526" s="34">
        <v>47.163705</v>
      </c>
      <c r="AR526" s="34">
        <v>-88.490633000000003</v>
      </c>
      <c r="AS526" s="34">
        <v>317.7</v>
      </c>
      <c r="AT526" s="34">
        <v>26.1</v>
      </c>
      <c r="AU526" s="34">
        <v>12</v>
      </c>
      <c r="AV526" s="34">
        <v>10</v>
      </c>
      <c r="AW526" s="34" t="s">
        <v>199</v>
      </c>
      <c r="AX526" s="34">
        <v>1.9719</v>
      </c>
      <c r="AY526" s="34">
        <v>1.3438000000000001</v>
      </c>
      <c r="AZ526" s="34">
        <v>2.7437999999999998</v>
      </c>
      <c r="BA526" s="34">
        <v>13.404</v>
      </c>
      <c r="BB526" s="34">
        <v>14.19</v>
      </c>
      <c r="BC526" s="34">
        <v>1.06</v>
      </c>
      <c r="BD526" s="34">
        <v>14.496</v>
      </c>
      <c r="BE526" s="34">
        <v>2668.886</v>
      </c>
      <c r="BF526" s="34">
        <v>106.00700000000001</v>
      </c>
      <c r="BG526" s="34">
        <v>19.210999999999999</v>
      </c>
      <c r="BH526" s="34">
        <v>1.6E-2</v>
      </c>
      <c r="BI526" s="34">
        <v>19.228000000000002</v>
      </c>
      <c r="BJ526" s="34">
        <v>15.677</v>
      </c>
      <c r="BK526" s="34">
        <v>1.2999999999999999E-2</v>
      </c>
      <c r="BL526" s="34">
        <v>15.691000000000001</v>
      </c>
      <c r="BM526" s="34">
        <v>24.558399999999999</v>
      </c>
      <c r="BN526" s="34"/>
      <c r="BO526" s="34"/>
      <c r="BP526" s="34"/>
      <c r="BQ526" s="34">
        <v>267.32400000000001</v>
      </c>
      <c r="BR526" s="34">
        <v>0.32913900000000001</v>
      </c>
      <c r="BS526" s="34">
        <v>-5</v>
      </c>
      <c r="BT526" s="34">
        <v>7.8770000000000003E-3</v>
      </c>
      <c r="BU526" s="34">
        <v>8.0433339999999998</v>
      </c>
      <c r="BV526" s="34">
        <v>0</v>
      </c>
      <c r="BW526" s="34" t="s">
        <v>155</v>
      </c>
      <c r="BX526" s="34">
        <v>0.81599999999999995</v>
      </c>
    </row>
    <row r="527" spans="1:76" x14ac:dyDescent="0.25">
      <c r="A527" s="35">
        <v>43167</v>
      </c>
      <c r="B527" s="36">
        <v>2.2869212962962963E-2</v>
      </c>
      <c r="C527" s="34">
        <v>13.055</v>
      </c>
      <c r="D527" s="34">
        <v>0.97109999999999996</v>
      </c>
      <c r="E527" s="34">
        <v>9710.5560239999995</v>
      </c>
      <c r="F527" s="34">
        <v>1021.5</v>
      </c>
      <c r="G527" s="34">
        <v>0.7</v>
      </c>
      <c r="H527" s="34">
        <v>3102.7</v>
      </c>
      <c r="I527" s="34"/>
      <c r="J527" s="34">
        <v>1.8</v>
      </c>
      <c r="K527" s="34">
        <v>0.872</v>
      </c>
      <c r="L527" s="34">
        <v>11.3842</v>
      </c>
      <c r="M527" s="34">
        <v>0.8468</v>
      </c>
      <c r="N527" s="34">
        <v>890.72400000000005</v>
      </c>
      <c r="O527" s="34">
        <v>0.62780000000000002</v>
      </c>
      <c r="P527" s="34">
        <v>891.4</v>
      </c>
      <c r="Q527" s="34">
        <v>726.86649999999997</v>
      </c>
      <c r="R527" s="34">
        <v>0.51229999999999998</v>
      </c>
      <c r="S527" s="34">
        <v>727.4</v>
      </c>
      <c r="T527" s="34">
        <v>3102.7060999999999</v>
      </c>
      <c r="U527" s="34"/>
      <c r="V527" s="34"/>
      <c r="W527" s="34">
        <v>0</v>
      </c>
      <c r="X527" s="34">
        <v>1.5696000000000001</v>
      </c>
      <c r="Y527" s="34">
        <v>11.9</v>
      </c>
      <c r="Z527" s="34">
        <v>849</v>
      </c>
      <c r="AA527" s="34">
        <v>849</v>
      </c>
      <c r="AB527" s="34">
        <v>860</v>
      </c>
      <c r="AC527" s="34">
        <v>92</v>
      </c>
      <c r="AD527" s="34">
        <v>27.04</v>
      </c>
      <c r="AE527" s="34">
        <v>0.62</v>
      </c>
      <c r="AF527" s="34">
        <v>978</v>
      </c>
      <c r="AG527" s="34">
        <v>1</v>
      </c>
      <c r="AH527" s="34">
        <v>44</v>
      </c>
      <c r="AI527" s="34">
        <v>37</v>
      </c>
      <c r="AJ527" s="34">
        <v>190</v>
      </c>
      <c r="AK527" s="34">
        <v>168.9</v>
      </c>
      <c r="AL527" s="34">
        <v>3.8</v>
      </c>
      <c r="AM527" s="34">
        <v>175.6</v>
      </c>
      <c r="AN527" s="34" t="s">
        <v>155</v>
      </c>
      <c r="AO527" s="34">
        <v>2</v>
      </c>
      <c r="AP527" s="37">
        <v>0.77368055555555559</v>
      </c>
      <c r="AQ527" s="34">
        <v>47.163671999999998</v>
      </c>
      <c r="AR527" s="34">
        <v>-88.490797999999998</v>
      </c>
      <c r="AS527" s="34">
        <v>317.7</v>
      </c>
      <c r="AT527" s="34">
        <v>27.3</v>
      </c>
      <c r="AU527" s="34">
        <v>12</v>
      </c>
      <c r="AV527" s="34">
        <v>10</v>
      </c>
      <c r="AW527" s="34" t="s">
        <v>199</v>
      </c>
      <c r="AX527" s="34">
        <v>2.0718999999999999</v>
      </c>
      <c r="AY527" s="34">
        <v>1.5438000000000001</v>
      </c>
      <c r="AZ527" s="34">
        <v>2.8719000000000001</v>
      </c>
      <c r="BA527" s="34">
        <v>13.404</v>
      </c>
      <c r="BB527" s="34">
        <v>14.02</v>
      </c>
      <c r="BC527" s="34">
        <v>1.05</v>
      </c>
      <c r="BD527" s="34">
        <v>14.677</v>
      </c>
      <c r="BE527" s="34">
        <v>2638.364</v>
      </c>
      <c r="BF527" s="34">
        <v>124.905</v>
      </c>
      <c r="BG527" s="34">
        <v>21.617999999999999</v>
      </c>
      <c r="BH527" s="34">
        <v>1.4999999999999999E-2</v>
      </c>
      <c r="BI527" s="34">
        <v>21.632999999999999</v>
      </c>
      <c r="BJ527" s="34">
        <v>17.640999999999998</v>
      </c>
      <c r="BK527" s="34">
        <v>1.2E-2</v>
      </c>
      <c r="BL527" s="34">
        <v>17.654</v>
      </c>
      <c r="BM527" s="34">
        <v>24.814</v>
      </c>
      <c r="BN527" s="34"/>
      <c r="BO527" s="34"/>
      <c r="BP527" s="34"/>
      <c r="BQ527" s="34">
        <v>264.50299999999999</v>
      </c>
      <c r="BR527" s="34">
        <v>0.31421399999999999</v>
      </c>
      <c r="BS527" s="34">
        <v>-5</v>
      </c>
      <c r="BT527" s="34">
        <v>8.0000000000000002E-3</v>
      </c>
      <c r="BU527" s="34">
        <v>7.6786050000000001</v>
      </c>
      <c r="BV527" s="34">
        <v>0</v>
      </c>
      <c r="BW527" s="34" t="s">
        <v>155</v>
      </c>
      <c r="BX527" s="34">
        <v>0.81599999999999995</v>
      </c>
    </row>
    <row r="528" spans="1:76" x14ac:dyDescent="0.25">
      <c r="A528" s="35">
        <v>43167</v>
      </c>
      <c r="B528" s="36">
        <v>2.2880787037037036E-2</v>
      </c>
      <c r="C528" s="34">
        <v>13.03</v>
      </c>
      <c r="D528" s="34">
        <v>1.0403</v>
      </c>
      <c r="E528" s="34">
        <v>10402.727269999999</v>
      </c>
      <c r="F528" s="34">
        <v>1109.5</v>
      </c>
      <c r="G528" s="34">
        <v>0.8</v>
      </c>
      <c r="H528" s="34">
        <v>3201.2</v>
      </c>
      <c r="I528" s="34"/>
      <c r="J528" s="34">
        <v>1.7</v>
      </c>
      <c r="K528" s="34">
        <v>0.87150000000000005</v>
      </c>
      <c r="L528" s="34">
        <v>11.355600000000001</v>
      </c>
      <c r="M528" s="34">
        <v>0.90659999999999996</v>
      </c>
      <c r="N528" s="34">
        <v>966.94690000000003</v>
      </c>
      <c r="O528" s="34">
        <v>0.69720000000000004</v>
      </c>
      <c r="P528" s="34">
        <v>967.6</v>
      </c>
      <c r="Q528" s="34">
        <v>789.06740000000002</v>
      </c>
      <c r="R528" s="34">
        <v>0.56889999999999996</v>
      </c>
      <c r="S528" s="34">
        <v>789.6</v>
      </c>
      <c r="T528" s="34">
        <v>3201.1698000000001</v>
      </c>
      <c r="U528" s="34"/>
      <c r="V528" s="34"/>
      <c r="W528" s="34">
        <v>0</v>
      </c>
      <c r="X528" s="34">
        <v>1.4815</v>
      </c>
      <c r="Y528" s="34">
        <v>11.9</v>
      </c>
      <c r="Z528" s="34">
        <v>850</v>
      </c>
      <c r="AA528" s="34">
        <v>850</v>
      </c>
      <c r="AB528" s="34">
        <v>861</v>
      </c>
      <c r="AC528" s="34">
        <v>92</v>
      </c>
      <c r="AD528" s="34">
        <v>27.04</v>
      </c>
      <c r="AE528" s="34">
        <v>0.62</v>
      </c>
      <c r="AF528" s="34">
        <v>978</v>
      </c>
      <c r="AG528" s="34">
        <v>1</v>
      </c>
      <c r="AH528" s="34">
        <v>44</v>
      </c>
      <c r="AI528" s="34">
        <v>37</v>
      </c>
      <c r="AJ528" s="34">
        <v>190.9</v>
      </c>
      <c r="AK528" s="34">
        <v>169</v>
      </c>
      <c r="AL528" s="34">
        <v>3.8</v>
      </c>
      <c r="AM528" s="34">
        <v>175.2</v>
      </c>
      <c r="AN528" s="34" t="s">
        <v>155</v>
      </c>
      <c r="AO528" s="34">
        <v>2</v>
      </c>
      <c r="AP528" s="37">
        <v>0.77369212962962963</v>
      </c>
      <c r="AQ528" s="34">
        <v>47.163637000000001</v>
      </c>
      <c r="AR528" s="34">
        <v>-88.490972999999997</v>
      </c>
      <c r="AS528" s="34">
        <v>317.7</v>
      </c>
      <c r="AT528" s="34">
        <v>28.8</v>
      </c>
      <c r="AU528" s="34">
        <v>12</v>
      </c>
      <c r="AV528" s="34">
        <v>10</v>
      </c>
      <c r="AW528" s="34" t="s">
        <v>199</v>
      </c>
      <c r="AX528" s="34">
        <v>2.1718999999999999</v>
      </c>
      <c r="AY528" s="34">
        <v>1.1686000000000001</v>
      </c>
      <c r="AZ528" s="34">
        <v>2.9719000000000002</v>
      </c>
      <c r="BA528" s="34">
        <v>13.404</v>
      </c>
      <c r="BB528" s="34">
        <v>13.96</v>
      </c>
      <c r="BC528" s="34">
        <v>1.04</v>
      </c>
      <c r="BD528" s="34">
        <v>14.746</v>
      </c>
      <c r="BE528" s="34">
        <v>2623.1179999999999</v>
      </c>
      <c r="BF528" s="34">
        <v>133.29</v>
      </c>
      <c r="BG528" s="34">
        <v>23.390999999999998</v>
      </c>
      <c r="BH528" s="34">
        <v>1.7000000000000001E-2</v>
      </c>
      <c r="BI528" s="34">
        <v>23.408000000000001</v>
      </c>
      <c r="BJ528" s="34">
        <v>19.088000000000001</v>
      </c>
      <c r="BK528" s="34">
        <v>1.4E-2</v>
      </c>
      <c r="BL528" s="34">
        <v>19.102</v>
      </c>
      <c r="BM528" s="34">
        <v>25.517600000000002</v>
      </c>
      <c r="BN528" s="34"/>
      <c r="BO528" s="34"/>
      <c r="BP528" s="34"/>
      <c r="BQ528" s="34">
        <v>248.84</v>
      </c>
      <c r="BR528" s="34">
        <v>0.27692</v>
      </c>
      <c r="BS528" s="34">
        <v>-5</v>
      </c>
      <c r="BT528" s="34">
        <v>8.0000000000000002E-3</v>
      </c>
      <c r="BU528" s="34">
        <v>6.7672330000000001</v>
      </c>
      <c r="BV528" s="34">
        <v>0</v>
      </c>
      <c r="BW528" s="34" t="s">
        <v>155</v>
      </c>
      <c r="BX528" s="34">
        <v>0.81599999999999995</v>
      </c>
    </row>
    <row r="529" spans="1:76" x14ac:dyDescent="0.25">
      <c r="A529" s="35">
        <v>43167</v>
      </c>
      <c r="B529" s="36">
        <v>2.2892361111111117E-2</v>
      </c>
      <c r="C529" s="34">
        <v>13.03</v>
      </c>
      <c r="D529" s="34">
        <v>0.95330000000000004</v>
      </c>
      <c r="E529" s="34">
        <v>9532.6666669999995</v>
      </c>
      <c r="F529" s="34">
        <v>1117.5999999999999</v>
      </c>
      <c r="G529" s="34">
        <v>1.1000000000000001</v>
      </c>
      <c r="H529" s="34">
        <v>3270.2</v>
      </c>
      <c r="I529" s="34"/>
      <c r="J529" s="34">
        <v>1.7</v>
      </c>
      <c r="K529" s="34">
        <v>0.87219999999999998</v>
      </c>
      <c r="L529" s="34">
        <v>11.3645</v>
      </c>
      <c r="M529" s="34">
        <v>0.83140000000000003</v>
      </c>
      <c r="N529" s="34">
        <v>974.71489999999994</v>
      </c>
      <c r="O529" s="34">
        <v>0.92259999999999998</v>
      </c>
      <c r="P529" s="34">
        <v>975.6</v>
      </c>
      <c r="Q529" s="34">
        <v>795.40639999999996</v>
      </c>
      <c r="R529" s="34">
        <v>0.75290000000000001</v>
      </c>
      <c r="S529" s="34">
        <v>796.2</v>
      </c>
      <c r="T529" s="34">
        <v>3270.1948000000002</v>
      </c>
      <c r="U529" s="34"/>
      <c r="V529" s="34"/>
      <c r="W529" s="34">
        <v>0</v>
      </c>
      <c r="X529" s="34">
        <v>1.4826999999999999</v>
      </c>
      <c r="Y529" s="34">
        <v>11.9</v>
      </c>
      <c r="Z529" s="34">
        <v>850</v>
      </c>
      <c r="AA529" s="34">
        <v>850</v>
      </c>
      <c r="AB529" s="34">
        <v>859</v>
      </c>
      <c r="AC529" s="34">
        <v>92</v>
      </c>
      <c r="AD529" s="34">
        <v>27.04</v>
      </c>
      <c r="AE529" s="34">
        <v>0.62</v>
      </c>
      <c r="AF529" s="34">
        <v>978</v>
      </c>
      <c r="AG529" s="34">
        <v>1</v>
      </c>
      <c r="AH529" s="34">
        <v>44</v>
      </c>
      <c r="AI529" s="34">
        <v>37</v>
      </c>
      <c r="AJ529" s="34">
        <v>190.1</v>
      </c>
      <c r="AK529" s="34">
        <v>168.1</v>
      </c>
      <c r="AL529" s="34">
        <v>3.7</v>
      </c>
      <c r="AM529" s="34">
        <v>175</v>
      </c>
      <c r="AN529" s="34" t="s">
        <v>155</v>
      </c>
      <c r="AO529" s="34">
        <v>2</v>
      </c>
      <c r="AP529" s="37">
        <v>0.77370370370370367</v>
      </c>
      <c r="AQ529" s="34">
        <v>47.163603000000002</v>
      </c>
      <c r="AR529" s="34">
        <v>-88.491142999999994</v>
      </c>
      <c r="AS529" s="34">
        <v>317.7</v>
      </c>
      <c r="AT529" s="34">
        <v>30.2</v>
      </c>
      <c r="AU529" s="34">
        <v>12</v>
      </c>
      <c r="AV529" s="34">
        <v>10</v>
      </c>
      <c r="AW529" s="34" t="s">
        <v>199</v>
      </c>
      <c r="AX529" s="34">
        <v>2.2000000000000002</v>
      </c>
      <c r="AY529" s="34">
        <v>1</v>
      </c>
      <c r="AZ529" s="34">
        <v>3</v>
      </c>
      <c r="BA529" s="34">
        <v>13.404</v>
      </c>
      <c r="BB529" s="34">
        <v>14.05</v>
      </c>
      <c r="BC529" s="34">
        <v>1.05</v>
      </c>
      <c r="BD529" s="34">
        <v>14.654999999999999</v>
      </c>
      <c r="BE529" s="34">
        <v>2637.663</v>
      </c>
      <c r="BF529" s="34">
        <v>122.819</v>
      </c>
      <c r="BG529" s="34">
        <v>23.690999999999999</v>
      </c>
      <c r="BH529" s="34">
        <v>2.1999999999999999E-2</v>
      </c>
      <c r="BI529" s="34">
        <v>23.713000000000001</v>
      </c>
      <c r="BJ529" s="34">
        <v>19.332999999999998</v>
      </c>
      <c r="BK529" s="34">
        <v>1.7999999999999999E-2</v>
      </c>
      <c r="BL529" s="34">
        <v>19.350999999999999</v>
      </c>
      <c r="BM529" s="34">
        <v>26.191700000000001</v>
      </c>
      <c r="BN529" s="34"/>
      <c r="BO529" s="34"/>
      <c r="BP529" s="34"/>
      <c r="BQ529" s="34">
        <v>250.22</v>
      </c>
      <c r="BR529" s="34">
        <v>0.24393599999999999</v>
      </c>
      <c r="BS529" s="34">
        <v>-5</v>
      </c>
      <c r="BT529" s="34">
        <v>8.0000000000000002E-3</v>
      </c>
      <c r="BU529" s="34">
        <v>5.9611859999999997</v>
      </c>
      <c r="BV529" s="34">
        <v>0</v>
      </c>
      <c r="BW529" s="34" t="s">
        <v>155</v>
      </c>
      <c r="BX529" s="34">
        <v>0.81599999999999995</v>
      </c>
    </row>
    <row r="530" spans="1:76" x14ac:dyDescent="0.25">
      <c r="A530" s="35">
        <v>43167</v>
      </c>
      <c r="B530" s="36">
        <v>2.2903935185185187E-2</v>
      </c>
      <c r="C530" s="34">
        <v>13.03</v>
      </c>
      <c r="D530" s="34">
        <v>0.88600000000000001</v>
      </c>
      <c r="E530" s="34">
        <v>8860.1309330000004</v>
      </c>
      <c r="F530" s="34">
        <v>1079.9000000000001</v>
      </c>
      <c r="G530" s="34">
        <v>1.4</v>
      </c>
      <c r="H530" s="34">
        <v>3267.3</v>
      </c>
      <c r="I530" s="34"/>
      <c r="J530" s="34">
        <v>1.6</v>
      </c>
      <c r="K530" s="34">
        <v>0.87280000000000002</v>
      </c>
      <c r="L530" s="34">
        <v>11.3729</v>
      </c>
      <c r="M530" s="34">
        <v>0.77329999999999999</v>
      </c>
      <c r="N530" s="34">
        <v>942.55840000000001</v>
      </c>
      <c r="O530" s="34">
        <v>1.2473000000000001</v>
      </c>
      <c r="P530" s="34">
        <v>943.8</v>
      </c>
      <c r="Q530" s="34">
        <v>769.16549999999995</v>
      </c>
      <c r="R530" s="34">
        <v>1.0178</v>
      </c>
      <c r="S530" s="34">
        <v>770.2</v>
      </c>
      <c r="T530" s="34">
        <v>3267.3301000000001</v>
      </c>
      <c r="U530" s="34"/>
      <c r="V530" s="34"/>
      <c r="W530" s="34">
        <v>0</v>
      </c>
      <c r="X530" s="34">
        <v>1.3965000000000001</v>
      </c>
      <c r="Y530" s="34">
        <v>12</v>
      </c>
      <c r="Z530" s="34">
        <v>849</v>
      </c>
      <c r="AA530" s="34">
        <v>851</v>
      </c>
      <c r="AB530" s="34">
        <v>858</v>
      </c>
      <c r="AC530" s="34">
        <v>92</v>
      </c>
      <c r="AD530" s="34">
        <v>27.04</v>
      </c>
      <c r="AE530" s="34">
        <v>0.62</v>
      </c>
      <c r="AF530" s="34">
        <v>978</v>
      </c>
      <c r="AG530" s="34">
        <v>1</v>
      </c>
      <c r="AH530" s="34">
        <v>43.122999999999998</v>
      </c>
      <c r="AI530" s="34">
        <v>37</v>
      </c>
      <c r="AJ530" s="34">
        <v>190</v>
      </c>
      <c r="AK530" s="34">
        <v>168.9</v>
      </c>
      <c r="AL530" s="34">
        <v>3.8</v>
      </c>
      <c r="AM530" s="34">
        <v>175</v>
      </c>
      <c r="AN530" s="34" t="s">
        <v>155</v>
      </c>
      <c r="AO530" s="34">
        <v>2</v>
      </c>
      <c r="AP530" s="37">
        <v>0.77371527777777782</v>
      </c>
      <c r="AQ530" s="34">
        <v>47.163556</v>
      </c>
      <c r="AR530" s="34">
        <v>-88.491321999999997</v>
      </c>
      <c r="AS530" s="34">
        <v>317.7</v>
      </c>
      <c r="AT530" s="34">
        <v>30.7</v>
      </c>
      <c r="AU530" s="34">
        <v>12</v>
      </c>
      <c r="AV530" s="34">
        <v>10</v>
      </c>
      <c r="AW530" s="34" t="s">
        <v>199</v>
      </c>
      <c r="AX530" s="34">
        <v>2.2719</v>
      </c>
      <c r="AY530" s="34">
        <v>1.1437999999999999</v>
      </c>
      <c r="AZ530" s="34">
        <v>3.0718999999999999</v>
      </c>
      <c r="BA530" s="34">
        <v>13.404</v>
      </c>
      <c r="BB530" s="34">
        <v>14.12</v>
      </c>
      <c r="BC530" s="34">
        <v>1.05</v>
      </c>
      <c r="BD530" s="34">
        <v>14.571</v>
      </c>
      <c r="BE530" s="34">
        <v>2650.2240000000002</v>
      </c>
      <c r="BF530" s="34">
        <v>114.69799999999999</v>
      </c>
      <c r="BG530" s="34">
        <v>23.001999999999999</v>
      </c>
      <c r="BH530" s="34">
        <v>0.03</v>
      </c>
      <c r="BI530" s="34">
        <v>23.032</v>
      </c>
      <c r="BJ530" s="34">
        <v>18.77</v>
      </c>
      <c r="BK530" s="34">
        <v>2.5000000000000001E-2</v>
      </c>
      <c r="BL530" s="34">
        <v>18.795000000000002</v>
      </c>
      <c r="BM530" s="34">
        <v>26.274100000000001</v>
      </c>
      <c r="BN530" s="34"/>
      <c r="BO530" s="34"/>
      <c r="BP530" s="34"/>
      <c r="BQ530" s="34">
        <v>236.62299999999999</v>
      </c>
      <c r="BR530" s="34">
        <v>0.25666299999999997</v>
      </c>
      <c r="BS530" s="34">
        <v>-5</v>
      </c>
      <c r="BT530" s="34">
        <v>8.0000000000000002E-3</v>
      </c>
      <c r="BU530" s="34">
        <v>6.2722030000000002</v>
      </c>
      <c r="BV530" s="34">
        <v>0</v>
      </c>
      <c r="BW530" s="34" t="s">
        <v>155</v>
      </c>
      <c r="BX530" s="34">
        <v>0.81599999999999995</v>
      </c>
    </row>
    <row r="531" spans="1:76" x14ac:dyDescent="0.25">
      <c r="A531" s="35">
        <v>43167</v>
      </c>
      <c r="B531" s="36">
        <v>2.2915509259259257E-2</v>
      </c>
      <c r="C531" s="34">
        <v>13.035</v>
      </c>
      <c r="D531" s="34">
        <v>0.72150000000000003</v>
      </c>
      <c r="E531" s="34">
        <v>7215.2864159999999</v>
      </c>
      <c r="F531" s="34">
        <v>1059.7</v>
      </c>
      <c r="G531" s="34">
        <v>1.5</v>
      </c>
      <c r="H531" s="34">
        <v>3106.3</v>
      </c>
      <c r="I531" s="34"/>
      <c r="J531" s="34">
        <v>1.6</v>
      </c>
      <c r="K531" s="34">
        <v>0.87439999999999996</v>
      </c>
      <c r="L531" s="34">
        <v>11.3972</v>
      </c>
      <c r="M531" s="34">
        <v>0.63090000000000002</v>
      </c>
      <c r="N531" s="34">
        <v>926.55700000000002</v>
      </c>
      <c r="O531" s="34">
        <v>1.3115000000000001</v>
      </c>
      <c r="P531" s="34">
        <v>927.9</v>
      </c>
      <c r="Q531" s="34">
        <v>756.10760000000005</v>
      </c>
      <c r="R531" s="34">
        <v>1.0703</v>
      </c>
      <c r="S531" s="34">
        <v>757.2</v>
      </c>
      <c r="T531" s="34">
        <v>3106.3434999999999</v>
      </c>
      <c r="U531" s="34"/>
      <c r="V531" s="34"/>
      <c r="W531" s="34">
        <v>0</v>
      </c>
      <c r="X531" s="34">
        <v>1.399</v>
      </c>
      <c r="Y531" s="34">
        <v>11.9</v>
      </c>
      <c r="Z531" s="34">
        <v>850</v>
      </c>
      <c r="AA531" s="34">
        <v>851</v>
      </c>
      <c r="AB531" s="34">
        <v>858</v>
      </c>
      <c r="AC531" s="34">
        <v>92</v>
      </c>
      <c r="AD531" s="34">
        <v>27.04</v>
      </c>
      <c r="AE531" s="34">
        <v>0.62</v>
      </c>
      <c r="AF531" s="34">
        <v>978</v>
      </c>
      <c r="AG531" s="34">
        <v>1</v>
      </c>
      <c r="AH531" s="34">
        <v>43</v>
      </c>
      <c r="AI531" s="34">
        <v>37</v>
      </c>
      <c r="AJ531" s="34">
        <v>190</v>
      </c>
      <c r="AK531" s="34">
        <v>169</v>
      </c>
      <c r="AL531" s="34">
        <v>3.6</v>
      </c>
      <c r="AM531" s="34">
        <v>175</v>
      </c>
      <c r="AN531" s="34" t="s">
        <v>155</v>
      </c>
      <c r="AO531" s="34">
        <v>2</v>
      </c>
      <c r="AP531" s="37">
        <v>0.77372685185185175</v>
      </c>
      <c r="AQ531" s="34">
        <v>47.163499000000002</v>
      </c>
      <c r="AR531" s="34">
        <v>-88.491495</v>
      </c>
      <c r="AS531" s="34">
        <v>317.3</v>
      </c>
      <c r="AT531" s="34">
        <v>30.8</v>
      </c>
      <c r="AU531" s="34">
        <v>12</v>
      </c>
      <c r="AV531" s="34">
        <v>10</v>
      </c>
      <c r="AW531" s="34" t="s">
        <v>199</v>
      </c>
      <c r="AX531" s="34">
        <v>2.2999999999999998</v>
      </c>
      <c r="AY531" s="34">
        <v>1.3438000000000001</v>
      </c>
      <c r="AZ531" s="34">
        <v>3.1718999999999999</v>
      </c>
      <c r="BA531" s="34">
        <v>13.404</v>
      </c>
      <c r="BB531" s="34">
        <v>14.31</v>
      </c>
      <c r="BC531" s="34">
        <v>1.07</v>
      </c>
      <c r="BD531" s="34">
        <v>14.369</v>
      </c>
      <c r="BE531" s="34">
        <v>2684.8850000000002</v>
      </c>
      <c r="BF531" s="34">
        <v>94.590999999999994</v>
      </c>
      <c r="BG531" s="34">
        <v>22.858000000000001</v>
      </c>
      <c r="BH531" s="34">
        <v>3.2000000000000001E-2</v>
      </c>
      <c r="BI531" s="34">
        <v>22.89</v>
      </c>
      <c r="BJ531" s="34">
        <v>18.652999999999999</v>
      </c>
      <c r="BK531" s="34">
        <v>2.5999999999999999E-2</v>
      </c>
      <c r="BL531" s="34">
        <v>18.678999999999998</v>
      </c>
      <c r="BM531" s="34">
        <v>25.252099999999999</v>
      </c>
      <c r="BN531" s="34"/>
      <c r="BO531" s="34"/>
      <c r="BP531" s="34"/>
      <c r="BQ531" s="34">
        <v>239.62700000000001</v>
      </c>
      <c r="BR531" s="34">
        <v>0.29232599999999997</v>
      </c>
      <c r="BS531" s="34">
        <v>-5</v>
      </c>
      <c r="BT531" s="34">
        <v>8.8769999999999995E-3</v>
      </c>
      <c r="BU531" s="34">
        <v>7.1437160000000004</v>
      </c>
      <c r="BV531" s="34">
        <v>0</v>
      </c>
      <c r="BW531" s="34" t="s">
        <v>155</v>
      </c>
      <c r="BX531" s="34">
        <v>0.81599999999999995</v>
      </c>
    </row>
    <row r="532" spans="1:76" x14ac:dyDescent="0.25">
      <c r="A532" s="35">
        <v>43167</v>
      </c>
      <c r="B532" s="36">
        <v>2.2927083333333334E-2</v>
      </c>
      <c r="C532" s="34">
        <v>13.045999999999999</v>
      </c>
      <c r="D532" s="34">
        <v>0.70130000000000003</v>
      </c>
      <c r="E532" s="34">
        <v>7013.4747150000003</v>
      </c>
      <c r="F532" s="34">
        <v>1056.7</v>
      </c>
      <c r="G532" s="34">
        <v>1.6</v>
      </c>
      <c r="H532" s="34">
        <v>2933.5</v>
      </c>
      <c r="I532" s="34"/>
      <c r="J532" s="34">
        <v>1.6</v>
      </c>
      <c r="K532" s="34">
        <v>0.87460000000000004</v>
      </c>
      <c r="L532" s="34">
        <v>11.410299999999999</v>
      </c>
      <c r="M532" s="34">
        <v>0.61339999999999995</v>
      </c>
      <c r="N532" s="34">
        <v>924.18520000000001</v>
      </c>
      <c r="O532" s="34">
        <v>1.3994</v>
      </c>
      <c r="P532" s="34">
        <v>925.6</v>
      </c>
      <c r="Q532" s="34">
        <v>754.1721</v>
      </c>
      <c r="R532" s="34">
        <v>1.1419999999999999</v>
      </c>
      <c r="S532" s="34">
        <v>755.3</v>
      </c>
      <c r="T532" s="34">
        <v>2933.5205000000001</v>
      </c>
      <c r="U532" s="34"/>
      <c r="V532" s="34"/>
      <c r="W532" s="34">
        <v>0</v>
      </c>
      <c r="X532" s="34">
        <v>1.3994</v>
      </c>
      <c r="Y532" s="34">
        <v>11.9</v>
      </c>
      <c r="Z532" s="34">
        <v>850</v>
      </c>
      <c r="AA532" s="34">
        <v>850</v>
      </c>
      <c r="AB532" s="34">
        <v>857</v>
      </c>
      <c r="AC532" s="34">
        <v>92</v>
      </c>
      <c r="AD532" s="34">
        <v>27.04</v>
      </c>
      <c r="AE532" s="34">
        <v>0.62</v>
      </c>
      <c r="AF532" s="34">
        <v>978</v>
      </c>
      <c r="AG532" s="34">
        <v>1</v>
      </c>
      <c r="AH532" s="34">
        <v>43</v>
      </c>
      <c r="AI532" s="34">
        <v>37</v>
      </c>
      <c r="AJ532" s="34">
        <v>190</v>
      </c>
      <c r="AK532" s="34">
        <v>168.1</v>
      </c>
      <c r="AL532" s="34">
        <v>3.6</v>
      </c>
      <c r="AM532" s="34">
        <v>174.8</v>
      </c>
      <c r="AN532" s="34" t="s">
        <v>155</v>
      </c>
      <c r="AO532" s="34">
        <v>2</v>
      </c>
      <c r="AP532" s="37">
        <v>0.7737384259259259</v>
      </c>
      <c r="AQ532" s="34">
        <v>47.163414000000003</v>
      </c>
      <c r="AR532" s="34">
        <v>-88.491634000000005</v>
      </c>
      <c r="AS532" s="34">
        <v>317.10000000000002</v>
      </c>
      <c r="AT532" s="34">
        <v>30.5</v>
      </c>
      <c r="AU532" s="34">
        <v>12</v>
      </c>
      <c r="AV532" s="34">
        <v>10</v>
      </c>
      <c r="AW532" s="34" t="s">
        <v>199</v>
      </c>
      <c r="AX532" s="34">
        <v>2.2281</v>
      </c>
      <c r="AY532" s="34">
        <v>1.4719</v>
      </c>
      <c r="AZ532" s="34">
        <v>3.1280999999999999</v>
      </c>
      <c r="BA532" s="34">
        <v>13.404</v>
      </c>
      <c r="BB532" s="34">
        <v>14.34</v>
      </c>
      <c r="BC532" s="34">
        <v>1.07</v>
      </c>
      <c r="BD532" s="34">
        <v>14.336</v>
      </c>
      <c r="BE532" s="34">
        <v>2692.7109999999998</v>
      </c>
      <c r="BF532" s="34">
        <v>92.134</v>
      </c>
      <c r="BG532" s="34">
        <v>22.84</v>
      </c>
      <c r="BH532" s="34">
        <v>3.5000000000000003E-2</v>
      </c>
      <c r="BI532" s="34">
        <v>22.873999999999999</v>
      </c>
      <c r="BJ532" s="34">
        <v>18.638000000000002</v>
      </c>
      <c r="BK532" s="34">
        <v>2.8000000000000001E-2</v>
      </c>
      <c r="BL532" s="34">
        <v>18.666</v>
      </c>
      <c r="BM532" s="34">
        <v>23.889399999999998</v>
      </c>
      <c r="BN532" s="34"/>
      <c r="BO532" s="34"/>
      <c r="BP532" s="34"/>
      <c r="BQ532" s="34">
        <v>240.12</v>
      </c>
      <c r="BR532" s="34">
        <v>0.35137400000000002</v>
      </c>
      <c r="BS532" s="34">
        <v>-5</v>
      </c>
      <c r="BT532" s="34">
        <v>8.9999999999999993E-3</v>
      </c>
      <c r="BU532" s="34">
        <v>8.586703</v>
      </c>
      <c r="BV532" s="34">
        <v>0</v>
      </c>
      <c r="BW532" s="34" t="s">
        <v>155</v>
      </c>
      <c r="BX532" s="34">
        <v>0.81599999999999995</v>
      </c>
    </row>
    <row r="533" spans="1:76" x14ac:dyDescent="0.25">
      <c r="A533" s="35">
        <v>43167</v>
      </c>
      <c r="B533" s="36">
        <v>2.2938657407407404E-2</v>
      </c>
      <c r="C533" s="34">
        <v>13.06</v>
      </c>
      <c r="D533" s="34">
        <v>0.86809999999999998</v>
      </c>
      <c r="E533" s="34">
        <v>8681.2403099999992</v>
      </c>
      <c r="F533" s="34">
        <v>1106.7</v>
      </c>
      <c r="G533" s="34">
        <v>1.6</v>
      </c>
      <c r="H533" s="34">
        <v>3036.1</v>
      </c>
      <c r="I533" s="34"/>
      <c r="J533" s="34">
        <v>1.6</v>
      </c>
      <c r="K533" s="34">
        <v>0.87290000000000001</v>
      </c>
      <c r="L533" s="34">
        <v>11.4001</v>
      </c>
      <c r="M533" s="34">
        <v>0.75780000000000003</v>
      </c>
      <c r="N533" s="34">
        <v>966.06960000000004</v>
      </c>
      <c r="O533" s="34">
        <v>1.3966000000000001</v>
      </c>
      <c r="P533" s="34">
        <v>967.5</v>
      </c>
      <c r="Q533" s="34">
        <v>788.35149999999999</v>
      </c>
      <c r="R533" s="34">
        <v>1.1396999999999999</v>
      </c>
      <c r="S533" s="34">
        <v>789.5</v>
      </c>
      <c r="T533" s="34">
        <v>3036.1163000000001</v>
      </c>
      <c r="U533" s="34"/>
      <c r="V533" s="34"/>
      <c r="W533" s="34">
        <v>0</v>
      </c>
      <c r="X533" s="34">
        <v>1.3966000000000001</v>
      </c>
      <c r="Y533" s="34">
        <v>11.9</v>
      </c>
      <c r="Z533" s="34">
        <v>848</v>
      </c>
      <c r="AA533" s="34">
        <v>848</v>
      </c>
      <c r="AB533" s="34">
        <v>856</v>
      </c>
      <c r="AC533" s="34">
        <v>92</v>
      </c>
      <c r="AD533" s="34">
        <v>27.04</v>
      </c>
      <c r="AE533" s="34">
        <v>0.62</v>
      </c>
      <c r="AF533" s="34">
        <v>978</v>
      </c>
      <c r="AG533" s="34">
        <v>1</v>
      </c>
      <c r="AH533" s="34">
        <v>43</v>
      </c>
      <c r="AI533" s="34">
        <v>37</v>
      </c>
      <c r="AJ533" s="34">
        <v>190</v>
      </c>
      <c r="AK533" s="34">
        <v>168.9</v>
      </c>
      <c r="AL533" s="34">
        <v>3.6</v>
      </c>
      <c r="AM533" s="34">
        <v>174.4</v>
      </c>
      <c r="AN533" s="34" t="s">
        <v>155</v>
      </c>
      <c r="AO533" s="34">
        <v>2</v>
      </c>
      <c r="AP533" s="37">
        <v>0.77375000000000005</v>
      </c>
      <c r="AQ533" s="34">
        <v>47.163311999999998</v>
      </c>
      <c r="AR533" s="34">
        <v>-88.491748000000001</v>
      </c>
      <c r="AS533" s="34">
        <v>317.2</v>
      </c>
      <c r="AT533" s="34">
        <v>30.6</v>
      </c>
      <c r="AU533" s="34">
        <v>12</v>
      </c>
      <c r="AV533" s="34">
        <v>10</v>
      </c>
      <c r="AW533" s="34" t="s">
        <v>199</v>
      </c>
      <c r="AX533" s="34">
        <v>2.3437999999999999</v>
      </c>
      <c r="AY533" s="34">
        <v>1.5719000000000001</v>
      </c>
      <c r="AZ533" s="34">
        <v>3.2437999999999998</v>
      </c>
      <c r="BA533" s="34">
        <v>13.404</v>
      </c>
      <c r="BB533" s="34">
        <v>14.14</v>
      </c>
      <c r="BC533" s="34">
        <v>1.05</v>
      </c>
      <c r="BD533" s="34">
        <v>14.561</v>
      </c>
      <c r="BE533" s="34">
        <v>2659.0149999999999</v>
      </c>
      <c r="BF533" s="34">
        <v>112.496</v>
      </c>
      <c r="BG533" s="34">
        <v>23.597000000000001</v>
      </c>
      <c r="BH533" s="34">
        <v>3.4000000000000002E-2</v>
      </c>
      <c r="BI533" s="34">
        <v>23.631</v>
      </c>
      <c r="BJ533" s="34">
        <v>19.256</v>
      </c>
      <c r="BK533" s="34">
        <v>2.8000000000000001E-2</v>
      </c>
      <c r="BL533" s="34">
        <v>19.283999999999999</v>
      </c>
      <c r="BM533" s="34">
        <v>24.4374</v>
      </c>
      <c r="BN533" s="34"/>
      <c r="BO533" s="34"/>
      <c r="BP533" s="34"/>
      <c r="BQ533" s="34">
        <v>236.86199999999999</v>
      </c>
      <c r="BR533" s="34">
        <v>0.40548099999999998</v>
      </c>
      <c r="BS533" s="34">
        <v>-5</v>
      </c>
      <c r="BT533" s="34">
        <v>8.9999999999999993E-3</v>
      </c>
      <c r="BU533" s="34">
        <v>9.9089419999999997</v>
      </c>
      <c r="BV533" s="34">
        <v>0</v>
      </c>
      <c r="BW533" s="34" t="s">
        <v>155</v>
      </c>
      <c r="BX533" s="34">
        <v>0.81599999999999995</v>
      </c>
    </row>
    <row r="534" spans="1:76" x14ac:dyDescent="0.25">
      <c r="A534" s="35">
        <v>43167</v>
      </c>
      <c r="B534" s="36">
        <v>2.2950231481481481E-2</v>
      </c>
      <c r="C534" s="34">
        <v>13.06</v>
      </c>
      <c r="D534" s="34">
        <v>1.1237999999999999</v>
      </c>
      <c r="E534" s="34">
        <v>11237.743759999999</v>
      </c>
      <c r="F534" s="34">
        <v>1227.0999999999999</v>
      </c>
      <c r="G534" s="34">
        <v>1.5</v>
      </c>
      <c r="H534" s="34">
        <v>3369.6</v>
      </c>
      <c r="I534" s="34"/>
      <c r="J534" s="34">
        <v>1.5</v>
      </c>
      <c r="K534" s="34">
        <v>0.87029999999999996</v>
      </c>
      <c r="L534" s="34">
        <v>11.365600000000001</v>
      </c>
      <c r="M534" s="34">
        <v>0.97799999999999998</v>
      </c>
      <c r="N534" s="34">
        <v>1067.8707999999999</v>
      </c>
      <c r="O534" s="34">
        <v>1.2803</v>
      </c>
      <c r="P534" s="34">
        <v>1069.2</v>
      </c>
      <c r="Q534" s="34">
        <v>871.42529999999999</v>
      </c>
      <c r="R534" s="34">
        <v>1.0448</v>
      </c>
      <c r="S534" s="34">
        <v>872.5</v>
      </c>
      <c r="T534" s="34">
        <v>3369.6206000000002</v>
      </c>
      <c r="U534" s="34"/>
      <c r="V534" s="34"/>
      <c r="W534" s="34">
        <v>0</v>
      </c>
      <c r="X534" s="34">
        <v>1.3053999999999999</v>
      </c>
      <c r="Y534" s="34">
        <v>11.9</v>
      </c>
      <c r="Z534" s="34">
        <v>848</v>
      </c>
      <c r="AA534" s="34">
        <v>847</v>
      </c>
      <c r="AB534" s="34">
        <v>856</v>
      </c>
      <c r="AC534" s="34">
        <v>92</v>
      </c>
      <c r="AD534" s="34">
        <v>27.04</v>
      </c>
      <c r="AE534" s="34">
        <v>0.62</v>
      </c>
      <c r="AF534" s="34">
        <v>978</v>
      </c>
      <c r="AG534" s="34">
        <v>1</v>
      </c>
      <c r="AH534" s="34">
        <v>43</v>
      </c>
      <c r="AI534" s="34">
        <v>37</v>
      </c>
      <c r="AJ534" s="34">
        <v>190</v>
      </c>
      <c r="AK534" s="34">
        <v>168.1</v>
      </c>
      <c r="AL534" s="34">
        <v>3.6</v>
      </c>
      <c r="AM534" s="34">
        <v>174.1</v>
      </c>
      <c r="AN534" s="34" t="s">
        <v>155</v>
      </c>
      <c r="AO534" s="34">
        <v>2</v>
      </c>
      <c r="AP534" s="37">
        <v>0.77376157407407409</v>
      </c>
      <c r="AQ534" s="34">
        <v>47.163195999999999</v>
      </c>
      <c r="AR534" s="34">
        <v>-88.491836000000006</v>
      </c>
      <c r="AS534" s="34">
        <v>317.2</v>
      </c>
      <c r="AT534" s="34">
        <v>31.5</v>
      </c>
      <c r="AU534" s="34">
        <v>12</v>
      </c>
      <c r="AV534" s="34">
        <v>10</v>
      </c>
      <c r="AW534" s="34" t="s">
        <v>199</v>
      </c>
      <c r="AX534" s="34">
        <v>2.6156999999999999</v>
      </c>
      <c r="AY534" s="34">
        <v>1.1686000000000001</v>
      </c>
      <c r="AZ534" s="34">
        <v>3.4438</v>
      </c>
      <c r="BA534" s="34">
        <v>13.404</v>
      </c>
      <c r="BB534" s="34">
        <v>13.83</v>
      </c>
      <c r="BC534" s="34">
        <v>1.03</v>
      </c>
      <c r="BD534" s="34">
        <v>14.907</v>
      </c>
      <c r="BE534" s="34">
        <v>2605.0239999999999</v>
      </c>
      <c r="BF534" s="34">
        <v>142.66800000000001</v>
      </c>
      <c r="BG534" s="34">
        <v>25.631</v>
      </c>
      <c r="BH534" s="34">
        <v>3.1E-2</v>
      </c>
      <c r="BI534" s="34">
        <v>25.661999999999999</v>
      </c>
      <c r="BJ534" s="34">
        <v>20.916</v>
      </c>
      <c r="BK534" s="34">
        <v>2.5000000000000001E-2</v>
      </c>
      <c r="BL534" s="34">
        <v>20.940999999999999</v>
      </c>
      <c r="BM534" s="34">
        <v>26.651399999999999</v>
      </c>
      <c r="BN534" s="34"/>
      <c r="BO534" s="34"/>
      <c r="BP534" s="34"/>
      <c r="BQ534" s="34">
        <v>217.55</v>
      </c>
      <c r="BR534" s="34">
        <v>0.45058799999999999</v>
      </c>
      <c r="BS534" s="34">
        <v>-5</v>
      </c>
      <c r="BT534" s="34">
        <v>8.9999999999999993E-3</v>
      </c>
      <c r="BU534" s="34">
        <v>11.011244</v>
      </c>
      <c r="BV534" s="34">
        <v>0</v>
      </c>
      <c r="BW534" s="34" t="s">
        <v>155</v>
      </c>
      <c r="BX534" s="34">
        <v>0.81599999999999995</v>
      </c>
    </row>
    <row r="535" spans="1:76" x14ac:dyDescent="0.25">
      <c r="A535" s="35">
        <v>43167</v>
      </c>
      <c r="B535" s="36">
        <v>2.2961805555555551E-2</v>
      </c>
      <c r="C535" s="34">
        <v>13.052</v>
      </c>
      <c r="D535" s="34">
        <v>1.3188</v>
      </c>
      <c r="E535" s="34">
        <v>13188.2</v>
      </c>
      <c r="F535" s="34">
        <v>1413.7</v>
      </c>
      <c r="G535" s="34">
        <v>1.4</v>
      </c>
      <c r="H535" s="34">
        <v>3678.3</v>
      </c>
      <c r="I535" s="34"/>
      <c r="J535" s="34">
        <v>1.5</v>
      </c>
      <c r="K535" s="34">
        <v>0.86829999999999996</v>
      </c>
      <c r="L535" s="34">
        <v>11.332599999999999</v>
      </c>
      <c r="M535" s="34">
        <v>1.1451</v>
      </c>
      <c r="N535" s="34">
        <v>1227.4273000000001</v>
      </c>
      <c r="O535" s="34">
        <v>1.2156</v>
      </c>
      <c r="P535" s="34">
        <v>1228.5999999999999</v>
      </c>
      <c r="Q535" s="34">
        <v>1001.6299</v>
      </c>
      <c r="R535" s="34">
        <v>0.99199999999999999</v>
      </c>
      <c r="S535" s="34">
        <v>1002.6</v>
      </c>
      <c r="T535" s="34">
        <v>3678.268</v>
      </c>
      <c r="U535" s="34"/>
      <c r="V535" s="34"/>
      <c r="W535" s="34">
        <v>0</v>
      </c>
      <c r="X535" s="34">
        <v>1.3024</v>
      </c>
      <c r="Y535" s="34">
        <v>12</v>
      </c>
      <c r="Z535" s="34">
        <v>847</v>
      </c>
      <c r="AA535" s="34">
        <v>847</v>
      </c>
      <c r="AB535" s="34">
        <v>857</v>
      </c>
      <c r="AC535" s="34">
        <v>92</v>
      </c>
      <c r="AD535" s="34">
        <v>27.04</v>
      </c>
      <c r="AE535" s="34">
        <v>0.62</v>
      </c>
      <c r="AF535" s="34">
        <v>978</v>
      </c>
      <c r="AG535" s="34">
        <v>1</v>
      </c>
      <c r="AH535" s="34">
        <v>43</v>
      </c>
      <c r="AI535" s="34">
        <v>37</v>
      </c>
      <c r="AJ535" s="34">
        <v>190.9</v>
      </c>
      <c r="AK535" s="34">
        <v>168</v>
      </c>
      <c r="AL535" s="34">
        <v>3.6</v>
      </c>
      <c r="AM535" s="34">
        <v>174.3</v>
      </c>
      <c r="AN535" s="34" t="s">
        <v>155</v>
      </c>
      <c r="AO535" s="34">
        <v>2</v>
      </c>
      <c r="AP535" s="37">
        <v>0.77377314814814813</v>
      </c>
      <c r="AQ535" s="34">
        <v>47.163061999999996</v>
      </c>
      <c r="AR535" s="34">
        <v>-88.491878999999997</v>
      </c>
      <c r="AS535" s="34">
        <v>316.89999999999998</v>
      </c>
      <c r="AT535" s="34">
        <v>33</v>
      </c>
      <c r="AU535" s="34">
        <v>12</v>
      </c>
      <c r="AV535" s="34">
        <v>10</v>
      </c>
      <c r="AW535" s="34" t="s">
        <v>199</v>
      </c>
      <c r="AX535" s="34">
        <v>1.8371999999999999</v>
      </c>
      <c r="AY535" s="34">
        <v>1</v>
      </c>
      <c r="AZ535" s="34">
        <v>2.4215</v>
      </c>
      <c r="BA535" s="34">
        <v>13.404</v>
      </c>
      <c r="BB535" s="34">
        <v>13.61</v>
      </c>
      <c r="BC535" s="34">
        <v>1.02</v>
      </c>
      <c r="BD535" s="34">
        <v>15.172000000000001</v>
      </c>
      <c r="BE535" s="34">
        <v>2563.991</v>
      </c>
      <c r="BF535" s="34">
        <v>164.89400000000001</v>
      </c>
      <c r="BG535" s="34">
        <v>29.082000000000001</v>
      </c>
      <c r="BH535" s="34">
        <v>2.9000000000000001E-2</v>
      </c>
      <c r="BI535" s="34">
        <v>29.111000000000001</v>
      </c>
      <c r="BJ535" s="34">
        <v>23.731999999999999</v>
      </c>
      <c r="BK535" s="34">
        <v>2.4E-2</v>
      </c>
      <c r="BL535" s="34">
        <v>23.754999999999999</v>
      </c>
      <c r="BM535" s="34">
        <v>28.718</v>
      </c>
      <c r="BN535" s="34"/>
      <c r="BO535" s="34"/>
      <c r="BP535" s="34"/>
      <c r="BQ535" s="34">
        <v>214.255</v>
      </c>
      <c r="BR535" s="34">
        <v>0.42969000000000002</v>
      </c>
      <c r="BS535" s="34">
        <v>-5</v>
      </c>
      <c r="BT535" s="34">
        <v>8.9999999999999993E-3</v>
      </c>
      <c r="BU535" s="34">
        <v>10.500548999999999</v>
      </c>
      <c r="BV535" s="34">
        <v>0</v>
      </c>
      <c r="BW535" s="34" t="s">
        <v>155</v>
      </c>
      <c r="BX535" s="34">
        <v>0.81599999999999995</v>
      </c>
    </row>
    <row r="536" spans="1:76" x14ac:dyDescent="0.25">
      <c r="A536" s="35">
        <v>43167</v>
      </c>
      <c r="B536" s="36">
        <v>2.2973379629629628E-2</v>
      </c>
      <c r="C536" s="34">
        <v>13.05</v>
      </c>
      <c r="D536" s="34">
        <v>1.4137999999999999</v>
      </c>
      <c r="E536" s="34">
        <v>14138.2</v>
      </c>
      <c r="F536" s="34">
        <v>1517.8</v>
      </c>
      <c r="G536" s="34">
        <v>1.4</v>
      </c>
      <c r="H536" s="34">
        <v>3823.7</v>
      </c>
      <c r="I536" s="34"/>
      <c r="J536" s="34">
        <v>1.5</v>
      </c>
      <c r="K536" s="34">
        <v>0.86729999999999996</v>
      </c>
      <c r="L536" s="34">
        <v>11.318</v>
      </c>
      <c r="M536" s="34">
        <v>1.2262</v>
      </c>
      <c r="N536" s="34">
        <v>1316.396</v>
      </c>
      <c r="O536" s="34">
        <v>1.2141999999999999</v>
      </c>
      <c r="P536" s="34">
        <v>1317.6</v>
      </c>
      <c r="Q536" s="34">
        <v>1074.2318</v>
      </c>
      <c r="R536" s="34">
        <v>0.99080000000000001</v>
      </c>
      <c r="S536" s="34">
        <v>1075.2</v>
      </c>
      <c r="T536" s="34">
        <v>3823.7161000000001</v>
      </c>
      <c r="U536" s="34"/>
      <c r="V536" s="34"/>
      <c r="W536" s="34">
        <v>0</v>
      </c>
      <c r="X536" s="34">
        <v>1.3008999999999999</v>
      </c>
      <c r="Y536" s="34">
        <v>11.9</v>
      </c>
      <c r="Z536" s="34">
        <v>848</v>
      </c>
      <c r="AA536" s="34">
        <v>847</v>
      </c>
      <c r="AB536" s="34">
        <v>858</v>
      </c>
      <c r="AC536" s="34">
        <v>92</v>
      </c>
      <c r="AD536" s="34">
        <v>27.04</v>
      </c>
      <c r="AE536" s="34">
        <v>0.62</v>
      </c>
      <c r="AF536" s="34">
        <v>978</v>
      </c>
      <c r="AG536" s="34">
        <v>1</v>
      </c>
      <c r="AH536" s="34">
        <v>43</v>
      </c>
      <c r="AI536" s="34">
        <v>37</v>
      </c>
      <c r="AJ536" s="34">
        <v>191</v>
      </c>
      <c r="AK536" s="34">
        <v>168</v>
      </c>
      <c r="AL536" s="34">
        <v>3.6</v>
      </c>
      <c r="AM536" s="34">
        <v>174.7</v>
      </c>
      <c r="AN536" s="34" t="s">
        <v>155</v>
      </c>
      <c r="AO536" s="34">
        <v>2</v>
      </c>
      <c r="AP536" s="37">
        <v>0.77378472222222217</v>
      </c>
      <c r="AQ536" s="34">
        <v>47.162917</v>
      </c>
      <c r="AR536" s="34">
        <v>-88.491888000000003</v>
      </c>
      <c r="AS536" s="34">
        <v>316.89999999999998</v>
      </c>
      <c r="AT536" s="34">
        <v>33.5</v>
      </c>
      <c r="AU536" s="34">
        <v>12</v>
      </c>
      <c r="AV536" s="34">
        <v>10</v>
      </c>
      <c r="AW536" s="34" t="s">
        <v>199</v>
      </c>
      <c r="AX536" s="34">
        <v>1.571828</v>
      </c>
      <c r="AY536" s="34">
        <v>1.2154849999999999</v>
      </c>
      <c r="AZ536" s="34">
        <v>2.2154850000000001</v>
      </c>
      <c r="BA536" s="34">
        <v>13.404</v>
      </c>
      <c r="BB536" s="34">
        <v>13.5</v>
      </c>
      <c r="BC536" s="34">
        <v>1.01</v>
      </c>
      <c r="BD536" s="34">
        <v>15.303000000000001</v>
      </c>
      <c r="BE536" s="34">
        <v>2544.5830000000001</v>
      </c>
      <c r="BF536" s="34">
        <v>175.46</v>
      </c>
      <c r="BG536" s="34">
        <v>30.992999999999999</v>
      </c>
      <c r="BH536" s="34">
        <v>2.9000000000000001E-2</v>
      </c>
      <c r="BI536" s="34">
        <v>31.021999999999998</v>
      </c>
      <c r="BJ536" s="34">
        <v>25.292000000000002</v>
      </c>
      <c r="BK536" s="34">
        <v>2.3E-2</v>
      </c>
      <c r="BL536" s="34">
        <v>25.315000000000001</v>
      </c>
      <c r="BM536" s="34">
        <v>29.665700000000001</v>
      </c>
      <c r="BN536" s="34"/>
      <c r="BO536" s="34"/>
      <c r="BP536" s="34"/>
      <c r="BQ536" s="34">
        <v>212.66499999999999</v>
      </c>
      <c r="BR536" s="34">
        <v>0.41021400000000002</v>
      </c>
      <c r="BS536" s="34">
        <v>-5</v>
      </c>
      <c r="BT536" s="34">
        <v>8.123E-3</v>
      </c>
      <c r="BU536" s="34">
        <v>10.024604999999999</v>
      </c>
      <c r="BV536" s="34">
        <v>0</v>
      </c>
      <c r="BW536" s="34" t="s">
        <v>155</v>
      </c>
      <c r="BX536" s="34">
        <v>0.81599999999999995</v>
      </c>
    </row>
    <row r="537" spans="1:76" x14ac:dyDescent="0.25">
      <c r="A537" s="35">
        <v>43167</v>
      </c>
      <c r="B537" s="36">
        <v>2.2984953703703705E-2</v>
      </c>
      <c r="C537" s="34">
        <v>13.045</v>
      </c>
      <c r="D537" s="34">
        <v>1.5333000000000001</v>
      </c>
      <c r="E537" s="34">
        <v>15333.37298</v>
      </c>
      <c r="F537" s="34">
        <v>1549.7</v>
      </c>
      <c r="G537" s="34">
        <v>1.4</v>
      </c>
      <c r="H537" s="34">
        <v>3898.5</v>
      </c>
      <c r="I537" s="34"/>
      <c r="J537" s="34">
        <v>1.4</v>
      </c>
      <c r="K537" s="34">
        <v>0.86619999999999997</v>
      </c>
      <c r="L537" s="34">
        <v>11.2994</v>
      </c>
      <c r="M537" s="34">
        <v>1.3281000000000001</v>
      </c>
      <c r="N537" s="34">
        <v>1342.2727</v>
      </c>
      <c r="O537" s="34">
        <v>1.2125999999999999</v>
      </c>
      <c r="P537" s="34">
        <v>1343.5</v>
      </c>
      <c r="Q537" s="34">
        <v>1095.3483000000001</v>
      </c>
      <c r="R537" s="34">
        <v>0.98960000000000004</v>
      </c>
      <c r="S537" s="34">
        <v>1096.3</v>
      </c>
      <c r="T537" s="34">
        <v>3898.4645999999998</v>
      </c>
      <c r="U537" s="34"/>
      <c r="V537" s="34"/>
      <c r="W537" s="34">
        <v>0</v>
      </c>
      <c r="X537" s="34">
        <v>1.2125999999999999</v>
      </c>
      <c r="Y537" s="34">
        <v>11.9</v>
      </c>
      <c r="Z537" s="34">
        <v>847</v>
      </c>
      <c r="AA537" s="34">
        <v>846</v>
      </c>
      <c r="AB537" s="34">
        <v>857</v>
      </c>
      <c r="AC537" s="34">
        <v>92</v>
      </c>
      <c r="AD537" s="34">
        <v>27.04</v>
      </c>
      <c r="AE537" s="34">
        <v>0.62</v>
      </c>
      <c r="AF537" s="34">
        <v>978</v>
      </c>
      <c r="AG537" s="34">
        <v>1</v>
      </c>
      <c r="AH537" s="34">
        <v>43</v>
      </c>
      <c r="AI537" s="34">
        <v>37</v>
      </c>
      <c r="AJ537" s="34">
        <v>191</v>
      </c>
      <c r="AK537" s="34">
        <v>168.9</v>
      </c>
      <c r="AL537" s="34">
        <v>3.6</v>
      </c>
      <c r="AM537" s="34">
        <v>175</v>
      </c>
      <c r="AN537" s="34" t="s">
        <v>155</v>
      </c>
      <c r="AO537" s="34">
        <v>2</v>
      </c>
      <c r="AP537" s="37">
        <v>0.77379629629629632</v>
      </c>
      <c r="AQ537" s="34">
        <v>47.162762000000001</v>
      </c>
      <c r="AR537" s="34">
        <v>-88.491872999999998</v>
      </c>
      <c r="AS537" s="34">
        <v>317</v>
      </c>
      <c r="AT537" s="34">
        <v>36.1</v>
      </c>
      <c r="AU537" s="34">
        <v>12</v>
      </c>
      <c r="AV537" s="34">
        <v>10</v>
      </c>
      <c r="AW537" s="34" t="s">
        <v>199</v>
      </c>
      <c r="AX537" s="34">
        <v>1.743744</v>
      </c>
      <c r="AY537" s="34">
        <v>1.5156160000000001</v>
      </c>
      <c r="AZ537" s="34">
        <v>2.5156160000000001</v>
      </c>
      <c r="BA537" s="34">
        <v>13.404</v>
      </c>
      <c r="BB537" s="34">
        <v>13.38</v>
      </c>
      <c r="BC537" s="34">
        <v>1</v>
      </c>
      <c r="BD537" s="34">
        <v>15.452</v>
      </c>
      <c r="BE537" s="34">
        <v>2522.62</v>
      </c>
      <c r="BF537" s="34">
        <v>188.71700000000001</v>
      </c>
      <c r="BG537" s="34">
        <v>31.382000000000001</v>
      </c>
      <c r="BH537" s="34">
        <v>2.8000000000000001E-2</v>
      </c>
      <c r="BI537" s="34">
        <v>31.41</v>
      </c>
      <c r="BJ537" s="34">
        <v>25.609000000000002</v>
      </c>
      <c r="BK537" s="34">
        <v>2.3E-2</v>
      </c>
      <c r="BL537" s="34">
        <v>25.632000000000001</v>
      </c>
      <c r="BM537" s="34">
        <v>30.033999999999999</v>
      </c>
      <c r="BN537" s="34"/>
      <c r="BO537" s="34"/>
      <c r="BP537" s="34"/>
      <c r="BQ537" s="34">
        <v>196.84399999999999</v>
      </c>
      <c r="BR537" s="34">
        <v>0.50359299999999996</v>
      </c>
      <c r="BS537" s="34">
        <v>-5</v>
      </c>
      <c r="BT537" s="34">
        <v>7.123E-3</v>
      </c>
      <c r="BU537" s="34">
        <v>12.306554</v>
      </c>
      <c r="BV537" s="34">
        <v>0</v>
      </c>
      <c r="BW537" s="34" t="s">
        <v>155</v>
      </c>
      <c r="BX537" s="34">
        <v>0.81599999999999995</v>
      </c>
    </row>
    <row r="538" spans="1:76" x14ac:dyDescent="0.25">
      <c r="A538" s="35">
        <v>43167</v>
      </c>
      <c r="B538" s="36">
        <v>2.2996527777777779E-2</v>
      </c>
      <c r="C538" s="34">
        <v>12.986000000000001</v>
      </c>
      <c r="D538" s="34">
        <v>1.7277</v>
      </c>
      <c r="E538" s="34">
        <v>17277.336169999999</v>
      </c>
      <c r="F538" s="34">
        <v>1583</v>
      </c>
      <c r="G538" s="34">
        <v>1.4</v>
      </c>
      <c r="H538" s="34">
        <v>3950.6</v>
      </c>
      <c r="I538" s="34"/>
      <c r="J538" s="34">
        <v>1.3</v>
      </c>
      <c r="K538" s="34">
        <v>0.86480000000000001</v>
      </c>
      <c r="L538" s="34">
        <v>11.231</v>
      </c>
      <c r="M538" s="34">
        <v>1.4942</v>
      </c>
      <c r="N538" s="34">
        <v>1369.0035</v>
      </c>
      <c r="O538" s="34">
        <v>1.2108000000000001</v>
      </c>
      <c r="P538" s="34">
        <v>1370.2</v>
      </c>
      <c r="Q538" s="34">
        <v>1117.1617000000001</v>
      </c>
      <c r="R538" s="34">
        <v>0.98799999999999999</v>
      </c>
      <c r="S538" s="34">
        <v>1118.0999999999999</v>
      </c>
      <c r="T538" s="34">
        <v>3950.6019000000001</v>
      </c>
      <c r="U538" s="34"/>
      <c r="V538" s="34"/>
      <c r="W538" s="34">
        <v>0</v>
      </c>
      <c r="X538" s="34">
        <v>1.1243000000000001</v>
      </c>
      <c r="Y538" s="34">
        <v>11.9</v>
      </c>
      <c r="Z538" s="34">
        <v>846</v>
      </c>
      <c r="AA538" s="34">
        <v>845</v>
      </c>
      <c r="AB538" s="34">
        <v>857</v>
      </c>
      <c r="AC538" s="34">
        <v>92</v>
      </c>
      <c r="AD538" s="34">
        <v>27.04</v>
      </c>
      <c r="AE538" s="34">
        <v>0.62</v>
      </c>
      <c r="AF538" s="34">
        <v>978</v>
      </c>
      <c r="AG538" s="34">
        <v>1</v>
      </c>
      <c r="AH538" s="34">
        <v>43</v>
      </c>
      <c r="AI538" s="34">
        <v>37</v>
      </c>
      <c r="AJ538" s="34">
        <v>191</v>
      </c>
      <c r="AK538" s="34">
        <v>169</v>
      </c>
      <c r="AL538" s="34">
        <v>3.7</v>
      </c>
      <c r="AM538" s="34">
        <v>175</v>
      </c>
      <c r="AN538" s="34" t="s">
        <v>155</v>
      </c>
      <c r="AO538" s="34">
        <v>2</v>
      </c>
      <c r="AP538" s="37">
        <v>0.77380787037037047</v>
      </c>
      <c r="AQ538" s="34">
        <v>47.162607000000001</v>
      </c>
      <c r="AR538" s="34">
        <v>-88.491838999999999</v>
      </c>
      <c r="AS538" s="34">
        <v>316.7</v>
      </c>
      <c r="AT538" s="34">
        <v>37.1</v>
      </c>
      <c r="AU538" s="34">
        <v>12</v>
      </c>
      <c r="AV538" s="34">
        <v>10</v>
      </c>
      <c r="AW538" s="34" t="s">
        <v>199</v>
      </c>
      <c r="AX538" s="34">
        <v>1.4404999999999999</v>
      </c>
      <c r="AY538" s="34">
        <v>1.6</v>
      </c>
      <c r="AZ538" s="34">
        <v>2.2404999999999999</v>
      </c>
      <c r="BA538" s="34">
        <v>13.404</v>
      </c>
      <c r="BB538" s="34">
        <v>13.24</v>
      </c>
      <c r="BC538" s="34">
        <v>0.99</v>
      </c>
      <c r="BD538" s="34">
        <v>15.628</v>
      </c>
      <c r="BE538" s="34">
        <v>2487.6170000000002</v>
      </c>
      <c r="BF538" s="34">
        <v>210.64699999999999</v>
      </c>
      <c r="BG538" s="34">
        <v>31.754999999999999</v>
      </c>
      <c r="BH538" s="34">
        <v>2.8000000000000001E-2</v>
      </c>
      <c r="BI538" s="34">
        <v>31.783000000000001</v>
      </c>
      <c r="BJ538" s="34">
        <v>25.913</v>
      </c>
      <c r="BK538" s="34">
        <v>2.3E-2</v>
      </c>
      <c r="BL538" s="34">
        <v>25.936</v>
      </c>
      <c r="BM538" s="34">
        <v>30.196100000000001</v>
      </c>
      <c r="BN538" s="34"/>
      <c r="BO538" s="34"/>
      <c r="BP538" s="34"/>
      <c r="BQ538" s="34">
        <v>181.06899999999999</v>
      </c>
      <c r="BR538" s="34">
        <v>0.48893599999999998</v>
      </c>
      <c r="BS538" s="34">
        <v>-5</v>
      </c>
      <c r="BT538" s="34">
        <v>7.8770000000000003E-3</v>
      </c>
      <c r="BU538" s="34">
        <v>11.948373</v>
      </c>
      <c r="BV538" s="34">
        <v>0</v>
      </c>
      <c r="BW538" s="34" t="s">
        <v>155</v>
      </c>
      <c r="BX538" s="34">
        <v>0.81599999999999995</v>
      </c>
    </row>
    <row r="539" spans="1:76" x14ac:dyDescent="0.25">
      <c r="A539" s="35">
        <v>43167</v>
      </c>
      <c r="B539" s="36">
        <v>2.3008101851851852E-2</v>
      </c>
      <c r="C539" s="34">
        <v>12.831</v>
      </c>
      <c r="D539" s="34">
        <v>1.9904999999999999</v>
      </c>
      <c r="E539" s="34">
        <v>19904.76381</v>
      </c>
      <c r="F539" s="34">
        <v>1628.5</v>
      </c>
      <c r="G539" s="34">
        <v>1.4</v>
      </c>
      <c r="H539" s="34">
        <v>4035.4</v>
      </c>
      <c r="I539" s="34"/>
      <c r="J539" s="34">
        <v>1.26</v>
      </c>
      <c r="K539" s="34">
        <v>0.86360000000000003</v>
      </c>
      <c r="L539" s="34">
        <v>11.0807</v>
      </c>
      <c r="M539" s="34">
        <v>1.7189000000000001</v>
      </c>
      <c r="N539" s="34">
        <v>1406.3331000000001</v>
      </c>
      <c r="O539" s="34">
        <v>1.234</v>
      </c>
      <c r="P539" s="34">
        <v>1407.6</v>
      </c>
      <c r="Q539" s="34">
        <v>1147.6241</v>
      </c>
      <c r="R539" s="34">
        <v>1.0069999999999999</v>
      </c>
      <c r="S539" s="34">
        <v>1148.5999999999999</v>
      </c>
      <c r="T539" s="34">
        <v>4035.3989999999999</v>
      </c>
      <c r="U539" s="34"/>
      <c r="V539" s="34"/>
      <c r="W539" s="34">
        <v>0</v>
      </c>
      <c r="X539" s="34">
        <v>1.0881000000000001</v>
      </c>
      <c r="Y539" s="34">
        <v>11.9</v>
      </c>
      <c r="Z539" s="34">
        <v>847</v>
      </c>
      <c r="AA539" s="34">
        <v>846</v>
      </c>
      <c r="AB539" s="34">
        <v>858</v>
      </c>
      <c r="AC539" s="34">
        <v>92</v>
      </c>
      <c r="AD539" s="34">
        <v>27.04</v>
      </c>
      <c r="AE539" s="34">
        <v>0.62</v>
      </c>
      <c r="AF539" s="34">
        <v>978</v>
      </c>
      <c r="AG539" s="34">
        <v>1</v>
      </c>
      <c r="AH539" s="34">
        <v>43</v>
      </c>
      <c r="AI539" s="34">
        <v>37</v>
      </c>
      <c r="AJ539" s="34">
        <v>191</v>
      </c>
      <c r="AK539" s="34">
        <v>169</v>
      </c>
      <c r="AL539" s="34">
        <v>3.6</v>
      </c>
      <c r="AM539" s="34">
        <v>175</v>
      </c>
      <c r="AN539" s="34" t="s">
        <v>155</v>
      </c>
      <c r="AO539" s="34">
        <v>2</v>
      </c>
      <c r="AP539" s="37">
        <v>0.77381944444444439</v>
      </c>
      <c r="AQ539" s="34">
        <v>47.162457000000003</v>
      </c>
      <c r="AR539" s="34">
        <v>-88.491816</v>
      </c>
      <c r="AS539" s="34">
        <v>316.5</v>
      </c>
      <c r="AT539" s="34">
        <v>37.1</v>
      </c>
      <c r="AU539" s="34">
        <v>12</v>
      </c>
      <c r="AV539" s="34">
        <v>10</v>
      </c>
      <c r="AW539" s="34" t="s">
        <v>199</v>
      </c>
      <c r="AX539" s="34">
        <v>1.3</v>
      </c>
      <c r="AY539" s="34">
        <v>1.6</v>
      </c>
      <c r="AZ539" s="34">
        <v>2.1</v>
      </c>
      <c r="BA539" s="34">
        <v>13.404</v>
      </c>
      <c r="BB539" s="34">
        <v>13.11</v>
      </c>
      <c r="BC539" s="34">
        <v>0.98</v>
      </c>
      <c r="BD539" s="34">
        <v>15.801</v>
      </c>
      <c r="BE539" s="34">
        <v>2438.8710000000001</v>
      </c>
      <c r="BF539" s="34">
        <v>240.79499999999999</v>
      </c>
      <c r="BG539" s="34">
        <v>32.414999999999999</v>
      </c>
      <c r="BH539" s="34">
        <v>2.8000000000000001E-2</v>
      </c>
      <c r="BI539" s="34">
        <v>32.444000000000003</v>
      </c>
      <c r="BJ539" s="34">
        <v>26.452000000000002</v>
      </c>
      <c r="BK539" s="34">
        <v>2.3E-2</v>
      </c>
      <c r="BL539" s="34">
        <v>26.475000000000001</v>
      </c>
      <c r="BM539" s="34">
        <v>30.650099999999998</v>
      </c>
      <c r="BN539" s="34"/>
      <c r="BO539" s="34"/>
      <c r="BP539" s="34"/>
      <c r="BQ539" s="34">
        <v>174.13300000000001</v>
      </c>
      <c r="BR539" s="34">
        <v>0.54551300000000003</v>
      </c>
      <c r="BS539" s="34">
        <v>-5</v>
      </c>
      <c r="BT539" s="34">
        <v>8.0000000000000002E-3</v>
      </c>
      <c r="BU539" s="34">
        <v>13.330973999999999</v>
      </c>
      <c r="BV539" s="34">
        <v>0</v>
      </c>
      <c r="BW539" s="34" t="s">
        <v>155</v>
      </c>
      <c r="BX539" s="34">
        <v>0.81599999999999995</v>
      </c>
    </row>
    <row r="540" spans="1:76" x14ac:dyDescent="0.25">
      <c r="A540" s="35">
        <v>43167</v>
      </c>
      <c r="B540" s="36">
        <v>2.3019675925925926E-2</v>
      </c>
      <c r="C540" s="34">
        <v>12.651</v>
      </c>
      <c r="D540" s="34">
        <v>2.6328</v>
      </c>
      <c r="E540" s="34">
        <v>26328.39301</v>
      </c>
      <c r="F540" s="34">
        <v>1687.8</v>
      </c>
      <c r="G540" s="34">
        <v>1.5</v>
      </c>
      <c r="H540" s="34">
        <v>4123.1000000000004</v>
      </c>
      <c r="I540" s="34"/>
      <c r="J540" s="34">
        <v>1.2</v>
      </c>
      <c r="K540" s="34">
        <v>0.85899999999999999</v>
      </c>
      <c r="L540" s="34">
        <v>10.867599999999999</v>
      </c>
      <c r="M540" s="34">
        <v>2.2616999999999998</v>
      </c>
      <c r="N540" s="34">
        <v>1449.9032999999999</v>
      </c>
      <c r="O540" s="34">
        <v>1.3132999999999999</v>
      </c>
      <c r="P540" s="34">
        <v>1451.2</v>
      </c>
      <c r="Q540" s="34">
        <v>1183.1792</v>
      </c>
      <c r="R540" s="34">
        <v>1.0717000000000001</v>
      </c>
      <c r="S540" s="34">
        <v>1184.3</v>
      </c>
      <c r="T540" s="34">
        <v>4123.0874000000003</v>
      </c>
      <c r="U540" s="34"/>
      <c r="V540" s="34"/>
      <c r="W540" s="34">
        <v>0</v>
      </c>
      <c r="X540" s="34">
        <v>1.0307999999999999</v>
      </c>
      <c r="Y540" s="34">
        <v>11.9</v>
      </c>
      <c r="Z540" s="34">
        <v>846</v>
      </c>
      <c r="AA540" s="34">
        <v>845</v>
      </c>
      <c r="AB540" s="34">
        <v>856</v>
      </c>
      <c r="AC540" s="34">
        <v>92</v>
      </c>
      <c r="AD540" s="34">
        <v>27.04</v>
      </c>
      <c r="AE540" s="34">
        <v>0.62</v>
      </c>
      <c r="AF540" s="34">
        <v>978</v>
      </c>
      <c r="AG540" s="34">
        <v>1</v>
      </c>
      <c r="AH540" s="34">
        <v>43</v>
      </c>
      <c r="AI540" s="34">
        <v>37</v>
      </c>
      <c r="AJ540" s="34">
        <v>191</v>
      </c>
      <c r="AK540" s="34">
        <v>169</v>
      </c>
      <c r="AL540" s="34">
        <v>3.7</v>
      </c>
      <c r="AM540" s="34">
        <v>174.9</v>
      </c>
      <c r="AN540" s="34" t="s">
        <v>155</v>
      </c>
      <c r="AO540" s="34">
        <v>2</v>
      </c>
      <c r="AP540" s="37">
        <v>0.77383101851851854</v>
      </c>
      <c r="AQ540" s="34">
        <v>47.162294000000003</v>
      </c>
      <c r="AR540" s="34">
        <v>-88.491757000000007</v>
      </c>
      <c r="AS540" s="34">
        <v>316.5</v>
      </c>
      <c r="AT540" s="34">
        <v>38.4</v>
      </c>
      <c r="AU540" s="34">
        <v>12</v>
      </c>
      <c r="AV540" s="34">
        <v>10</v>
      </c>
      <c r="AW540" s="34" t="s">
        <v>199</v>
      </c>
      <c r="AX540" s="34">
        <v>1.3718999999999999</v>
      </c>
      <c r="AY540" s="34">
        <v>1.8157000000000001</v>
      </c>
      <c r="AZ540" s="34">
        <v>2.2437999999999998</v>
      </c>
      <c r="BA540" s="34">
        <v>13.404</v>
      </c>
      <c r="BB540" s="34">
        <v>12.66</v>
      </c>
      <c r="BC540" s="34">
        <v>0.94</v>
      </c>
      <c r="BD540" s="34">
        <v>16.41</v>
      </c>
      <c r="BE540" s="34">
        <v>2331.9839999999999</v>
      </c>
      <c r="BF540" s="34">
        <v>308.89100000000002</v>
      </c>
      <c r="BG540" s="34">
        <v>32.581000000000003</v>
      </c>
      <c r="BH540" s="34">
        <v>0.03</v>
      </c>
      <c r="BI540" s="34">
        <v>32.610999999999997</v>
      </c>
      <c r="BJ540" s="34">
        <v>26.588000000000001</v>
      </c>
      <c r="BK540" s="34">
        <v>2.4E-2</v>
      </c>
      <c r="BL540" s="34">
        <v>26.611999999999998</v>
      </c>
      <c r="BM540" s="34">
        <v>30.530799999999999</v>
      </c>
      <c r="BN540" s="34"/>
      <c r="BO540" s="34"/>
      <c r="BP540" s="34"/>
      <c r="BQ540" s="34">
        <v>160.83600000000001</v>
      </c>
      <c r="BR540" s="34">
        <v>0.64257699999999995</v>
      </c>
      <c r="BS540" s="34">
        <v>-5</v>
      </c>
      <c r="BT540" s="34">
        <v>7.123E-3</v>
      </c>
      <c r="BU540" s="34">
        <v>15.702976</v>
      </c>
      <c r="BV540" s="34">
        <v>0</v>
      </c>
      <c r="BW540" s="34" t="s">
        <v>155</v>
      </c>
      <c r="BX540" s="34">
        <v>0.81599999999999995</v>
      </c>
    </row>
    <row r="541" spans="1:76" x14ac:dyDescent="0.25">
      <c r="A541" s="35">
        <v>43167</v>
      </c>
      <c r="B541" s="36">
        <v>2.303125E-2</v>
      </c>
      <c r="C541" s="34">
        <v>8.9939999999999998</v>
      </c>
      <c r="D541" s="34">
        <v>4.1966999999999999</v>
      </c>
      <c r="E541" s="34">
        <v>41966.821709999997</v>
      </c>
      <c r="F541" s="34">
        <v>1714</v>
      </c>
      <c r="G541" s="34">
        <v>1.7</v>
      </c>
      <c r="H541" s="34">
        <v>5516.8</v>
      </c>
      <c r="I541" s="34"/>
      <c r="J541" s="34">
        <v>1.1000000000000001</v>
      </c>
      <c r="K541" s="34">
        <v>0.87219999999999998</v>
      </c>
      <c r="L541" s="34">
        <v>7.8449</v>
      </c>
      <c r="M541" s="34">
        <v>3.6604000000000001</v>
      </c>
      <c r="N541" s="34">
        <v>1494.9870000000001</v>
      </c>
      <c r="O541" s="34">
        <v>1.4826999999999999</v>
      </c>
      <c r="P541" s="34">
        <v>1496.5</v>
      </c>
      <c r="Q541" s="34">
        <v>1219.9693</v>
      </c>
      <c r="R541" s="34">
        <v>1.21</v>
      </c>
      <c r="S541" s="34">
        <v>1221.2</v>
      </c>
      <c r="T541" s="34">
        <v>5516.7983000000004</v>
      </c>
      <c r="U541" s="34"/>
      <c r="V541" s="34"/>
      <c r="W541" s="34">
        <v>0</v>
      </c>
      <c r="X541" s="34">
        <v>0.95940000000000003</v>
      </c>
      <c r="Y541" s="34">
        <v>11.9</v>
      </c>
      <c r="Z541" s="34">
        <v>847</v>
      </c>
      <c r="AA541" s="34">
        <v>845</v>
      </c>
      <c r="AB541" s="34">
        <v>857</v>
      </c>
      <c r="AC541" s="34">
        <v>92</v>
      </c>
      <c r="AD541" s="34">
        <v>27.04</v>
      </c>
      <c r="AE541" s="34">
        <v>0.62</v>
      </c>
      <c r="AF541" s="34">
        <v>978</v>
      </c>
      <c r="AG541" s="34">
        <v>1</v>
      </c>
      <c r="AH541" s="34">
        <v>43</v>
      </c>
      <c r="AI541" s="34">
        <v>37</v>
      </c>
      <c r="AJ541" s="34">
        <v>191</v>
      </c>
      <c r="AK541" s="34">
        <v>169</v>
      </c>
      <c r="AL541" s="34">
        <v>3.7</v>
      </c>
      <c r="AM541" s="34">
        <v>174.5</v>
      </c>
      <c r="AN541" s="34" t="s">
        <v>155</v>
      </c>
      <c r="AO541" s="34">
        <v>2</v>
      </c>
      <c r="AP541" s="37">
        <v>0.77384259259259258</v>
      </c>
      <c r="AQ541" s="34">
        <v>47.162128000000003</v>
      </c>
      <c r="AR541" s="34">
        <v>-88.491671999999994</v>
      </c>
      <c r="AS541" s="34">
        <v>316.39999999999998</v>
      </c>
      <c r="AT541" s="34">
        <v>41.6</v>
      </c>
      <c r="AU541" s="34">
        <v>12</v>
      </c>
      <c r="AV541" s="34">
        <v>10</v>
      </c>
      <c r="AW541" s="34" t="s">
        <v>199</v>
      </c>
      <c r="AX541" s="34">
        <v>1.5438000000000001</v>
      </c>
      <c r="AY541" s="34">
        <v>2.0438000000000001</v>
      </c>
      <c r="AZ541" s="34">
        <v>2.5876000000000001</v>
      </c>
      <c r="BA541" s="34">
        <v>13.404</v>
      </c>
      <c r="BB541" s="34">
        <v>14.05</v>
      </c>
      <c r="BC541" s="34">
        <v>1.05</v>
      </c>
      <c r="BD541" s="34">
        <v>14.651999999999999</v>
      </c>
      <c r="BE541" s="34">
        <v>1891.2950000000001</v>
      </c>
      <c r="BF541" s="34">
        <v>561.65599999999995</v>
      </c>
      <c r="BG541" s="34">
        <v>37.744</v>
      </c>
      <c r="BH541" s="34">
        <v>3.6999999999999998E-2</v>
      </c>
      <c r="BI541" s="34">
        <v>37.780999999999999</v>
      </c>
      <c r="BJ541" s="34">
        <v>30.8</v>
      </c>
      <c r="BK541" s="34">
        <v>3.1E-2</v>
      </c>
      <c r="BL541" s="34">
        <v>30.831</v>
      </c>
      <c r="BM541" s="34">
        <v>45.8964</v>
      </c>
      <c r="BN541" s="34"/>
      <c r="BO541" s="34"/>
      <c r="BP541" s="34"/>
      <c r="BQ541" s="34">
        <v>168.18199999999999</v>
      </c>
      <c r="BR541" s="34">
        <v>0.472584</v>
      </c>
      <c r="BS541" s="34">
        <v>-5</v>
      </c>
      <c r="BT541" s="34">
        <v>7.0000000000000001E-3</v>
      </c>
      <c r="BU541" s="34">
        <v>11.548772</v>
      </c>
      <c r="BV541" s="34">
        <v>0</v>
      </c>
      <c r="BW541" s="34" t="s">
        <v>155</v>
      </c>
      <c r="BX541" s="34">
        <v>0.81599999999999995</v>
      </c>
    </row>
    <row r="542" spans="1:76" x14ac:dyDescent="0.25">
      <c r="A542" s="35">
        <v>43167</v>
      </c>
      <c r="B542" s="36">
        <v>2.3042824074074073E-2</v>
      </c>
      <c r="C542" s="34">
        <v>8.5960000000000001</v>
      </c>
      <c r="D542" s="34">
        <v>7.3440000000000003</v>
      </c>
      <c r="E542" s="34">
        <v>73439.689920000004</v>
      </c>
      <c r="F542" s="34">
        <v>1637.1</v>
      </c>
      <c r="G542" s="34">
        <v>2</v>
      </c>
      <c r="H542" s="34">
        <v>11521.1</v>
      </c>
      <c r="I542" s="34"/>
      <c r="J542" s="34">
        <v>1</v>
      </c>
      <c r="K542" s="34">
        <v>0.83819999999999995</v>
      </c>
      <c r="L542" s="34">
        <v>7.2058</v>
      </c>
      <c r="M542" s="34">
        <v>6.1559999999999997</v>
      </c>
      <c r="N542" s="34">
        <v>1372.2596000000001</v>
      </c>
      <c r="O542" s="34">
        <v>1.6781999999999999</v>
      </c>
      <c r="P542" s="34">
        <v>1373.9</v>
      </c>
      <c r="Q542" s="34">
        <v>1119.8188</v>
      </c>
      <c r="R542" s="34">
        <v>1.3694999999999999</v>
      </c>
      <c r="S542" s="34">
        <v>1121.2</v>
      </c>
      <c r="T542" s="34">
        <v>11521.1</v>
      </c>
      <c r="U542" s="34"/>
      <c r="V542" s="34"/>
      <c r="W542" s="34">
        <v>0</v>
      </c>
      <c r="X542" s="34">
        <v>0.83979999999999999</v>
      </c>
      <c r="Y542" s="34">
        <v>11.9</v>
      </c>
      <c r="Z542" s="34">
        <v>850</v>
      </c>
      <c r="AA542" s="34">
        <v>849</v>
      </c>
      <c r="AB542" s="34">
        <v>861</v>
      </c>
      <c r="AC542" s="34">
        <v>92</v>
      </c>
      <c r="AD542" s="34">
        <v>27.04</v>
      </c>
      <c r="AE542" s="34">
        <v>0.62</v>
      </c>
      <c r="AF542" s="34">
        <v>978</v>
      </c>
      <c r="AG542" s="34">
        <v>1</v>
      </c>
      <c r="AH542" s="34">
        <v>43</v>
      </c>
      <c r="AI542" s="34">
        <v>37</v>
      </c>
      <c r="AJ542" s="34">
        <v>191</v>
      </c>
      <c r="AK542" s="34">
        <v>169</v>
      </c>
      <c r="AL542" s="34">
        <v>3.6</v>
      </c>
      <c r="AM542" s="34">
        <v>174.1</v>
      </c>
      <c r="AN542" s="34" t="s">
        <v>155</v>
      </c>
      <c r="AO542" s="34">
        <v>2</v>
      </c>
      <c r="AP542" s="37">
        <v>0.77385416666666673</v>
      </c>
      <c r="AQ542" s="34">
        <v>47.161960000000001</v>
      </c>
      <c r="AR542" s="34">
        <v>-88.491586999999996</v>
      </c>
      <c r="AS542" s="34">
        <v>316.3</v>
      </c>
      <c r="AT542" s="34">
        <v>42.7</v>
      </c>
      <c r="AU542" s="34">
        <v>12</v>
      </c>
      <c r="AV542" s="34">
        <v>10</v>
      </c>
      <c r="AW542" s="34" t="s">
        <v>199</v>
      </c>
      <c r="AX542" s="34">
        <v>1.6718999999999999</v>
      </c>
      <c r="AY542" s="34">
        <v>2.1</v>
      </c>
      <c r="AZ542" s="34">
        <v>2.7</v>
      </c>
      <c r="BA542" s="34">
        <v>13.404</v>
      </c>
      <c r="BB542" s="34">
        <v>10.93</v>
      </c>
      <c r="BC542" s="34">
        <v>0.82</v>
      </c>
      <c r="BD542" s="34">
        <v>19.297000000000001</v>
      </c>
      <c r="BE542" s="34">
        <v>1442.2809999999999</v>
      </c>
      <c r="BF542" s="34">
        <v>784.24</v>
      </c>
      <c r="BG542" s="34">
        <v>28.763999999999999</v>
      </c>
      <c r="BH542" s="34">
        <v>3.5000000000000003E-2</v>
      </c>
      <c r="BI542" s="34">
        <v>28.798999999999999</v>
      </c>
      <c r="BJ542" s="34">
        <v>23.472000000000001</v>
      </c>
      <c r="BK542" s="34">
        <v>2.9000000000000001E-2</v>
      </c>
      <c r="BL542" s="34">
        <v>23.501000000000001</v>
      </c>
      <c r="BM542" s="34">
        <v>79.576800000000006</v>
      </c>
      <c r="BN542" s="34"/>
      <c r="BO542" s="34"/>
      <c r="BP542" s="34"/>
      <c r="BQ542" s="34">
        <v>122.226</v>
      </c>
      <c r="BR542" s="34">
        <v>0.250552</v>
      </c>
      <c r="BS542" s="34">
        <v>-5</v>
      </c>
      <c r="BT542" s="34">
        <v>7.0000000000000001E-3</v>
      </c>
      <c r="BU542" s="34">
        <v>6.1228639999999999</v>
      </c>
      <c r="BV542" s="34">
        <v>0</v>
      </c>
      <c r="BW542" s="34" t="s">
        <v>155</v>
      </c>
      <c r="BX542" s="34">
        <v>0.81599999999999995</v>
      </c>
    </row>
    <row r="543" spans="1:76" x14ac:dyDescent="0.25">
      <c r="A543" s="35">
        <v>43167</v>
      </c>
      <c r="B543" s="36">
        <v>2.3054398148148147E-2</v>
      </c>
      <c r="C543" s="34">
        <v>9.3550000000000004</v>
      </c>
      <c r="D543" s="34">
        <v>6.3558000000000003</v>
      </c>
      <c r="E543" s="34">
        <v>63557.661160000003</v>
      </c>
      <c r="F543" s="34">
        <v>1280</v>
      </c>
      <c r="G543" s="34">
        <v>4.2</v>
      </c>
      <c r="H543" s="34">
        <v>11521.1</v>
      </c>
      <c r="I543" s="34"/>
      <c r="J543" s="34">
        <v>1</v>
      </c>
      <c r="K543" s="34">
        <v>0.84219999999999995</v>
      </c>
      <c r="L543" s="34">
        <v>7.8784000000000001</v>
      </c>
      <c r="M543" s="34">
        <v>5.3526999999999996</v>
      </c>
      <c r="N543" s="34">
        <v>1077.9757999999999</v>
      </c>
      <c r="O543" s="34">
        <v>3.5032000000000001</v>
      </c>
      <c r="P543" s="34">
        <v>1081.5</v>
      </c>
      <c r="Q543" s="34">
        <v>879.67139999999995</v>
      </c>
      <c r="R543" s="34">
        <v>2.8588</v>
      </c>
      <c r="S543" s="34">
        <v>882.5</v>
      </c>
      <c r="T543" s="34">
        <v>11521.1</v>
      </c>
      <c r="U543" s="34"/>
      <c r="V543" s="34"/>
      <c r="W543" s="34">
        <v>0</v>
      </c>
      <c r="X543" s="34">
        <v>0.84219999999999995</v>
      </c>
      <c r="Y543" s="34">
        <v>11.9</v>
      </c>
      <c r="Z543" s="34">
        <v>851</v>
      </c>
      <c r="AA543" s="34">
        <v>850</v>
      </c>
      <c r="AB543" s="34">
        <v>861</v>
      </c>
      <c r="AC543" s="34">
        <v>92</v>
      </c>
      <c r="AD543" s="34">
        <v>27.04</v>
      </c>
      <c r="AE543" s="34">
        <v>0.62</v>
      </c>
      <c r="AF543" s="34">
        <v>978</v>
      </c>
      <c r="AG543" s="34">
        <v>1</v>
      </c>
      <c r="AH543" s="34">
        <v>43</v>
      </c>
      <c r="AI543" s="34">
        <v>37</v>
      </c>
      <c r="AJ543" s="34">
        <v>191</v>
      </c>
      <c r="AK543" s="34">
        <v>169</v>
      </c>
      <c r="AL543" s="34">
        <v>3.7</v>
      </c>
      <c r="AM543" s="34">
        <v>174.2</v>
      </c>
      <c r="AN543" s="34" t="s">
        <v>155</v>
      </c>
      <c r="AO543" s="34">
        <v>2</v>
      </c>
      <c r="AP543" s="37">
        <v>0.77386574074074066</v>
      </c>
      <c r="AQ543" s="34">
        <v>47.161912000000001</v>
      </c>
      <c r="AR543" s="34">
        <v>-88.491562999999999</v>
      </c>
      <c r="AS543" s="34">
        <v>316.3</v>
      </c>
      <c r="AT543" s="34">
        <v>42.7</v>
      </c>
      <c r="AU543" s="34">
        <v>12</v>
      </c>
      <c r="AV543" s="34">
        <v>10</v>
      </c>
      <c r="AW543" s="34" t="s">
        <v>199</v>
      </c>
      <c r="AX543" s="34">
        <v>1.7</v>
      </c>
      <c r="AY543" s="34">
        <v>2.1</v>
      </c>
      <c r="AZ543" s="34">
        <v>2.7</v>
      </c>
      <c r="BA543" s="34">
        <v>13.404</v>
      </c>
      <c r="BB543" s="34">
        <v>11.22</v>
      </c>
      <c r="BC543" s="34">
        <v>0.84</v>
      </c>
      <c r="BD543" s="34">
        <v>18.739999999999998</v>
      </c>
      <c r="BE543" s="34">
        <v>1591.297</v>
      </c>
      <c r="BF543" s="34">
        <v>688.12199999999996</v>
      </c>
      <c r="BG543" s="34">
        <v>22.800999999999998</v>
      </c>
      <c r="BH543" s="34">
        <v>7.3999999999999996E-2</v>
      </c>
      <c r="BI543" s="34">
        <v>22.875</v>
      </c>
      <c r="BJ543" s="34">
        <v>18.606999999999999</v>
      </c>
      <c r="BK543" s="34">
        <v>0.06</v>
      </c>
      <c r="BL543" s="34">
        <v>18.667000000000002</v>
      </c>
      <c r="BM543" s="34">
        <v>80.302899999999994</v>
      </c>
      <c r="BN543" s="34"/>
      <c r="BO543" s="34"/>
      <c r="BP543" s="34"/>
      <c r="BQ543" s="34">
        <v>123.685</v>
      </c>
      <c r="BR543" s="34">
        <v>0.21423</v>
      </c>
      <c r="BS543" s="34">
        <v>-5</v>
      </c>
      <c r="BT543" s="34">
        <v>7.8770000000000003E-3</v>
      </c>
      <c r="BU543" s="34">
        <v>5.2352460000000001</v>
      </c>
      <c r="BV543" s="34">
        <v>0</v>
      </c>
      <c r="BW543" s="34" t="s">
        <v>155</v>
      </c>
      <c r="BX543" s="34">
        <v>0.81599999999999995</v>
      </c>
    </row>
    <row r="544" spans="1:76" x14ac:dyDescent="0.25">
      <c r="A544" s="35">
        <v>43167</v>
      </c>
      <c r="B544" s="36">
        <v>2.3065972222222227E-2</v>
      </c>
      <c r="C544" s="34">
        <v>10.321</v>
      </c>
      <c r="D544" s="34">
        <v>5.242</v>
      </c>
      <c r="E544" s="34">
        <v>52419.601949999997</v>
      </c>
      <c r="F544" s="34">
        <v>943.4</v>
      </c>
      <c r="G544" s="34">
        <v>4.9000000000000004</v>
      </c>
      <c r="H544" s="34">
        <v>9966.2000000000007</v>
      </c>
      <c r="I544" s="34"/>
      <c r="J544" s="34">
        <v>1.3</v>
      </c>
      <c r="K544" s="34">
        <v>0.84699999999999998</v>
      </c>
      <c r="L544" s="34">
        <v>8.7424999999999997</v>
      </c>
      <c r="M544" s="34">
        <v>4.4401000000000002</v>
      </c>
      <c r="N544" s="34">
        <v>799.05089999999996</v>
      </c>
      <c r="O544" s="34">
        <v>4.1504000000000003</v>
      </c>
      <c r="P544" s="34">
        <v>803.2</v>
      </c>
      <c r="Q544" s="34">
        <v>651.99659999999994</v>
      </c>
      <c r="R544" s="34">
        <v>3.3866000000000001</v>
      </c>
      <c r="S544" s="34">
        <v>655.4</v>
      </c>
      <c r="T544" s="34">
        <v>9966.2440000000006</v>
      </c>
      <c r="U544" s="34"/>
      <c r="V544" s="34"/>
      <c r="W544" s="34">
        <v>0</v>
      </c>
      <c r="X544" s="34">
        <v>1.1016999999999999</v>
      </c>
      <c r="Y544" s="34">
        <v>11.9</v>
      </c>
      <c r="Z544" s="34">
        <v>851</v>
      </c>
      <c r="AA544" s="34">
        <v>850</v>
      </c>
      <c r="AB544" s="34">
        <v>862</v>
      </c>
      <c r="AC544" s="34">
        <v>92</v>
      </c>
      <c r="AD544" s="34">
        <v>27.01</v>
      </c>
      <c r="AE544" s="34">
        <v>0.62</v>
      </c>
      <c r="AF544" s="34">
        <v>979</v>
      </c>
      <c r="AG544" s="34">
        <v>1</v>
      </c>
      <c r="AH544" s="34">
        <v>43</v>
      </c>
      <c r="AI544" s="34">
        <v>37</v>
      </c>
      <c r="AJ544" s="34">
        <v>191</v>
      </c>
      <c r="AK544" s="34">
        <v>169</v>
      </c>
      <c r="AL544" s="34">
        <v>3.7</v>
      </c>
      <c r="AM544" s="34">
        <v>174.6</v>
      </c>
      <c r="AN544" s="34" t="s">
        <v>155</v>
      </c>
      <c r="AO544" s="34">
        <v>2</v>
      </c>
      <c r="AP544" s="37">
        <v>0.77386574074074066</v>
      </c>
      <c r="AQ544" s="34">
        <v>47.161665999999997</v>
      </c>
      <c r="AR544" s="34">
        <v>-88.491415000000003</v>
      </c>
      <c r="AS544" s="34">
        <v>315.89999999999998</v>
      </c>
      <c r="AT544" s="34">
        <v>44.2</v>
      </c>
      <c r="AU544" s="34">
        <v>12</v>
      </c>
      <c r="AV544" s="34">
        <v>10</v>
      </c>
      <c r="AW544" s="34" t="s">
        <v>199</v>
      </c>
      <c r="AX544" s="34">
        <v>1.7</v>
      </c>
      <c r="AY544" s="34">
        <v>2.1</v>
      </c>
      <c r="AZ544" s="34">
        <v>2.7</v>
      </c>
      <c r="BA544" s="34">
        <v>13.404</v>
      </c>
      <c r="BB544" s="34">
        <v>11.6</v>
      </c>
      <c r="BC544" s="34">
        <v>0.87</v>
      </c>
      <c r="BD544" s="34">
        <v>18.061</v>
      </c>
      <c r="BE544" s="34">
        <v>1791.336</v>
      </c>
      <c r="BF544" s="34">
        <v>579.03700000000003</v>
      </c>
      <c r="BG544" s="34">
        <v>17.146000000000001</v>
      </c>
      <c r="BH544" s="34">
        <v>8.8999999999999996E-2</v>
      </c>
      <c r="BI544" s="34">
        <v>17.234999999999999</v>
      </c>
      <c r="BJ544" s="34">
        <v>13.99</v>
      </c>
      <c r="BK544" s="34">
        <v>7.2999999999999995E-2</v>
      </c>
      <c r="BL544" s="34">
        <v>14.063000000000001</v>
      </c>
      <c r="BM544" s="34">
        <v>70.468400000000003</v>
      </c>
      <c r="BN544" s="34"/>
      <c r="BO544" s="34"/>
      <c r="BP544" s="34"/>
      <c r="BQ544" s="34">
        <v>164.13399999999999</v>
      </c>
      <c r="BR544" s="34">
        <v>0.19633700000000001</v>
      </c>
      <c r="BS544" s="34">
        <v>-5</v>
      </c>
      <c r="BT544" s="34">
        <v>7.123E-3</v>
      </c>
      <c r="BU544" s="34">
        <v>4.7979849999999997</v>
      </c>
      <c r="BV544" s="34">
        <v>0</v>
      </c>
      <c r="BW544" s="34" t="s">
        <v>155</v>
      </c>
      <c r="BX544" s="34">
        <v>0.81599999999999995</v>
      </c>
    </row>
    <row r="545" spans="1:76" x14ac:dyDescent="0.25">
      <c r="A545" s="35">
        <v>43167</v>
      </c>
      <c r="B545" s="36">
        <v>2.3077546296296297E-2</v>
      </c>
      <c r="C545" s="34">
        <v>11.369</v>
      </c>
      <c r="D545" s="34">
        <v>4</v>
      </c>
      <c r="E545" s="34">
        <v>39999.98302</v>
      </c>
      <c r="F545" s="34">
        <v>729.6</v>
      </c>
      <c r="G545" s="34">
        <v>4.9000000000000004</v>
      </c>
      <c r="H545" s="34">
        <v>7983.6</v>
      </c>
      <c r="I545" s="34"/>
      <c r="J545" s="34">
        <v>1.4</v>
      </c>
      <c r="K545" s="34">
        <v>0.85260000000000002</v>
      </c>
      <c r="L545" s="34">
        <v>9.6931999999999992</v>
      </c>
      <c r="M545" s="34">
        <v>3.4104999999999999</v>
      </c>
      <c r="N545" s="34">
        <v>622.09159999999997</v>
      </c>
      <c r="O545" s="34">
        <v>4.1779000000000002</v>
      </c>
      <c r="P545" s="34">
        <v>626.29999999999995</v>
      </c>
      <c r="Q545" s="34">
        <v>507.59750000000003</v>
      </c>
      <c r="R545" s="34">
        <v>3.4089999999999998</v>
      </c>
      <c r="S545" s="34">
        <v>511</v>
      </c>
      <c r="T545" s="34">
        <v>7983.6076999999996</v>
      </c>
      <c r="U545" s="34"/>
      <c r="V545" s="34"/>
      <c r="W545" s="34">
        <v>0</v>
      </c>
      <c r="X545" s="34">
        <v>1.1937</v>
      </c>
      <c r="Y545" s="34">
        <v>12</v>
      </c>
      <c r="Z545" s="34">
        <v>851</v>
      </c>
      <c r="AA545" s="34">
        <v>849</v>
      </c>
      <c r="AB545" s="34">
        <v>860</v>
      </c>
      <c r="AC545" s="34">
        <v>92</v>
      </c>
      <c r="AD545" s="34">
        <v>27.01</v>
      </c>
      <c r="AE545" s="34">
        <v>0.62</v>
      </c>
      <c r="AF545" s="34">
        <v>979</v>
      </c>
      <c r="AG545" s="34">
        <v>1</v>
      </c>
      <c r="AH545" s="34">
        <v>43</v>
      </c>
      <c r="AI545" s="34">
        <v>37</v>
      </c>
      <c r="AJ545" s="34">
        <v>191</v>
      </c>
      <c r="AK545" s="34">
        <v>169</v>
      </c>
      <c r="AL545" s="34">
        <v>3.8</v>
      </c>
      <c r="AM545" s="34">
        <v>175</v>
      </c>
      <c r="AN545" s="34" t="s">
        <v>155</v>
      </c>
      <c r="AO545" s="34">
        <v>2</v>
      </c>
      <c r="AP545" s="37">
        <v>0.77388888888888896</v>
      </c>
      <c r="AQ545" s="34">
        <v>47.161467000000002</v>
      </c>
      <c r="AR545" s="34">
        <v>-88.491273000000007</v>
      </c>
      <c r="AS545" s="34">
        <v>315.7</v>
      </c>
      <c r="AT545" s="34">
        <v>43.1</v>
      </c>
      <c r="AU545" s="34">
        <v>12</v>
      </c>
      <c r="AV545" s="34">
        <v>10</v>
      </c>
      <c r="AW545" s="34" t="s">
        <v>199</v>
      </c>
      <c r="AX545" s="34">
        <v>1.2685999999999999</v>
      </c>
      <c r="AY545" s="34">
        <v>1.7404999999999999</v>
      </c>
      <c r="AZ545" s="34">
        <v>2.1248</v>
      </c>
      <c r="BA545" s="34">
        <v>13.404</v>
      </c>
      <c r="BB545" s="34">
        <v>12.08</v>
      </c>
      <c r="BC545" s="34">
        <v>0.9</v>
      </c>
      <c r="BD545" s="34">
        <v>17.283999999999999</v>
      </c>
      <c r="BE545" s="34">
        <v>2025.866</v>
      </c>
      <c r="BF545" s="34">
        <v>453.66899999999998</v>
      </c>
      <c r="BG545" s="34">
        <v>13.615</v>
      </c>
      <c r="BH545" s="34">
        <v>9.0999999999999998E-2</v>
      </c>
      <c r="BI545" s="34">
        <v>13.707000000000001</v>
      </c>
      <c r="BJ545" s="34">
        <v>11.11</v>
      </c>
      <c r="BK545" s="34">
        <v>7.4999999999999997E-2</v>
      </c>
      <c r="BL545" s="34">
        <v>11.183999999999999</v>
      </c>
      <c r="BM545" s="34">
        <v>57.578800000000001</v>
      </c>
      <c r="BN545" s="34"/>
      <c r="BO545" s="34"/>
      <c r="BP545" s="34"/>
      <c r="BQ545" s="34">
        <v>181.39599999999999</v>
      </c>
      <c r="BR545" s="34">
        <v>0.227326</v>
      </c>
      <c r="BS545" s="34">
        <v>-5</v>
      </c>
      <c r="BT545" s="34">
        <v>7.0000000000000001E-3</v>
      </c>
      <c r="BU545" s="34">
        <v>5.5552789999999996</v>
      </c>
      <c r="BV545" s="34">
        <v>0</v>
      </c>
      <c r="BW545" s="34" t="s">
        <v>155</v>
      </c>
      <c r="BX545" s="34">
        <v>0.81599999999999995</v>
      </c>
    </row>
    <row r="546" spans="1:76" x14ac:dyDescent="0.25">
      <c r="A546" s="35">
        <v>43167</v>
      </c>
      <c r="B546" s="36">
        <v>2.3089120370370374E-2</v>
      </c>
      <c r="C546" s="34">
        <v>11.94</v>
      </c>
      <c r="D546" s="34">
        <v>3.0173000000000001</v>
      </c>
      <c r="E546" s="34">
        <v>30173.31381</v>
      </c>
      <c r="F546" s="34">
        <v>651.5</v>
      </c>
      <c r="G546" s="34">
        <v>4.3</v>
      </c>
      <c r="H546" s="34">
        <v>6521.7</v>
      </c>
      <c r="I546" s="34"/>
      <c r="J546" s="34">
        <v>1.4</v>
      </c>
      <c r="K546" s="34">
        <v>0.85880000000000001</v>
      </c>
      <c r="L546" s="34">
        <v>10.254300000000001</v>
      </c>
      <c r="M546" s="34">
        <v>2.5912999999999999</v>
      </c>
      <c r="N546" s="34">
        <v>559.46669999999995</v>
      </c>
      <c r="O546" s="34">
        <v>3.7185999999999999</v>
      </c>
      <c r="P546" s="34">
        <v>563.20000000000005</v>
      </c>
      <c r="Q546" s="34">
        <v>456.49860000000001</v>
      </c>
      <c r="R546" s="34">
        <v>3.0341999999999998</v>
      </c>
      <c r="S546" s="34">
        <v>459.5</v>
      </c>
      <c r="T546" s="34">
        <v>6521.6750000000002</v>
      </c>
      <c r="U546" s="34"/>
      <c r="V546" s="34"/>
      <c r="W546" s="34">
        <v>0</v>
      </c>
      <c r="X546" s="34">
        <v>1.2022999999999999</v>
      </c>
      <c r="Y546" s="34">
        <v>12</v>
      </c>
      <c r="Z546" s="34">
        <v>850</v>
      </c>
      <c r="AA546" s="34">
        <v>849</v>
      </c>
      <c r="AB546" s="34">
        <v>860</v>
      </c>
      <c r="AC546" s="34">
        <v>92</v>
      </c>
      <c r="AD546" s="34">
        <v>27.01</v>
      </c>
      <c r="AE546" s="34">
        <v>0.62</v>
      </c>
      <c r="AF546" s="34">
        <v>979</v>
      </c>
      <c r="AG546" s="34">
        <v>1</v>
      </c>
      <c r="AH546" s="34">
        <v>43</v>
      </c>
      <c r="AI546" s="34">
        <v>37</v>
      </c>
      <c r="AJ546" s="34">
        <v>191</v>
      </c>
      <c r="AK546" s="34">
        <v>169</v>
      </c>
      <c r="AL546" s="34">
        <v>3.9</v>
      </c>
      <c r="AM546" s="34">
        <v>175</v>
      </c>
      <c r="AN546" s="34" t="s">
        <v>155</v>
      </c>
      <c r="AO546" s="34">
        <v>2</v>
      </c>
      <c r="AP546" s="37">
        <v>0.773900462962963</v>
      </c>
      <c r="AQ546" s="34">
        <v>47.161344</v>
      </c>
      <c r="AR546" s="34">
        <v>-88.491140999999999</v>
      </c>
      <c r="AS546" s="34">
        <v>315.60000000000002</v>
      </c>
      <c r="AT546" s="34">
        <v>38.299999999999997</v>
      </c>
      <c r="AU546" s="34">
        <v>12</v>
      </c>
      <c r="AV546" s="34">
        <v>10</v>
      </c>
      <c r="AW546" s="34" t="s">
        <v>199</v>
      </c>
      <c r="AX546" s="34">
        <v>1.1000000000000001</v>
      </c>
      <c r="AY546" s="34">
        <v>1.3843000000000001</v>
      </c>
      <c r="AZ546" s="34">
        <v>1.7562</v>
      </c>
      <c r="BA546" s="34">
        <v>13.404</v>
      </c>
      <c r="BB546" s="34">
        <v>12.63</v>
      </c>
      <c r="BC546" s="34">
        <v>0.94</v>
      </c>
      <c r="BD546" s="34">
        <v>16.443000000000001</v>
      </c>
      <c r="BE546" s="34">
        <v>2207.5479999999998</v>
      </c>
      <c r="BF546" s="34">
        <v>355.05099999999999</v>
      </c>
      <c r="BG546" s="34">
        <v>12.613</v>
      </c>
      <c r="BH546" s="34">
        <v>8.4000000000000005E-2</v>
      </c>
      <c r="BI546" s="34">
        <v>12.696999999999999</v>
      </c>
      <c r="BJ546" s="34">
        <v>10.292</v>
      </c>
      <c r="BK546" s="34">
        <v>6.8000000000000005E-2</v>
      </c>
      <c r="BL546" s="34">
        <v>10.36</v>
      </c>
      <c r="BM546" s="34">
        <v>48.448999999999998</v>
      </c>
      <c r="BN546" s="34"/>
      <c r="BO546" s="34"/>
      <c r="BP546" s="34"/>
      <c r="BQ546" s="34">
        <v>188.19900000000001</v>
      </c>
      <c r="BR546" s="34">
        <v>0.27321899999999999</v>
      </c>
      <c r="BS546" s="34">
        <v>-5</v>
      </c>
      <c r="BT546" s="34">
        <v>6.123E-3</v>
      </c>
      <c r="BU546" s="34">
        <v>6.6767899999999996</v>
      </c>
      <c r="BV546" s="34">
        <v>0</v>
      </c>
      <c r="BW546" s="34" t="s">
        <v>155</v>
      </c>
      <c r="BX546" s="34">
        <v>0.81599999999999995</v>
      </c>
    </row>
    <row r="547" spans="1:76" x14ac:dyDescent="0.25">
      <c r="A547" s="35">
        <v>43167</v>
      </c>
      <c r="B547" s="36">
        <v>2.3100694444444445E-2</v>
      </c>
      <c r="C547" s="34">
        <v>12.345000000000001</v>
      </c>
      <c r="D547" s="34">
        <v>2.5232000000000001</v>
      </c>
      <c r="E547" s="34">
        <v>25232.248319999999</v>
      </c>
      <c r="F547" s="34">
        <v>636</v>
      </c>
      <c r="G547" s="34">
        <v>3.4</v>
      </c>
      <c r="H547" s="34">
        <v>5722.6</v>
      </c>
      <c r="I547" s="34"/>
      <c r="J547" s="34">
        <v>1.4</v>
      </c>
      <c r="K547" s="34">
        <v>0.86099999999999999</v>
      </c>
      <c r="L547" s="34">
        <v>10.6286</v>
      </c>
      <c r="M547" s="34">
        <v>2.1724000000000001</v>
      </c>
      <c r="N547" s="34">
        <v>547.58770000000004</v>
      </c>
      <c r="O547" s="34">
        <v>2.9661</v>
      </c>
      <c r="P547" s="34">
        <v>550.6</v>
      </c>
      <c r="Q547" s="34">
        <v>446.80590000000001</v>
      </c>
      <c r="R547" s="34">
        <v>2.4201999999999999</v>
      </c>
      <c r="S547" s="34">
        <v>449.2</v>
      </c>
      <c r="T547" s="34">
        <v>5722.6130999999996</v>
      </c>
      <c r="U547" s="34"/>
      <c r="V547" s="34"/>
      <c r="W547" s="34">
        <v>0</v>
      </c>
      <c r="X547" s="34">
        <v>1.2053</v>
      </c>
      <c r="Y547" s="34">
        <v>11.9</v>
      </c>
      <c r="Z547" s="34">
        <v>850</v>
      </c>
      <c r="AA547" s="34">
        <v>849</v>
      </c>
      <c r="AB547" s="34">
        <v>861</v>
      </c>
      <c r="AC547" s="34">
        <v>92</v>
      </c>
      <c r="AD547" s="34">
        <v>27.01</v>
      </c>
      <c r="AE547" s="34">
        <v>0.62</v>
      </c>
      <c r="AF547" s="34">
        <v>979</v>
      </c>
      <c r="AG547" s="34">
        <v>1</v>
      </c>
      <c r="AH547" s="34">
        <v>43</v>
      </c>
      <c r="AI547" s="34">
        <v>37</v>
      </c>
      <c r="AJ547" s="34">
        <v>191</v>
      </c>
      <c r="AK547" s="34">
        <v>169</v>
      </c>
      <c r="AL547" s="34">
        <v>3.9</v>
      </c>
      <c r="AM547" s="34">
        <v>175</v>
      </c>
      <c r="AN547" s="34" t="s">
        <v>155</v>
      </c>
      <c r="AO547" s="34">
        <v>2</v>
      </c>
      <c r="AP547" s="37">
        <v>0.77391203703703704</v>
      </c>
      <c r="AQ547" s="34">
        <v>47.161230000000003</v>
      </c>
      <c r="AR547" s="34">
        <v>-88.491005000000001</v>
      </c>
      <c r="AS547" s="34">
        <v>315.5</v>
      </c>
      <c r="AT547" s="34">
        <v>35.6</v>
      </c>
      <c r="AU547" s="34">
        <v>12</v>
      </c>
      <c r="AV547" s="34">
        <v>10</v>
      </c>
      <c r="AW547" s="34" t="s">
        <v>199</v>
      </c>
      <c r="AX547" s="34">
        <v>1.2438</v>
      </c>
      <c r="AY547" s="34">
        <v>1.0843</v>
      </c>
      <c r="AZ547" s="34">
        <v>1.8438000000000001</v>
      </c>
      <c r="BA547" s="34">
        <v>13.404</v>
      </c>
      <c r="BB547" s="34">
        <v>12.84</v>
      </c>
      <c r="BC547" s="34">
        <v>0.96</v>
      </c>
      <c r="BD547" s="34">
        <v>16.149999999999999</v>
      </c>
      <c r="BE547" s="34">
        <v>2309.498</v>
      </c>
      <c r="BF547" s="34">
        <v>300.44099999999997</v>
      </c>
      <c r="BG547" s="34">
        <v>12.46</v>
      </c>
      <c r="BH547" s="34">
        <v>6.7000000000000004E-2</v>
      </c>
      <c r="BI547" s="34">
        <v>12.528</v>
      </c>
      <c r="BJ547" s="34">
        <v>10.167</v>
      </c>
      <c r="BK547" s="34">
        <v>5.5E-2</v>
      </c>
      <c r="BL547" s="34">
        <v>10.222</v>
      </c>
      <c r="BM547" s="34">
        <v>42.9101</v>
      </c>
      <c r="BN547" s="34"/>
      <c r="BO547" s="34"/>
      <c r="BP547" s="34"/>
      <c r="BQ547" s="34">
        <v>190.43700000000001</v>
      </c>
      <c r="BR547" s="34">
        <v>0.33688200000000001</v>
      </c>
      <c r="BS547" s="34">
        <v>-5</v>
      </c>
      <c r="BT547" s="34">
        <v>6.0000000000000001E-3</v>
      </c>
      <c r="BU547" s="34">
        <v>8.2325529999999993</v>
      </c>
      <c r="BV547" s="34">
        <v>0</v>
      </c>
      <c r="BW547" s="34" t="s">
        <v>155</v>
      </c>
      <c r="BX547" s="34">
        <v>0.81599999999999995</v>
      </c>
    </row>
    <row r="548" spans="1:76" x14ac:dyDescent="0.25">
      <c r="A548" s="35">
        <v>43167</v>
      </c>
      <c r="B548" s="36">
        <v>2.3112268518518522E-2</v>
      </c>
      <c r="C548" s="34">
        <v>12.743</v>
      </c>
      <c r="D548" s="34">
        <v>1.6474</v>
      </c>
      <c r="E548" s="34">
        <v>16473.859059999999</v>
      </c>
      <c r="F548" s="34">
        <v>672.8</v>
      </c>
      <c r="G548" s="34">
        <v>2.6</v>
      </c>
      <c r="H548" s="34">
        <v>5245.2</v>
      </c>
      <c r="I548" s="34"/>
      <c r="J548" s="34">
        <v>1.4</v>
      </c>
      <c r="K548" s="34">
        <v>0.86629999999999996</v>
      </c>
      <c r="L548" s="34">
        <v>11.040100000000001</v>
      </c>
      <c r="M548" s="34">
        <v>1.4272</v>
      </c>
      <c r="N548" s="34">
        <v>582.83140000000003</v>
      </c>
      <c r="O548" s="34">
        <v>2.2136999999999998</v>
      </c>
      <c r="P548" s="34">
        <v>585</v>
      </c>
      <c r="Q548" s="34">
        <v>475.56299999999999</v>
      </c>
      <c r="R548" s="34">
        <v>1.8063</v>
      </c>
      <c r="S548" s="34">
        <v>477.4</v>
      </c>
      <c r="T548" s="34">
        <v>5245.2262000000001</v>
      </c>
      <c r="U548" s="34"/>
      <c r="V548" s="34"/>
      <c r="W548" s="34">
        <v>0</v>
      </c>
      <c r="X548" s="34">
        <v>1.2129000000000001</v>
      </c>
      <c r="Y548" s="34">
        <v>12</v>
      </c>
      <c r="Z548" s="34">
        <v>849</v>
      </c>
      <c r="AA548" s="34">
        <v>848</v>
      </c>
      <c r="AB548" s="34">
        <v>861</v>
      </c>
      <c r="AC548" s="34">
        <v>92</v>
      </c>
      <c r="AD548" s="34">
        <v>27.01</v>
      </c>
      <c r="AE548" s="34">
        <v>0.62</v>
      </c>
      <c r="AF548" s="34">
        <v>979</v>
      </c>
      <c r="AG548" s="34">
        <v>1</v>
      </c>
      <c r="AH548" s="34">
        <v>43</v>
      </c>
      <c r="AI548" s="34">
        <v>37</v>
      </c>
      <c r="AJ548" s="34">
        <v>191.9</v>
      </c>
      <c r="AK548" s="34">
        <v>169</v>
      </c>
      <c r="AL548" s="34">
        <v>4</v>
      </c>
      <c r="AM548" s="34">
        <v>175</v>
      </c>
      <c r="AN548" s="34" t="s">
        <v>155</v>
      </c>
      <c r="AO548" s="34">
        <v>2</v>
      </c>
      <c r="AP548" s="37">
        <v>0.77392361111111108</v>
      </c>
      <c r="AQ548" s="34">
        <v>47.161126000000003</v>
      </c>
      <c r="AR548" s="34">
        <v>-88.490876999999998</v>
      </c>
      <c r="AS548" s="34">
        <v>315.3</v>
      </c>
      <c r="AT548" s="34">
        <v>33.9</v>
      </c>
      <c r="AU548" s="34">
        <v>12</v>
      </c>
      <c r="AV548" s="34">
        <v>10</v>
      </c>
      <c r="AW548" s="34" t="s">
        <v>199</v>
      </c>
      <c r="AX548" s="34">
        <v>1.3</v>
      </c>
      <c r="AY548" s="34">
        <v>1</v>
      </c>
      <c r="AZ548" s="34">
        <v>1.9</v>
      </c>
      <c r="BA548" s="34">
        <v>13.404</v>
      </c>
      <c r="BB548" s="34">
        <v>13.39</v>
      </c>
      <c r="BC548" s="34">
        <v>1</v>
      </c>
      <c r="BD548" s="34">
        <v>15.428000000000001</v>
      </c>
      <c r="BE548" s="34">
        <v>2469.59</v>
      </c>
      <c r="BF548" s="34">
        <v>203.19399999999999</v>
      </c>
      <c r="BG548" s="34">
        <v>13.653</v>
      </c>
      <c r="BH548" s="34">
        <v>5.1999999999999998E-2</v>
      </c>
      <c r="BI548" s="34">
        <v>13.705</v>
      </c>
      <c r="BJ548" s="34">
        <v>11.14</v>
      </c>
      <c r="BK548" s="34">
        <v>4.2000000000000003E-2</v>
      </c>
      <c r="BL548" s="34">
        <v>11.183</v>
      </c>
      <c r="BM548" s="34">
        <v>40.488999999999997</v>
      </c>
      <c r="BN548" s="34"/>
      <c r="BO548" s="34"/>
      <c r="BP548" s="34"/>
      <c r="BQ548" s="34">
        <v>197.27199999999999</v>
      </c>
      <c r="BR548" s="34">
        <v>0.39849699999999999</v>
      </c>
      <c r="BS548" s="34">
        <v>-5</v>
      </c>
      <c r="BT548" s="34">
        <v>6.0000000000000001E-3</v>
      </c>
      <c r="BU548" s="34">
        <v>9.73827</v>
      </c>
      <c r="BV548" s="34">
        <v>0</v>
      </c>
      <c r="BW548" s="34" t="s">
        <v>155</v>
      </c>
      <c r="BX548" s="34">
        <v>0.81599999999999995</v>
      </c>
    </row>
    <row r="549" spans="1:76" x14ac:dyDescent="0.25">
      <c r="A549" s="35">
        <v>43167</v>
      </c>
      <c r="B549" s="36">
        <v>2.3123842592592592E-2</v>
      </c>
      <c r="C549" s="34">
        <v>12.925000000000001</v>
      </c>
      <c r="D549" s="34">
        <v>1.2582</v>
      </c>
      <c r="E549" s="34">
        <v>12581.57631</v>
      </c>
      <c r="F549" s="34">
        <v>838.4</v>
      </c>
      <c r="G549" s="34">
        <v>1.3</v>
      </c>
      <c r="H549" s="34">
        <v>4824.2</v>
      </c>
      <c r="I549" s="34"/>
      <c r="J549" s="34">
        <v>1.4</v>
      </c>
      <c r="K549" s="34">
        <v>0.86880000000000002</v>
      </c>
      <c r="L549" s="34">
        <v>11.2294</v>
      </c>
      <c r="M549" s="34">
        <v>1.0931</v>
      </c>
      <c r="N549" s="34">
        <v>728.41970000000003</v>
      </c>
      <c r="O549" s="34">
        <v>1.1548</v>
      </c>
      <c r="P549" s="34">
        <v>729.6</v>
      </c>
      <c r="Q549" s="34">
        <v>594.35630000000003</v>
      </c>
      <c r="R549" s="34">
        <v>0.94220000000000004</v>
      </c>
      <c r="S549" s="34">
        <v>595.29999999999995</v>
      </c>
      <c r="T549" s="34">
        <v>4824.1678000000002</v>
      </c>
      <c r="U549" s="34"/>
      <c r="V549" s="34"/>
      <c r="W549" s="34">
        <v>0</v>
      </c>
      <c r="X549" s="34">
        <v>1.2163999999999999</v>
      </c>
      <c r="Y549" s="34">
        <v>12</v>
      </c>
      <c r="Z549" s="34">
        <v>849</v>
      </c>
      <c r="AA549" s="34">
        <v>847</v>
      </c>
      <c r="AB549" s="34">
        <v>860</v>
      </c>
      <c r="AC549" s="34">
        <v>92</v>
      </c>
      <c r="AD549" s="34">
        <v>27.01</v>
      </c>
      <c r="AE549" s="34">
        <v>0.62</v>
      </c>
      <c r="AF549" s="34">
        <v>979</v>
      </c>
      <c r="AG549" s="34">
        <v>1</v>
      </c>
      <c r="AH549" s="34">
        <v>43</v>
      </c>
      <c r="AI549" s="34">
        <v>37</v>
      </c>
      <c r="AJ549" s="34">
        <v>192</v>
      </c>
      <c r="AK549" s="34">
        <v>169</v>
      </c>
      <c r="AL549" s="34">
        <v>3.9</v>
      </c>
      <c r="AM549" s="34">
        <v>175</v>
      </c>
      <c r="AN549" s="34" t="s">
        <v>155</v>
      </c>
      <c r="AO549" s="34">
        <v>2</v>
      </c>
      <c r="AP549" s="37">
        <v>0.77393518518518523</v>
      </c>
      <c r="AQ549" s="34">
        <v>47.161014999999999</v>
      </c>
      <c r="AR549" s="34">
        <v>-88.490772000000007</v>
      </c>
      <c r="AS549" s="34">
        <v>315.2</v>
      </c>
      <c r="AT549" s="34">
        <v>33.4</v>
      </c>
      <c r="AU549" s="34">
        <v>12</v>
      </c>
      <c r="AV549" s="34">
        <v>10</v>
      </c>
      <c r="AW549" s="34" t="s">
        <v>199</v>
      </c>
      <c r="AX549" s="34">
        <v>1.2281</v>
      </c>
      <c r="AY549" s="34">
        <v>1</v>
      </c>
      <c r="AZ549" s="34">
        <v>1.9</v>
      </c>
      <c r="BA549" s="34">
        <v>13.404</v>
      </c>
      <c r="BB549" s="34">
        <v>13.66</v>
      </c>
      <c r="BC549" s="34">
        <v>1.02</v>
      </c>
      <c r="BD549" s="34">
        <v>15.098000000000001</v>
      </c>
      <c r="BE549" s="34">
        <v>2548.721</v>
      </c>
      <c r="BF549" s="34">
        <v>157.91</v>
      </c>
      <c r="BG549" s="34">
        <v>17.312999999999999</v>
      </c>
      <c r="BH549" s="34">
        <v>2.7E-2</v>
      </c>
      <c r="BI549" s="34">
        <v>17.341000000000001</v>
      </c>
      <c r="BJ549" s="34">
        <v>14.127000000000001</v>
      </c>
      <c r="BK549" s="34">
        <v>2.1999999999999999E-2</v>
      </c>
      <c r="BL549" s="34">
        <v>14.148999999999999</v>
      </c>
      <c r="BM549" s="34">
        <v>37.784100000000002</v>
      </c>
      <c r="BN549" s="34"/>
      <c r="BO549" s="34"/>
      <c r="BP549" s="34"/>
      <c r="BQ549" s="34">
        <v>200.73599999999999</v>
      </c>
      <c r="BR549" s="34">
        <v>0.45072699999999999</v>
      </c>
      <c r="BS549" s="34">
        <v>-5</v>
      </c>
      <c r="BT549" s="34">
        <v>5.1229999999999999E-3</v>
      </c>
      <c r="BU549" s="34">
        <v>11.014642</v>
      </c>
      <c r="BV549" s="34">
        <v>0</v>
      </c>
      <c r="BW549" s="34" t="s">
        <v>155</v>
      </c>
      <c r="BX549" s="34">
        <v>0.81599999999999995</v>
      </c>
    </row>
    <row r="550" spans="1:76" x14ac:dyDescent="0.25">
      <c r="A550" s="35">
        <v>43167</v>
      </c>
      <c r="B550" s="36">
        <v>2.3135416666666662E-2</v>
      </c>
      <c r="C550" s="34">
        <v>12.93</v>
      </c>
      <c r="D550" s="34">
        <v>1.292</v>
      </c>
      <c r="E550" s="34">
        <v>12920.125099999999</v>
      </c>
      <c r="F550" s="34">
        <v>1016.8</v>
      </c>
      <c r="G550" s="34">
        <v>0.8</v>
      </c>
      <c r="H550" s="34">
        <v>4467.3999999999996</v>
      </c>
      <c r="I550" s="34"/>
      <c r="J550" s="34">
        <v>1.4</v>
      </c>
      <c r="K550" s="34">
        <v>0.86890000000000001</v>
      </c>
      <c r="L550" s="34">
        <v>11.2342</v>
      </c>
      <c r="M550" s="34">
        <v>1.1226</v>
      </c>
      <c r="N550" s="34">
        <v>883.47199999999998</v>
      </c>
      <c r="O550" s="34">
        <v>0.72699999999999998</v>
      </c>
      <c r="P550" s="34">
        <v>884.2</v>
      </c>
      <c r="Q550" s="34">
        <v>720.87170000000003</v>
      </c>
      <c r="R550" s="34">
        <v>0.59319999999999995</v>
      </c>
      <c r="S550" s="34">
        <v>721.5</v>
      </c>
      <c r="T550" s="34">
        <v>4467.3895000000002</v>
      </c>
      <c r="U550" s="34"/>
      <c r="V550" s="34"/>
      <c r="W550" s="34">
        <v>0</v>
      </c>
      <c r="X550" s="34">
        <v>1.2163999999999999</v>
      </c>
      <c r="Y550" s="34">
        <v>12</v>
      </c>
      <c r="Z550" s="34">
        <v>849</v>
      </c>
      <c r="AA550" s="34">
        <v>848</v>
      </c>
      <c r="AB550" s="34">
        <v>860</v>
      </c>
      <c r="AC550" s="34">
        <v>92</v>
      </c>
      <c r="AD550" s="34">
        <v>27.01</v>
      </c>
      <c r="AE550" s="34">
        <v>0.62</v>
      </c>
      <c r="AF550" s="34">
        <v>979</v>
      </c>
      <c r="AG550" s="34">
        <v>1</v>
      </c>
      <c r="AH550" s="34">
        <v>43</v>
      </c>
      <c r="AI550" s="34">
        <v>37</v>
      </c>
      <c r="AJ550" s="34">
        <v>192</v>
      </c>
      <c r="AK550" s="34">
        <v>169</v>
      </c>
      <c r="AL550" s="34">
        <v>4</v>
      </c>
      <c r="AM550" s="34">
        <v>175</v>
      </c>
      <c r="AN550" s="34" t="s">
        <v>155</v>
      </c>
      <c r="AO550" s="34">
        <v>2</v>
      </c>
      <c r="AP550" s="37">
        <v>0.77394675925925915</v>
      </c>
      <c r="AQ550" s="34">
        <v>47.160893999999999</v>
      </c>
      <c r="AR550" s="34">
        <v>-88.490690999999998</v>
      </c>
      <c r="AS550" s="34">
        <v>315.10000000000002</v>
      </c>
      <c r="AT550" s="34">
        <v>33</v>
      </c>
      <c r="AU550" s="34">
        <v>12</v>
      </c>
      <c r="AV550" s="34">
        <v>10</v>
      </c>
      <c r="AW550" s="34" t="s">
        <v>199</v>
      </c>
      <c r="AX550" s="34">
        <v>1.2719</v>
      </c>
      <c r="AY550" s="34">
        <v>1.0719000000000001</v>
      </c>
      <c r="AZ550" s="34">
        <v>1.9</v>
      </c>
      <c r="BA550" s="34">
        <v>13.404</v>
      </c>
      <c r="BB550" s="34">
        <v>13.66</v>
      </c>
      <c r="BC550" s="34">
        <v>1.02</v>
      </c>
      <c r="BD550" s="34">
        <v>15.095000000000001</v>
      </c>
      <c r="BE550" s="34">
        <v>2550.096</v>
      </c>
      <c r="BF550" s="34">
        <v>162.18199999999999</v>
      </c>
      <c r="BG550" s="34">
        <v>21.001000000000001</v>
      </c>
      <c r="BH550" s="34">
        <v>1.7000000000000001E-2</v>
      </c>
      <c r="BI550" s="34">
        <v>21.018000000000001</v>
      </c>
      <c r="BJ550" s="34">
        <v>17.135999999999999</v>
      </c>
      <c r="BK550" s="34">
        <v>1.4E-2</v>
      </c>
      <c r="BL550" s="34">
        <v>17.149999999999999</v>
      </c>
      <c r="BM550" s="34">
        <v>34.993600000000001</v>
      </c>
      <c r="BN550" s="34"/>
      <c r="BO550" s="34"/>
      <c r="BP550" s="34"/>
      <c r="BQ550" s="34">
        <v>200.76300000000001</v>
      </c>
      <c r="BR550" s="34">
        <v>0.35702200000000001</v>
      </c>
      <c r="BS550" s="34">
        <v>-5</v>
      </c>
      <c r="BT550" s="34">
        <v>5.8770000000000003E-3</v>
      </c>
      <c r="BU550" s="34">
        <v>8.7247260000000004</v>
      </c>
      <c r="BV550" s="34">
        <v>0</v>
      </c>
      <c r="BW550" s="34" t="s">
        <v>155</v>
      </c>
      <c r="BX550" s="34">
        <v>0.81599999999999995</v>
      </c>
    </row>
    <row r="551" spans="1:76" x14ac:dyDescent="0.25">
      <c r="A551" s="35">
        <v>43167</v>
      </c>
      <c r="B551" s="36">
        <v>2.3146990740740739E-2</v>
      </c>
      <c r="C551" s="34">
        <v>12.925000000000001</v>
      </c>
      <c r="D551" s="34">
        <v>1.4429000000000001</v>
      </c>
      <c r="E551" s="34">
        <v>14429.450279999999</v>
      </c>
      <c r="F551" s="34">
        <v>1187.0999999999999</v>
      </c>
      <c r="G551" s="34">
        <v>0.4</v>
      </c>
      <c r="H551" s="34">
        <v>4058.1</v>
      </c>
      <c r="I551" s="34"/>
      <c r="J551" s="34">
        <v>1.4</v>
      </c>
      <c r="K551" s="34">
        <v>0.8679</v>
      </c>
      <c r="L551" s="34">
        <v>11.218</v>
      </c>
      <c r="M551" s="34">
        <v>1.2524</v>
      </c>
      <c r="N551" s="34">
        <v>1030.2626</v>
      </c>
      <c r="O551" s="34">
        <v>0.36809999999999998</v>
      </c>
      <c r="P551" s="34">
        <v>1030.5999999999999</v>
      </c>
      <c r="Q551" s="34">
        <v>840.64599999999996</v>
      </c>
      <c r="R551" s="34">
        <v>0.3004</v>
      </c>
      <c r="S551" s="34">
        <v>840.9</v>
      </c>
      <c r="T551" s="34">
        <v>4058.1392000000001</v>
      </c>
      <c r="U551" s="34"/>
      <c r="V551" s="34"/>
      <c r="W551" s="34">
        <v>0</v>
      </c>
      <c r="X551" s="34">
        <v>1.2151000000000001</v>
      </c>
      <c r="Y551" s="34">
        <v>12</v>
      </c>
      <c r="Z551" s="34">
        <v>849</v>
      </c>
      <c r="AA551" s="34">
        <v>849</v>
      </c>
      <c r="AB551" s="34">
        <v>861</v>
      </c>
      <c r="AC551" s="34">
        <v>92</v>
      </c>
      <c r="AD551" s="34">
        <v>27.01</v>
      </c>
      <c r="AE551" s="34">
        <v>0.62</v>
      </c>
      <c r="AF551" s="34">
        <v>979</v>
      </c>
      <c r="AG551" s="34">
        <v>1</v>
      </c>
      <c r="AH551" s="34">
        <v>43</v>
      </c>
      <c r="AI551" s="34">
        <v>37</v>
      </c>
      <c r="AJ551" s="34">
        <v>192</v>
      </c>
      <c r="AK551" s="34">
        <v>169</v>
      </c>
      <c r="AL551" s="34">
        <v>4</v>
      </c>
      <c r="AM551" s="34">
        <v>174.8</v>
      </c>
      <c r="AN551" s="34" t="s">
        <v>155</v>
      </c>
      <c r="AO551" s="34">
        <v>2</v>
      </c>
      <c r="AP551" s="37">
        <v>0.7739583333333333</v>
      </c>
      <c r="AQ551" s="34">
        <v>47.160772000000001</v>
      </c>
      <c r="AR551" s="34">
        <v>-88.490615000000005</v>
      </c>
      <c r="AS551" s="34">
        <v>315.10000000000002</v>
      </c>
      <c r="AT551" s="34">
        <v>33.799999999999997</v>
      </c>
      <c r="AU551" s="34">
        <v>12</v>
      </c>
      <c r="AV551" s="34">
        <v>10</v>
      </c>
      <c r="AW551" s="34" t="s">
        <v>199</v>
      </c>
      <c r="AX551" s="34">
        <v>1.3718999999999999</v>
      </c>
      <c r="AY551" s="34">
        <v>1.3157000000000001</v>
      </c>
      <c r="AZ551" s="34">
        <v>2.1156999999999999</v>
      </c>
      <c r="BA551" s="34">
        <v>13.404</v>
      </c>
      <c r="BB551" s="34">
        <v>13.56</v>
      </c>
      <c r="BC551" s="34">
        <v>1.01</v>
      </c>
      <c r="BD551" s="34">
        <v>15.218</v>
      </c>
      <c r="BE551" s="34">
        <v>2531.9969999999998</v>
      </c>
      <c r="BF551" s="34">
        <v>179.90899999999999</v>
      </c>
      <c r="BG551" s="34">
        <v>24.352</v>
      </c>
      <c r="BH551" s="34">
        <v>8.9999999999999993E-3</v>
      </c>
      <c r="BI551" s="34">
        <v>24.361000000000001</v>
      </c>
      <c r="BJ551" s="34">
        <v>19.87</v>
      </c>
      <c r="BK551" s="34">
        <v>7.0000000000000001E-3</v>
      </c>
      <c r="BL551" s="34">
        <v>19.876999999999999</v>
      </c>
      <c r="BM551" s="34">
        <v>31.6081</v>
      </c>
      <c r="BN551" s="34"/>
      <c r="BO551" s="34"/>
      <c r="BP551" s="34"/>
      <c r="BQ551" s="34">
        <v>199.41300000000001</v>
      </c>
      <c r="BR551" s="34">
        <v>0.26933200000000002</v>
      </c>
      <c r="BS551" s="34">
        <v>-5</v>
      </c>
      <c r="BT551" s="34">
        <v>5.1229999999999999E-3</v>
      </c>
      <c r="BU551" s="34">
        <v>6.5818009999999996</v>
      </c>
      <c r="BV551" s="34">
        <v>0</v>
      </c>
      <c r="BW551" s="34" t="s">
        <v>155</v>
      </c>
      <c r="BX551" s="34">
        <v>0.81599999999999995</v>
      </c>
    </row>
    <row r="552" spans="1:76" x14ac:dyDescent="0.25">
      <c r="A552" s="35">
        <v>43167</v>
      </c>
      <c r="B552" s="36">
        <v>2.3158564814814816E-2</v>
      </c>
      <c r="C552" s="34">
        <v>12.9</v>
      </c>
      <c r="D552" s="34">
        <v>1.4100999999999999</v>
      </c>
      <c r="E552" s="34">
        <v>14101.2</v>
      </c>
      <c r="F552" s="34">
        <v>1150.5</v>
      </c>
      <c r="G552" s="34">
        <v>1.4</v>
      </c>
      <c r="H552" s="34">
        <v>3666.3</v>
      </c>
      <c r="I552" s="34"/>
      <c r="J552" s="34">
        <v>1.4</v>
      </c>
      <c r="K552" s="34">
        <v>0.86880000000000002</v>
      </c>
      <c r="L552" s="34">
        <v>11.2075</v>
      </c>
      <c r="M552" s="34">
        <v>1.2251000000000001</v>
      </c>
      <c r="N552" s="34">
        <v>999.55399999999997</v>
      </c>
      <c r="O552" s="34">
        <v>1.1813</v>
      </c>
      <c r="P552" s="34">
        <v>1000.7</v>
      </c>
      <c r="Q552" s="34">
        <v>815.58920000000001</v>
      </c>
      <c r="R552" s="34">
        <v>0.96389999999999998</v>
      </c>
      <c r="S552" s="34">
        <v>816.6</v>
      </c>
      <c r="T552" s="34">
        <v>3666.2698999999998</v>
      </c>
      <c r="U552" s="34"/>
      <c r="V552" s="34"/>
      <c r="W552" s="34">
        <v>0</v>
      </c>
      <c r="X552" s="34">
        <v>1.2162999999999999</v>
      </c>
      <c r="Y552" s="34">
        <v>12</v>
      </c>
      <c r="Z552" s="34">
        <v>850</v>
      </c>
      <c r="AA552" s="34">
        <v>849</v>
      </c>
      <c r="AB552" s="34">
        <v>861</v>
      </c>
      <c r="AC552" s="34">
        <v>92</v>
      </c>
      <c r="AD552" s="34">
        <v>27.01</v>
      </c>
      <c r="AE552" s="34">
        <v>0.62</v>
      </c>
      <c r="AF552" s="34">
        <v>979</v>
      </c>
      <c r="AG552" s="34">
        <v>1</v>
      </c>
      <c r="AH552" s="34">
        <v>43</v>
      </c>
      <c r="AI552" s="34">
        <v>37</v>
      </c>
      <c r="AJ552" s="34">
        <v>192</v>
      </c>
      <c r="AK552" s="34">
        <v>169</v>
      </c>
      <c r="AL552" s="34">
        <v>4</v>
      </c>
      <c r="AM552" s="34">
        <v>174.5</v>
      </c>
      <c r="AN552" s="34" t="s">
        <v>155</v>
      </c>
      <c r="AO552" s="34">
        <v>2</v>
      </c>
      <c r="AP552" s="37">
        <v>0.77396990740740745</v>
      </c>
      <c r="AQ552" s="34">
        <v>47.160628000000003</v>
      </c>
      <c r="AR552" s="34">
        <v>-88.490589</v>
      </c>
      <c r="AS552" s="34">
        <v>315.10000000000002</v>
      </c>
      <c r="AT552" s="34">
        <v>34.200000000000003</v>
      </c>
      <c r="AU552" s="34">
        <v>12</v>
      </c>
      <c r="AV552" s="34">
        <v>10</v>
      </c>
      <c r="AW552" s="34" t="s">
        <v>199</v>
      </c>
      <c r="AX552" s="34">
        <v>1.4</v>
      </c>
      <c r="AY552" s="34">
        <v>1.4</v>
      </c>
      <c r="AZ552" s="34">
        <v>2.2000000000000002</v>
      </c>
      <c r="BA552" s="34">
        <v>13.404</v>
      </c>
      <c r="BB552" s="34">
        <v>13.65</v>
      </c>
      <c r="BC552" s="34">
        <v>1.02</v>
      </c>
      <c r="BD552" s="34">
        <v>15.103</v>
      </c>
      <c r="BE552" s="34">
        <v>2544.884</v>
      </c>
      <c r="BF552" s="34">
        <v>177.054</v>
      </c>
      <c r="BG552" s="34">
        <v>23.768000000000001</v>
      </c>
      <c r="BH552" s="34">
        <v>2.8000000000000001E-2</v>
      </c>
      <c r="BI552" s="34">
        <v>23.797000000000001</v>
      </c>
      <c r="BJ552" s="34">
        <v>19.393999999999998</v>
      </c>
      <c r="BK552" s="34">
        <v>2.3E-2</v>
      </c>
      <c r="BL552" s="34">
        <v>19.417000000000002</v>
      </c>
      <c r="BM552" s="34">
        <v>28.728000000000002</v>
      </c>
      <c r="BN552" s="34"/>
      <c r="BO552" s="34"/>
      <c r="BP552" s="34"/>
      <c r="BQ552" s="34">
        <v>200.81700000000001</v>
      </c>
      <c r="BR552" s="34">
        <v>0.26250800000000002</v>
      </c>
      <c r="BS552" s="34">
        <v>-5</v>
      </c>
      <c r="BT552" s="34">
        <v>5.8770000000000003E-3</v>
      </c>
      <c r="BU552" s="34">
        <v>6.4150390000000002</v>
      </c>
      <c r="BV552" s="34">
        <v>0</v>
      </c>
      <c r="BW552" s="34" t="s">
        <v>155</v>
      </c>
      <c r="BX552" s="34">
        <v>0.81599999999999995</v>
      </c>
    </row>
    <row r="553" spans="1:76" x14ac:dyDescent="0.25">
      <c r="A553" s="35">
        <v>43167</v>
      </c>
      <c r="B553" s="36">
        <v>2.3170138888888889E-2</v>
      </c>
      <c r="C553" s="34">
        <v>12.996</v>
      </c>
      <c r="D553" s="34">
        <v>1.0435000000000001</v>
      </c>
      <c r="E553" s="34">
        <v>10435.22825</v>
      </c>
      <c r="F553" s="34">
        <v>949.7</v>
      </c>
      <c r="G553" s="34">
        <v>2.8</v>
      </c>
      <c r="H553" s="34">
        <v>3291.6</v>
      </c>
      <c r="I553" s="34"/>
      <c r="J553" s="34">
        <v>1.3</v>
      </c>
      <c r="K553" s="34">
        <v>0.87170000000000003</v>
      </c>
      <c r="L553" s="34">
        <v>11.329499999999999</v>
      </c>
      <c r="M553" s="34">
        <v>0.90969999999999995</v>
      </c>
      <c r="N553" s="34">
        <v>827.91629999999998</v>
      </c>
      <c r="O553" s="34">
        <v>2.4293999999999998</v>
      </c>
      <c r="P553" s="34">
        <v>830.3</v>
      </c>
      <c r="Q553" s="34">
        <v>675.54079999999999</v>
      </c>
      <c r="R553" s="34">
        <v>1.9823</v>
      </c>
      <c r="S553" s="34">
        <v>677.5</v>
      </c>
      <c r="T553" s="34">
        <v>3291.5518999999999</v>
      </c>
      <c r="U553" s="34"/>
      <c r="V553" s="34"/>
      <c r="W553" s="34">
        <v>0</v>
      </c>
      <c r="X553" s="34">
        <v>1.1333</v>
      </c>
      <c r="Y553" s="34">
        <v>12</v>
      </c>
      <c r="Z553" s="34">
        <v>849</v>
      </c>
      <c r="AA553" s="34">
        <v>849</v>
      </c>
      <c r="AB553" s="34">
        <v>861</v>
      </c>
      <c r="AC553" s="34">
        <v>92</v>
      </c>
      <c r="AD553" s="34">
        <v>27.01</v>
      </c>
      <c r="AE553" s="34">
        <v>0.62</v>
      </c>
      <c r="AF553" s="34">
        <v>979</v>
      </c>
      <c r="AG553" s="34">
        <v>1</v>
      </c>
      <c r="AH553" s="34">
        <v>43</v>
      </c>
      <c r="AI553" s="34">
        <v>37</v>
      </c>
      <c r="AJ553" s="34">
        <v>192</v>
      </c>
      <c r="AK553" s="34">
        <v>169</v>
      </c>
      <c r="AL553" s="34">
        <v>4.0999999999999996</v>
      </c>
      <c r="AM553" s="34">
        <v>174.1</v>
      </c>
      <c r="AN553" s="34" t="s">
        <v>155</v>
      </c>
      <c r="AO553" s="34">
        <v>2</v>
      </c>
      <c r="AP553" s="37">
        <v>0.77398148148148149</v>
      </c>
      <c r="AQ553" s="34">
        <v>47.160468000000002</v>
      </c>
      <c r="AR553" s="34">
        <v>-88.490600999999998</v>
      </c>
      <c r="AS553" s="34">
        <v>314.60000000000002</v>
      </c>
      <c r="AT553" s="34">
        <v>35.299999999999997</v>
      </c>
      <c r="AU553" s="34">
        <v>12</v>
      </c>
      <c r="AV553" s="34">
        <v>10</v>
      </c>
      <c r="AW553" s="34" t="s">
        <v>199</v>
      </c>
      <c r="AX553" s="34">
        <v>1.543744</v>
      </c>
      <c r="AY553" s="34">
        <v>1.543744</v>
      </c>
      <c r="AZ553" s="34">
        <v>2.343744</v>
      </c>
      <c r="BA553" s="34">
        <v>13.404</v>
      </c>
      <c r="BB553" s="34">
        <v>13.98</v>
      </c>
      <c r="BC553" s="34">
        <v>1.04</v>
      </c>
      <c r="BD553" s="34">
        <v>14.712</v>
      </c>
      <c r="BE553" s="34">
        <v>2620.0059999999999</v>
      </c>
      <c r="BF553" s="34">
        <v>133.89400000000001</v>
      </c>
      <c r="BG553" s="34">
        <v>20.05</v>
      </c>
      <c r="BH553" s="34">
        <v>5.8999999999999997E-2</v>
      </c>
      <c r="BI553" s="34">
        <v>20.109000000000002</v>
      </c>
      <c r="BJ553" s="34">
        <v>16.36</v>
      </c>
      <c r="BK553" s="34">
        <v>4.8000000000000001E-2</v>
      </c>
      <c r="BL553" s="34">
        <v>16.408000000000001</v>
      </c>
      <c r="BM553" s="34">
        <v>26.267299999999999</v>
      </c>
      <c r="BN553" s="34"/>
      <c r="BO553" s="34"/>
      <c r="BP553" s="34"/>
      <c r="BQ553" s="34">
        <v>190.55699999999999</v>
      </c>
      <c r="BR553" s="34">
        <v>0.241952</v>
      </c>
      <c r="BS553" s="34">
        <v>-5</v>
      </c>
      <c r="BT553" s="34">
        <v>5.1229999999999999E-3</v>
      </c>
      <c r="BU553" s="34">
        <v>5.9127010000000002</v>
      </c>
      <c r="BV553" s="34">
        <v>0</v>
      </c>
      <c r="BW553" s="34" t="s">
        <v>155</v>
      </c>
      <c r="BX553" s="34">
        <v>0.81599999999999995</v>
      </c>
    </row>
    <row r="554" spans="1:76" x14ac:dyDescent="0.25">
      <c r="A554" s="35">
        <v>43167</v>
      </c>
      <c r="B554" s="36">
        <v>2.3181712962962963E-2</v>
      </c>
      <c r="C554" s="34">
        <v>13.026999999999999</v>
      </c>
      <c r="D554" s="34">
        <v>0.73780000000000001</v>
      </c>
      <c r="E554" s="34">
        <v>7377.5193799999997</v>
      </c>
      <c r="F554" s="34">
        <v>744.8</v>
      </c>
      <c r="G554" s="34">
        <v>3.2</v>
      </c>
      <c r="H554" s="34">
        <v>2769.8</v>
      </c>
      <c r="I554" s="34"/>
      <c r="J554" s="34">
        <v>1.3</v>
      </c>
      <c r="K554" s="34">
        <v>0.87470000000000003</v>
      </c>
      <c r="L554" s="34">
        <v>11.3949</v>
      </c>
      <c r="M554" s="34">
        <v>0.64529999999999998</v>
      </c>
      <c r="N554" s="34">
        <v>651.50440000000003</v>
      </c>
      <c r="O554" s="34">
        <v>2.7991999999999999</v>
      </c>
      <c r="P554" s="34">
        <v>654.29999999999995</v>
      </c>
      <c r="Q554" s="34">
        <v>531.59699999999998</v>
      </c>
      <c r="R554" s="34">
        <v>2.2839999999999998</v>
      </c>
      <c r="S554" s="34">
        <v>533.9</v>
      </c>
      <c r="T554" s="34">
        <v>2769.8371000000002</v>
      </c>
      <c r="U554" s="34"/>
      <c r="V554" s="34"/>
      <c r="W554" s="34">
        <v>0</v>
      </c>
      <c r="X554" s="34">
        <v>1.1372</v>
      </c>
      <c r="Y554" s="34">
        <v>12</v>
      </c>
      <c r="Z554" s="34">
        <v>849</v>
      </c>
      <c r="AA554" s="34">
        <v>848</v>
      </c>
      <c r="AB554" s="34">
        <v>859</v>
      </c>
      <c r="AC554" s="34">
        <v>92</v>
      </c>
      <c r="AD554" s="34">
        <v>27.01</v>
      </c>
      <c r="AE554" s="34">
        <v>0.62</v>
      </c>
      <c r="AF554" s="34">
        <v>979</v>
      </c>
      <c r="AG554" s="34">
        <v>1</v>
      </c>
      <c r="AH554" s="34">
        <v>43</v>
      </c>
      <c r="AI554" s="34">
        <v>37</v>
      </c>
      <c r="AJ554" s="34">
        <v>192</v>
      </c>
      <c r="AK554" s="34">
        <v>169.9</v>
      </c>
      <c r="AL554" s="34">
        <v>4</v>
      </c>
      <c r="AM554" s="34">
        <v>174</v>
      </c>
      <c r="AN554" s="34" t="s">
        <v>155</v>
      </c>
      <c r="AO554" s="34">
        <v>2</v>
      </c>
      <c r="AP554" s="37">
        <v>0.77399305555555553</v>
      </c>
      <c r="AQ554" s="34">
        <v>47.160319999999999</v>
      </c>
      <c r="AR554" s="34">
        <v>-88.490584999999996</v>
      </c>
      <c r="AS554" s="34">
        <v>314.3</v>
      </c>
      <c r="AT554" s="34">
        <v>35.700000000000003</v>
      </c>
      <c r="AU554" s="34">
        <v>12</v>
      </c>
      <c r="AV554" s="34">
        <v>9</v>
      </c>
      <c r="AW554" s="34" t="s">
        <v>237</v>
      </c>
      <c r="AX554" s="34">
        <v>1.6</v>
      </c>
      <c r="AY554" s="34">
        <v>1.6</v>
      </c>
      <c r="AZ554" s="34">
        <v>2.2562000000000002</v>
      </c>
      <c r="BA554" s="34">
        <v>13.404</v>
      </c>
      <c r="BB554" s="34">
        <v>14.34</v>
      </c>
      <c r="BC554" s="34">
        <v>1.07</v>
      </c>
      <c r="BD554" s="34">
        <v>14.319000000000001</v>
      </c>
      <c r="BE554" s="34">
        <v>2689.038</v>
      </c>
      <c r="BF554" s="34">
        <v>96.93</v>
      </c>
      <c r="BG554" s="34">
        <v>16.100999999999999</v>
      </c>
      <c r="BH554" s="34">
        <v>6.9000000000000006E-2</v>
      </c>
      <c r="BI554" s="34">
        <v>16.170000000000002</v>
      </c>
      <c r="BJ554" s="34">
        <v>13.137</v>
      </c>
      <c r="BK554" s="34">
        <v>5.6000000000000001E-2</v>
      </c>
      <c r="BL554" s="34">
        <v>13.194000000000001</v>
      </c>
      <c r="BM554" s="34">
        <v>22.556000000000001</v>
      </c>
      <c r="BN554" s="34"/>
      <c r="BO554" s="34"/>
      <c r="BP554" s="34"/>
      <c r="BQ554" s="34">
        <v>195.124</v>
      </c>
      <c r="BR554" s="34">
        <v>0.22584499999999999</v>
      </c>
      <c r="BS554" s="34">
        <v>-5</v>
      </c>
      <c r="BT554" s="34">
        <v>7.6309999999999998E-3</v>
      </c>
      <c r="BU554" s="34">
        <v>5.5190869999999999</v>
      </c>
      <c r="BV554" s="34">
        <v>0</v>
      </c>
      <c r="BW554" s="34" t="s">
        <v>155</v>
      </c>
      <c r="BX554" s="34">
        <v>0.81599999999999995</v>
      </c>
    </row>
    <row r="555" spans="1:76" x14ac:dyDescent="0.25">
      <c r="A555" s="35">
        <v>43167</v>
      </c>
      <c r="B555" s="36">
        <v>2.3193287037037037E-2</v>
      </c>
      <c r="C555" s="34">
        <v>13.025</v>
      </c>
      <c r="D555" s="34">
        <v>0.62529999999999997</v>
      </c>
      <c r="E555" s="34">
        <v>6252.528926</v>
      </c>
      <c r="F555" s="34">
        <v>678.3</v>
      </c>
      <c r="G555" s="34">
        <v>3.2</v>
      </c>
      <c r="H555" s="34">
        <v>2310.6999999999998</v>
      </c>
      <c r="I555" s="34"/>
      <c r="J555" s="34">
        <v>1.3</v>
      </c>
      <c r="K555" s="34">
        <v>0.87619999999999998</v>
      </c>
      <c r="L555" s="34">
        <v>11.4123</v>
      </c>
      <c r="M555" s="34">
        <v>0.54779999999999995</v>
      </c>
      <c r="N555" s="34">
        <v>594.34249999999997</v>
      </c>
      <c r="O555" s="34">
        <v>2.8037999999999998</v>
      </c>
      <c r="P555" s="34">
        <v>597.1</v>
      </c>
      <c r="Q555" s="34">
        <v>484.9556</v>
      </c>
      <c r="R555" s="34">
        <v>2.2877000000000001</v>
      </c>
      <c r="S555" s="34">
        <v>487.2</v>
      </c>
      <c r="T555" s="34">
        <v>2310.7438000000002</v>
      </c>
      <c r="U555" s="34"/>
      <c r="V555" s="34"/>
      <c r="W555" s="34">
        <v>0</v>
      </c>
      <c r="X555" s="34">
        <v>1.139</v>
      </c>
      <c r="Y555" s="34">
        <v>12</v>
      </c>
      <c r="Z555" s="34">
        <v>849</v>
      </c>
      <c r="AA555" s="34">
        <v>847</v>
      </c>
      <c r="AB555" s="34">
        <v>858</v>
      </c>
      <c r="AC555" s="34">
        <v>92</v>
      </c>
      <c r="AD555" s="34">
        <v>27.01</v>
      </c>
      <c r="AE555" s="34">
        <v>0.62</v>
      </c>
      <c r="AF555" s="34">
        <v>979</v>
      </c>
      <c r="AG555" s="34">
        <v>1</v>
      </c>
      <c r="AH555" s="34">
        <v>43</v>
      </c>
      <c r="AI555" s="34">
        <v>37</v>
      </c>
      <c r="AJ555" s="34">
        <v>192</v>
      </c>
      <c r="AK555" s="34">
        <v>169.1</v>
      </c>
      <c r="AL555" s="34">
        <v>3.9</v>
      </c>
      <c r="AM555" s="34">
        <v>174</v>
      </c>
      <c r="AN555" s="34" t="s">
        <v>155</v>
      </c>
      <c r="AO555" s="34">
        <v>2</v>
      </c>
      <c r="AP555" s="37">
        <v>0.77400462962962957</v>
      </c>
      <c r="AQ555" s="34">
        <v>47.160192000000002</v>
      </c>
      <c r="AR555" s="34">
        <v>-88.490609000000006</v>
      </c>
      <c r="AS555" s="34">
        <v>313.89999999999998</v>
      </c>
      <c r="AT555" s="34">
        <v>34.299999999999997</v>
      </c>
      <c r="AU555" s="34">
        <v>12</v>
      </c>
      <c r="AV555" s="34">
        <v>9</v>
      </c>
      <c r="AW555" s="34" t="s">
        <v>237</v>
      </c>
      <c r="AX555" s="34">
        <v>1.6</v>
      </c>
      <c r="AY555" s="34">
        <v>1.6</v>
      </c>
      <c r="AZ555" s="34">
        <v>2.2000000000000002</v>
      </c>
      <c r="BA555" s="34">
        <v>13.404</v>
      </c>
      <c r="BB555" s="34">
        <v>14.52</v>
      </c>
      <c r="BC555" s="34">
        <v>1.08</v>
      </c>
      <c r="BD555" s="34">
        <v>14.132</v>
      </c>
      <c r="BE555" s="34">
        <v>2721.0790000000002</v>
      </c>
      <c r="BF555" s="34">
        <v>83.137</v>
      </c>
      <c r="BG555" s="34">
        <v>14.84</v>
      </c>
      <c r="BH555" s="34">
        <v>7.0000000000000007E-2</v>
      </c>
      <c r="BI555" s="34">
        <v>14.91</v>
      </c>
      <c r="BJ555" s="34">
        <v>12.109</v>
      </c>
      <c r="BK555" s="34">
        <v>5.7000000000000002E-2</v>
      </c>
      <c r="BL555" s="34">
        <v>12.166</v>
      </c>
      <c r="BM555" s="34">
        <v>19.012599999999999</v>
      </c>
      <c r="BN555" s="34"/>
      <c r="BO555" s="34"/>
      <c r="BP555" s="34"/>
      <c r="BQ555" s="34">
        <v>197.471</v>
      </c>
      <c r="BR555" s="34">
        <v>0.231016</v>
      </c>
      <c r="BS555" s="34">
        <v>-5</v>
      </c>
      <c r="BT555" s="34">
        <v>7.123E-3</v>
      </c>
      <c r="BU555" s="34">
        <v>5.645454</v>
      </c>
      <c r="BV555" s="34">
        <v>0</v>
      </c>
      <c r="BW555" s="34" t="s">
        <v>155</v>
      </c>
      <c r="BX555" s="34">
        <v>0.81599999999999995</v>
      </c>
    </row>
    <row r="556" spans="1:76" x14ac:dyDescent="0.25">
      <c r="A556" s="35">
        <v>43167</v>
      </c>
      <c r="B556" s="36">
        <v>2.320486111111111E-2</v>
      </c>
      <c r="C556" s="34">
        <v>13.02</v>
      </c>
      <c r="D556" s="34">
        <v>0.55620000000000003</v>
      </c>
      <c r="E556" s="34">
        <v>5562.0448880000004</v>
      </c>
      <c r="F556" s="34">
        <v>633.4</v>
      </c>
      <c r="G556" s="34">
        <v>3.2</v>
      </c>
      <c r="H556" s="34">
        <v>2361.5</v>
      </c>
      <c r="I556" s="34"/>
      <c r="J556" s="34">
        <v>1.3</v>
      </c>
      <c r="K556" s="34">
        <v>0.87680000000000002</v>
      </c>
      <c r="L556" s="34">
        <v>11.4162</v>
      </c>
      <c r="M556" s="34">
        <v>0.48770000000000002</v>
      </c>
      <c r="N556" s="34">
        <v>555.40409999999997</v>
      </c>
      <c r="O556" s="34">
        <v>2.8058000000000001</v>
      </c>
      <c r="P556" s="34">
        <v>558.20000000000005</v>
      </c>
      <c r="Q556" s="34">
        <v>453.18369999999999</v>
      </c>
      <c r="R556" s="34">
        <v>2.2894000000000001</v>
      </c>
      <c r="S556" s="34">
        <v>455.5</v>
      </c>
      <c r="T556" s="34">
        <v>2361.4810000000002</v>
      </c>
      <c r="U556" s="34"/>
      <c r="V556" s="34"/>
      <c r="W556" s="34">
        <v>0</v>
      </c>
      <c r="X556" s="34">
        <v>1.1398999999999999</v>
      </c>
      <c r="Y556" s="34">
        <v>12</v>
      </c>
      <c r="Z556" s="34">
        <v>848</v>
      </c>
      <c r="AA556" s="34">
        <v>848</v>
      </c>
      <c r="AB556" s="34">
        <v>858</v>
      </c>
      <c r="AC556" s="34">
        <v>92</v>
      </c>
      <c r="AD556" s="34">
        <v>27.01</v>
      </c>
      <c r="AE556" s="34">
        <v>0.62</v>
      </c>
      <c r="AF556" s="34">
        <v>979</v>
      </c>
      <c r="AG556" s="34">
        <v>1</v>
      </c>
      <c r="AH556" s="34">
        <v>43</v>
      </c>
      <c r="AI556" s="34">
        <v>37</v>
      </c>
      <c r="AJ556" s="34">
        <v>192</v>
      </c>
      <c r="AK556" s="34">
        <v>169</v>
      </c>
      <c r="AL556" s="34">
        <v>4</v>
      </c>
      <c r="AM556" s="34">
        <v>174</v>
      </c>
      <c r="AN556" s="34" t="s">
        <v>155</v>
      </c>
      <c r="AO556" s="34">
        <v>2</v>
      </c>
      <c r="AP556" s="37">
        <v>0.77401620370370372</v>
      </c>
      <c r="AQ556" s="34">
        <v>47.160082000000003</v>
      </c>
      <c r="AR556" s="34">
        <v>-88.490607999999995</v>
      </c>
      <c r="AS556" s="34">
        <v>313.7</v>
      </c>
      <c r="AT556" s="34">
        <v>30.3</v>
      </c>
      <c r="AU556" s="34">
        <v>12</v>
      </c>
      <c r="AV556" s="34">
        <v>9</v>
      </c>
      <c r="AW556" s="34" t="s">
        <v>237</v>
      </c>
      <c r="AX556" s="34">
        <v>1.7438</v>
      </c>
      <c r="AY556" s="34">
        <v>1.8157000000000001</v>
      </c>
      <c r="AZ556" s="34">
        <v>2.4876</v>
      </c>
      <c r="BA556" s="34">
        <v>13.404</v>
      </c>
      <c r="BB556" s="34">
        <v>14.59</v>
      </c>
      <c r="BC556" s="34">
        <v>1.0900000000000001</v>
      </c>
      <c r="BD556" s="34">
        <v>14.048</v>
      </c>
      <c r="BE556" s="34">
        <v>2733.5219999999999</v>
      </c>
      <c r="BF556" s="34">
        <v>74.322999999999993</v>
      </c>
      <c r="BG556" s="34">
        <v>13.927</v>
      </c>
      <c r="BH556" s="34">
        <v>7.0000000000000007E-2</v>
      </c>
      <c r="BI556" s="34">
        <v>13.997</v>
      </c>
      <c r="BJ556" s="34">
        <v>11.363</v>
      </c>
      <c r="BK556" s="34">
        <v>5.7000000000000002E-2</v>
      </c>
      <c r="BL556" s="34">
        <v>11.420999999999999</v>
      </c>
      <c r="BM556" s="34">
        <v>19.5123</v>
      </c>
      <c r="BN556" s="34"/>
      <c r="BO556" s="34"/>
      <c r="BP556" s="34"/>
      <c r="BQ556" s="34">
        <v>198.45099999999999</v>
      </c>
      <c r="BR556" s="34">
        <v>0.28286600000000001</v>
      </c>
      <c r="BS556" s="34">
        <v>-5</v>
      </c>
      <c r="BT556" s="34">
        <v>6.123E-3</v>
      </c>
      <c r="BU556" s="34">
        <v>6.9125379999999996</v>
      </c>
      <c r="BV556" s="34">
        <v>0</v>
      </c>
      <c r="BW556" s="34" t="s">
        <v>155</v>
      </c>
      <c r="BX556" s="34">
        <v>0.81599999999999995</v>
      </c>
    </row>
    <row r="557" spans="1:76" x14ac:dyDescent="0.25">
      <c r="A557" s="35">
        <v>43167</v>
      </c>
      <c r="B557" s="36">
        <v>2.3216435185185184E-2</v>
      </c>
      <c r="C557" s="34">
        <v>13.032999999999999</v>
      </c>
      <c r="D557" s="34">
        <v>0.57020000000000004</v>
      </c>
      <c r="E557" s="34">
        <v>5702.1087870000001</v>
      </c>
      <c r="F557" s="34">
        <v>661.3</v>
      </c>
      <c r="G557" s="34">
        <v>2.8</v>
      </c>
      <c r="H557" s="34">
        <v>2559.8000000000002</v>
      </c>
      <c r="I557" s="34"/>
      <c r="J557" s="34">
        <v>1.3</v>
      </c>
      <c r="K557" s="34">
        <v>0.87639999999999996</v>
      </c>
      <c r="L557" s="34">
        <v>11.422000000000001</v>
      </c>
      <c r="M557" s="34">
        <v>0.49969999999999998</v>
      </c>
      <c r="N557" s="34">
        <v>579.54280000000006</v>
      </c>
      <c r="O557" s="34">
        <v>2.4765999999999999</v>
      </c>
      <c r="P557" s="34">
        <v>582</v>
      </c>
      <c r="Q557" s="34">
        <v>472.87970000000001</v>
      </c>
      <c r="R557" s="34">
        <v>2.0207999999999999</v>
      </c>
      <c r="S557" s="34">
        <v>474.9</v>
      </c>
      <c r="T557" s="34">
        <v>2559.7511</v>
      </c>
      <c r="U557" s="34"/>
      <c r="V557" s="34"/>
      <c r="W557" s="34">
        <v>0</v>
      </c>
      <c r="X557" s="34">
        <v>1.1393</v>
      </c>
      <c r="Y557" s="34">
        <v>12</v>
      </c>
      <c r="Z557" s="34">
        <v>849</v>
      </c>
      <c r="AA557" s="34">
        <v>848</v>
      </c>
      <c r="AB557" s="34">
        <v>857</v>
      </c>
      <c r="AC557" s="34">
        <v>92</v>
      </c>
      <c r="AD557" s="34">
        <v>27.01</v>
      </c>
      <c r="AE557" s="34">
        <v>0.62</v>
      </c>
      <c r="AF557" s="34">
        <v>979</v>
      </c>
      <c r="AG557" s="34">
        <v>1</v>
      </c>
      <c r="AH557" s="34">
        <v>43</v>
      </c>
      <c r="AI557" s="34">
        <v>37</v>
      </c>
      <c r="AJ557" s="34">
        <v>192</v>
      </c>
      <c r="AK557" s="34">
        <v>169</v>
      </c>
      <c r="AL557" s="34">
        <v>3.9</v>
      </c>
      <c r="AM557" s="34">
        <v>174</v>
      </c>
      <c r="AN557" s="34" t="s">
        <v>155</v>
      </c>
      <c r="AO557" s="34">
        <v>2</v>
      </c>
      <c r="AP557" s="37">
        <v>0.77402777777777787</v>
      </c>
      <c r="AQ557" s="34">
        <v>47.159979999999997</v>
      </c>
      <c r="AR557" s="34">
        <v>-88.490560000000002</v>
      </c>
      <c r="AS557" s="34">
        <v>313.3</v>
      </c>
      <c r="AT557" s="34">
        <v>28.9</v>
      </c>
      <c r="AU557" s="34">
        <v>12</v>
      </c>
      <c r="AV557" s="34">
        <v>9</v>
      </c>
      <c r="AW557" s="34" t="s">
        <v>237</v>
      </c>
      <c r="AX557" s="34">
        <v>1.8718999999999999</v>
      </c>
      <c r="AY557" s="34">
        <v>2.0438000000000001</v>
      </c>
      <c r="AZ557" s="34">
        <v>2.8157000000000001</v>
      </c>
      <c r="BA557" s="34">
        <v>13.404</v>
      </c>
      <c r="BB557" s="34">
        <v>14.54</v>
      </c>
      <c r="BC557" s="34">
        <v>1.08</v>
      </c>
      <c r="BD557" s="34">
        <v>14.106999999999999</v>
      </c>
      <c r="BE557" s="34">
        <v>2726.4259999999999</v>
      </c>
      <c r="BF557" s="34">
        <v>75.918999999999997</v>
      </c>
      <c r="BG557" s="34">
        <v>14.487</v>
      </c>
      <c r="BH557" s="34">
        <v>6.2E-2</v>
      </c>
      <c r="BI557" s="34">
        <v>14.548999999999999</v>
      </c>
      <c r="BJ557" s="34">
        <v>11.821</v>
      </c>
      <c r="BK557" s="34">
        <v>5.0999999999999997E-2</v>
      </c>
      <c r="BL557" s="34">
        <v>11.871</v>
      </c>
      <c r="BM557" s="34">
        <v>21.085000000000001</v>
      </c>
      <c r="BN557" s="34"/>
      <c r="BO557" s="34"/>
      <c r="BP557" s="34"/>
      <c r="BQ557" s="34">
        <v>197.73400000000001</v>
      </c>
      <c r="BR557" s="34">
        <v>0.34875899999999999</v>
      </c>
      <c r="BS557" s="34">
        <v>-5</v>
      </c>
      <c r="BT557" s="34">
        <v>6.8770000000000003E-3</v>
      </c>
      <c r="BU557" s="34">
        <v>8.5227979999999999</v>
      </c>
      <c r="BV557" s="34">
        <v>0</v>
      </c>
      <c r="BW557" s="34" t="s">
        <v>155</v>
      </c>
      <c r="BX557" s="34">
        <v>0.81599999999999995</v>
      </c>
    </row>
    <row r="558" spans="1:76" x14ac:dyDescent="0.25">
      <c r="A558" s="35">
        <v>43167</v>
      </c>
      <c r="B558" s="36">
        <v>2.3228009259259257E-2</v>
      </c>
      <c r="C558" s="34">
        <v>13.119</v>
      </c>
      <c r="D558" s="34">
        <v>0.70940000000000003</v>
      </c>
      <c r="E558" s="34">
        <v>7093.8532109999996</v>
      </c>
      <c r="F558" s="34">
        <v>836.8</v>
      </c>
      <c r="G558" s="34">
        <v>1.4</v>
      </c>
      <c r="H558" s="34">
        <v>2783.4</v>
      </c>
      <c r="I558" s="34"/>
      <c r="J558" s="34">
        <v>1.3</v>
      </c>
      <c r="K558" s="34">
        <v>0.87419999999999998</v>
      </c>
      <c r="L558" s="34">
        <v>11.4687</v>
      </c>
      <c r="M558" s="34">
        <v>0.62019999999999997</v>
      </c>
      <c r="N558" s="34">
        <v>731.54330000000004</v>
      </c>
      <c r="O558" s="34">
        <v>1.1852</v>
      </c>
      <c r="P558" s="34">
        <v>732.7</v>
      </c>
      <c r="Q558" s="34">
        <v>596.90509999999995</v>
      </c>
      <c r="R558" s="34">
        <v>0.96709999999999996</v>
      </c>
      <c r="S558" s="34">
        <v>597.9</v>
      </c>
      <c r="T558" s="34">
        <v>2783.3878</v>
      </c>
      <c r="U558" s="34"/>
      <c r="V558" s="34"/>
      <c r="W558" s="34">
        <v>0</v>
      </c>
      <c r="X558" s="34">
        <v>1.1365000000000001</v>
      </c>
      <c r="Y558" s="34">
        <v>12</v>
      </c>
      <c r="Z558" s="34">
        <v>848</v>
      </c>
      <c r="AA558" s="34">
        <v>848</v>
      </c>
      <c r="AB558" s="34">
        <v>857</v>
      </c>
      <c r="AC558" s="34">
        <v>92</v>
      </c>
      <c r="AD558" s="34">
        <v>27.01</v>
      </c>
      <c r="AE558" s="34">
        <v>0.62</v>
      </c>
      <c r="AF558" s="34">
        <v>979</v>
      </c>
      <c r="AG558" s="34">
        <v>1</v>
      </c>
      <c r="AH558" s="34">
        <v>42.123876000000003</v>
      </c>
      <c r="AI558" s="34">
        <v>37</v>
      </c>
      <c r="AJ558" s="34">
        <v>192</v>
      </c>
      <c r="AK558" s="34">
        <v>169</v>
      </c>
      <c r="AL558" s="34">
        <v>3.9</v>
      </c>
      <c r="AM558" s="34">
        <v>174</v>
      </c>
      <c r="AN558" s="34" t="s">
        <v>155</v>
      </c>
      <c r="AO558" s="34">
        <v>2</v>
      </c>
      <c r="AP558" s="37">
        <v>0.7740393518518518</v>
      </c>
      <c r="AQ558" s="34">
        <v>47.159872999999997</v>
      </c>
      <c r="AR558" s="34">
        <v>-88.490499999999997</v>
      </c>
      <c r="AS558" s="34">
        <v>313</v>
      </c>
      <c r="AT558" s="34">
        <v>29.1</v>
      </c>
      <c r="AU558" s="34">
        <v>12</v>
      </c>
      <c r="AV558" s="34">
        <v>9</v>
      </c>
      <c r="AW558" s="34" t="s">
        <v>237</v>
      </c>
      <c r="AX558" s="34">
        <v>2.0438000000000001</v>
      </c>
      <c r="AY558" s="34">
        <v>1.3090999999999999</v>
      </c>
      <c r="AZ558" s="34">
        <v>2.9</v>
      </c>
      <c r="BA558" s="34">
        <v>13.404</v>
      </c>
      <c r="BB558" s="34">
        <v>14.28</v>
      </c>
      <c r="BC558" s="34">
        <v>1.07</v>
      </c>
      <c r="BD558" s="34">
        <v>14.388</v>
      </c>
      <c r="BE558" s="34">
        <v>2695.4859999999999</v>
      </c>
      <c r="BF558" s="34">
        <v>92.768000000000001</v>
      </c>
      <c r="BG558" s="34">
        <v>18.004999999999999</v>
      </c>
      <c r="BH558" s="34">
        <v>2.9000000000000001E-2</v>
      </c>
      <c r="BI558" s="34">
        <v>18.033999999999999</v>
      </c>
      <c r="BJ558" s="34">
        <v>14.691000000000001</v>
      </c>
      <c r="BK558" s="34">
        <v>2.4E-2</v>
      </c>
      <c r="BL558" s="34">
        <v>14.715</v>
      </c>
      <c r="BM558" s="34">
        <v>22.5745</v>
      </c>
      <c r="BN558" s="34"/>
      <c r="BO558" s="34"/>
      <c r="BP558" s="34"/>
      <c r="BQ558" s="34">
        <v>194.215</v>
      </c>
      <c r="BR558" s="34">
        <v>0.371894</v>
      </c>
      <c r="BS558" s="34">
        <v>-5</v>
      </c>
      <c r="BT558" s="34">
        <v>7.0000000000000001E-3</v>
      </c>
      <c r="BU558" s="34">
        <v>9.0881620000000005</v>
      </c>
      <c r="BV558" s="34">
        <v>0</v>
      </c>
      <c r="BW558" s="34" t="s">
        <v>155</v>
      </c>
      <c r="BX558" s="34">
        <v>0.81599999999999995</v>
      </c>
    </row>
    <row r="559" spans="1:76" x14ac:dyDescent="0.25">
      <c r="A559" s="35">
        <v>43167</v>
      </c>
      <c r="B559" s="36">
        <v>2.3239583333333338E-2</v>
      </c>
      <c r="C559" s="34">
        <v>13.12</v>
      </c>
      <c r="D559" s="34">
        <v>0.95479999999999998</v>
      </c>
      <c r="E559" s="34">
        <v>9547.7777779999997</v>
      </c>
      <c r="F559" s="34">
        <v>1037.2</v>
      </c>
      <c r="G559" s="34">
        <v>0.9</v>
      </c>
      <c r="H559" s="34">
        <v>3081.7</v>
      </c>
      <c r="I559" s="34"/>
      <c r="J559" s="34">
        <v>1.3</v>
      </c>
      <c r="K559" s="34">
        <v>0.87170000000000003</v>
      </c>
      <c r="L559" s="34">
        <v>11.4368</v>
      </c>
      <c r="M559" s="34">
        <v>0.83230000000000004</v>
      </c>
      <c r="N559" s="34">
        <v>904.10239999999999</v>
      </c>
      <c r="O559" s="34">
        <v>0.81699999999999995</v>
      </c>
      <c r="P559" s="34">
        <v>904.9</v>
      </c>
      <c r="Q559" s="34">
        <v>737.70510000000002</v>
      </c>
      <c r="R559" s="34">
        <v>0.66659999999999997</v>
      </c>
      <c r="S559" s="34">
        <v>738.4</v>
      </c>
      <c r="T559" s="34">
        <v>3081.7</v>
      </c>
      <c r="U559" s="34"/>
      <c r="V559" s="34"/>
      <c r="W559" s="34">
        <v>0</v>
      </c>
      <c r="X559" s="34">
        <v>1.1332</v>
      </c>
      <c r="Y559" s="34">
        <v>12</v>
      </c>
      <c r="Z559" s="34">
        <v>848</v>
      </c>
      <c r="AA559" s="34">
        <v>848</v>
      </c>
      <c r="AB559" s="34">
        <v>856</v>
      </c>
      <c r="AC559" s="34">
        <v>92</v>
      </c>
      <c r="AD559" s="34">
        <v>27.01</v>
      </c>
      <c r="AE559" s="34">
        <v>0.62</v>
      </c>
      <c r="AF559" s="34">
        <v>979</v>
      </c>
      <c r="AG559" s="34">
        <v>1</v>
      </c>
      <c r="AH559" s="34">
        <v>42</v>
      </c>
      <c r="AI559" s="34">
        <v>37</v>
      </c>
      <c r="AJ559" s="34">
        <v>192</v>
      </c>
      <c r="AK559" s="34">
        <v>169</v>
      </c>
      <c r="AL559" s="34">
        <v>3.9</v>
      </c>
      <c r="AM559" s="34">
        <v>174.1</v>
      </c>
      <c r="AN559" s="34" t="s">
        <v>155</v>
      </c>
      <c r="AO559" s="34">
        <v>2</v>
      </c>
      <c r="AP559" s="37">
        <v>0.77405092592592595</v>
      </c>
      <c r="AQ559" s="34">
        <v>47.159768999999997</v>
      </c>
      <c r="AR559" s="34">
        <v>-88.490420999999998</v>
      </c>
      <c r="AS559" s="34">
        <v>312.8</v>
      </c>
      <c r="AT559" s="34">
        <v>31.4</v>
      </c>
      <c r="AU559" s="34">
        <v>12</v>
      </c>
      <c r="AV559" s="34">
        <v>9</v>
      </c>
      <c r="AW559" s="34" t="s">
        <v>237</v>
      </c>
      <c r="AX559" s="34">
        <v>2.1718999999999999</v>
      </c>
      <c r="AY559" s="34">
        <v>1</v>
      </c>
      <c r="AZ559" s="34">
        <v>2.9719000000000002</v>
      </c>
      <c r="BA559" s="34">
        <v>13.404</v>
      </c>
      <c r="BB559" s="34">
        <v>13.98</v>
      </c>
      <c r="BC559" s="34">
        <v>1.04</v>
      </c>
      <c r="BD559" s="34">
        <v>14.718</v>
      </c>
      <c r="BE559" s="34">
        <v>2642.9430000000002</v>
      </c>
      <c r="BF559" s="34">
        <v>122.41500000000001</v>
      </c>
      <c r="BG559" s="34">
        <v>21.88</v>
      </c>
      <c r="BH559" s="34">
        <v>0.02</v>
      </c>
      <c r="BI559" s="34">
        <v>21.899000000000001</v>
      </c>
      <c r="BJ559" s="34">
        <v>17.853000000000002</v>
      </c>
      <c r="BK559" s="34">
        <v>1.6E-2</v>
      </c>
      <c r="BL559" s="34">
        <v>17.869</v>
      </c>
      <c r="BM559" s="34">
        <v>24.575199999999999</v>
      </c>
      <c r="BN559" s="34"/>
      <c r="BO559" s="34"/>
      <c r="BP559" s="34"/>
      <c r="BQ559" s="34">
        <v>190.41300000000001</v>
      </c>
      <c r="BR559" s="34">
        <v>0.42047400000000001</v>
      </c>
      <c r="BS559" s="34">
        <v>-5</v>
      </c>
      <c r="BT559" s="34">
        <v>7.8770000000000003E-3</v>
      </c>
      <c r="BU559" s="34">
        <v>10.275345</v>
      </c>
      <c r="BV559" s="34">
        <v>0</v>
      </c>
      <c r="BW559" s="34" t="s">
        <v>155</v>
      </c>
      <c r="BX559" s="34">
        <v>0.81599999999999995</v>
      </c>
    </row>
    <row r="560" spans="1:76" x14ac:dyDescent="0.25">
      <c r="A560" s="35">
        <v>43167</v>
      </c>
      <c r="B560" s="36">
        <v>2.3251157407407408E-2</v>
      </c>
      <c r="C560" s="34">
        <v>13.12</v>
      </c>
      <c r="D560" s="34">
        <v>1.1492</v>
      </c>
      <c r="E560" s="34">
        <v>11492.22222</v>
      </c>
      <c r="F560" s="34">
        <v>1188.4000000000001</v>
      </c>
      <c r="G560" s="34">
        <v>0.8</v>
      </c>
      <c r="H560" s="34">
        <v>3301.9</v>
      </c>
      <c r="I560" s="34"/>
      <c r="J560" s="34">
        <v>1.3</v>
      </c>
      <c r="K560" s="34">
        <v>0.86970000000000003</v>
      </c>
      <c r="L560" s="34">
        <v>11.4109</v>
      </c>
      <c r="M560" s="34">
        <v>0.99950000000000006</v>
      </c>
      <c r="N560" s="34">
        <v>1033.6195</v>
      </c>
      <c r="O560" s="34">
        <v>0.73060000000000003</v>
      </c>
      <c r="P560" s="34">
        <v>1034.4000000000001</v>
      </c>
      <c r="Q560" s="34">
        <v>843.38509999999997</v>
      </c>
      <c r="R560" s="34">
        <v>0.59609999999999996</v>
      </c>
      <c r="S560" s="34">
        <v>844</v>
      </c>
      <c r="T560" s="34">
        <v>3301.8528999999999</v>
      </c>
      <c r="U560" s="34"/>
      <c r="V560" s="34"/>
      <c r="W560" s="34">
        <v>0</v>
      </c>
      <c r="X560" s="34">
        <v>1.1307</v>
      </c>
      <c r="Y560" s="34">
        <v>12</v>
      </c>
      <c r="Z560" s="34">
        <v>848</v>
      </c>
      <c r="AA560" s="34">
        <v>847</v>
      </c>
      <c r="AB560" s="34">
        <v>856</v>
      </c>
      <c r="AC560" s="34">
        <v>92</v>
      </c>
      <c r="AD560" s="34">
        <v>27.01</v>
      </c>
      <c r="AE560" s="34">
        <v>0.62</v>
      </c>
      <c r="AF560" s="34">
        <v>979</v>
      </c>
      <c r="AG560" s="34">
        <v>1</v>
      </c>
      <c r="AH560" s="34">
        <v>42</v>
      </c>
      <c r="AI560" s="34">
        <v>37</v>
      </c>
      <c r="AJ560" s="34">
        <v>192</v>
      </c>
      <c r="AK560" s="34">
        <v>169</v>
      </c>
      <c r="AL560" s="34">
        <v>3.9</v>
      </c>
      <c r="AM560" s="34">
        <v>174.4</v>
      </c>
      <c r="AN560" s="34" t="s">
        <v>155</v>
      </c>
      <c r="AO560" s="34">
        <v>2</v>
      </c>
      <c r="AP560" s="37">
        <v>0.77406249999999999</v>
      </c>
      <c r="AQ560" s="34">
        <v>47.159668000000003</v>
      </c>
      <c r="AR560" s="34">
        <v>-88.490311000000005</v>
      </c>
      <c r="AS560" s="34">
        <v>312.8</v>
      </c>
      <c r="AT560" s="34">
        <v>32.200000000000003</v>
      </c>
      <c r="AU560" s="34">
        <v>12</v>
      </c>
      <c r="AV560" s="34">
        <v>9</v>
      </c>
      <c r="AW560" s="34" t="s">
        <v>237</v>
      </c>
      <c r="AX560" s="34">
        <v>1.6967000000000001</v>
      </c>
      <c r="AY560" s="34">
        <v>1.0719000000000001</v>
      </c>
      <c r="AZ560" s="34">
        <v>2.4247999999999998</v>
      </c>
      <c r="BA560" s="34">
        <v>13.404</v>
      </c>
      <c r="BB560" s="34">
        <v>13.76</v>
      </c>
      <c r="BC560" s="34">
        <v>1.03</v>
      </c>
      <c r="BD560" s="34">
        <v>14.978</v>
      </c>
      <c r="BE560" s="34">
        <v>2603.038</v>
      </c>
      <c r="BF560" s="34">
        <v>145.12</v>
      </c>
      <c r="BG560" s="34">
        <v>24.692</v>
      </c>
      <c r="BH560" s="34">
        <v>1.7000000000000001E-2</v>
      </c>
      <c r="BI560" s="34">
        <v>24.709</v>
      </c>
      <c r="BJ560" s="34">
        <v>20.148</v>
      </c>
      <c r="BK560" s="34">
        <v>1.4E-2</v>
      </c>
      <c r="BL560" s="34">
        <v>20.161999999999999</v>
      </c>
      <c r="BM560" s="34">
        <v>25.992000000000001</v>
      </c>
      <c r="BN560" s="34"/>
      <c r="BO560" s="34"/>
      <c r="BP560" s="34"/>
      <c r="BQ560" s="34">
        <v>187.53800000000001</v>
      </c>
      <c r="BR560" s="34">
        <v>0.39630500000000002</v>
      </c>
      <c r="BS560" s="34">
        <v>-5</v>
      </c>
      <c r="BT560" s="34">
        <v>8.0000000000000002E-3</v>
      </c>
      <c r="BU560" s="34">
        <v>9.6847030000000007</v>
      </c>
      <c r="BV560" s="34">
        <v>0</v>
      </c>
      <c r="BW560" s="34" t="s">
        <v>155</v>
      </c>
      <c r="BX560" s="34">
        <v>0.81599999999999995</v>
      </c>
    </row>
    <row r="561" spans="1:76" x14ac:dyDescent="0.25">
      <c r="A561" s="35">
        <v>43167</v>
      </c>
      <c r="B561" s="36">
        <v>2.3262731481481485E-2</v>
      </c>
      <c r="C561" s="34">
        <v>13.125</v>
      </c>
      <c r="D561" s="34">
        <v>1.0891999999999999</v>
      </c>
      <c r="E561" s="34">
        <v>10892</v>
      </c>
      <c r="F561" s="34">
        <v>1296.3</v>
      </c>
      <c r="G561" s="34">
        <v>0.9</v>
      </c>
      <c r="H561" s="34">
        <v>3467.7</v>
      </c>
      <c r="I561" s="34"/>
      <c r="J561" s="34">
        <v>1.3</v>
      </c>
      <c r="K561" s="34">
        <v>0.87009999999999998</v>
      </c>
      <c r="L561" s="34">
        <v>11.42</v>
      </c>
      <c r="M561" s="34">
        <v>0.94769999999999999</v>
      </c>
      <c r="N561" s="34">
        <v>1127.9031</v>
      </c>
      <c r="O561" s="34">
        <v>0.78310000000000002</v>
      </c>
      <c r="P561" s="34">
        <v>1128.7</v>
      </c>
      <c r="Q561" s="34">
        <v>920.31610000000001</v>
      </c>
      <c r="R561" s="34">
        <v>0.63900000000000001</v>
      </c>
      <c r="S561" s="34">
        <v>921</v>
      </c>
      <c r="T561" s="34">
        <v>3467.7278000000001</v>
      </c>
      <c r="U561" s="34"/>
      <c r="V561" s="34"/>
      <c r="W561" s="34">
        <v>0</v>
      </c>
      <c r="X561" s="34">
        <v>1.1311</v>
      </c>
      <c r="Y561" s="34">
        <v>12.1</v>
      </c>
      <c r="Z561" s="34">
        <v>848</v>
      </c>
      <c r="AA561" s="34">
        <v>848</v>
      </c>
      <c r="AB561" s="34">
        <v>857</v>
      </c>
      <c r="AC561" s="34">
        <v>92</v>
      </c>
      <c r="AD561" s="34">
        <v>27.01</v>
      </c>
      <c r="AE561" s="34">
        <v>0.62</v>
      </c>
      <c r="AF561" s="34">
        <v>979</v>
      </c>
      <c r="AG561" s="34">
        <v>1</v>
      </c>
      <c r="AH561" s="34">
        <v>42</v>
      </c>
      <c r="AI561" s="34">
        <v>37</v>
      </c>
      <c r="AJ561" s="34">
        <v>192</v>
      </c>
      <c r="AK561" s="34">
        <v>169.9</v>
      </c>
      <c r="AL561" s="34">
        <v>4</v>
      </c>
      <c r="AM561" s="34">
        <v>174.8</v>
      </c>
      <c r="AN561" s="34" t="s">
        <v>155</v>
      </c>
      <c r="AO561" s="34">
        <v>2</v>
      </c>
      <c r="AP561" s="37">
        <v>0.77407407407407414</v>
      </c>
      <c r="AQ561" s="34">
        <v>47.159571999999997</v>
      </c>
      <c r="AR561" s="34">
        <v>-88.490171000000004</v>
      </c>
      <c r="AS561" s="34">
        <v>312.89999999999998</v>
      </c>
      <c r="AT561" s="34">
        <v>33.6</v>
      </c>
      <c r="AU561" s="34">
        <v>12</v>
      </c>
      <c r="AV561" s="34">
        <v>9</v>
      </c>
      <c r="AW561" s="34" t="s">
        <v>237</v>
      </c>
      <c r="AX561" s="34">
        <v>1.5719000000000001</v>
      </c>
      <c r="AY561" s="34">
        <v>1.1718999999999999</v>
      </c>
      <c r="AZ561" s="34">
        <v>2.2719</v>
      </c>
      <c r="BA561" s="34">
        <v>13.404</v>
      </c>
      <c r="BB561" s="34">
        <v>13.8</v>
      </c>
      <c r="BC561" s="34">
        <v>1.03</v>
      </c>
      <c r="BD561" s="34">
        <v>14.928000000000001</v>
      </c>
      <c r="BE561" s="34">
        <v>2610.482</v>
      </c>
      <c r="BF561" s="34">
        <v>137.88399999999999</v>
      </c>
      <c r="BG561" s="34">
        <v>27</v>
      </c>
      <c r="BH561" s="34">
        <v>1.9E-2</v>
      </c>
      <c r="BI561" s="34">
        <v>27.018999999999998</v>
      </c>
      <c r="BJ561" s="34">
        <v>22.030999999999999</v>
      </c>
      <c r="BK561" s="34">
        <v>1.4999999999999999E-2</v>
      </c>
      <c r="BL561" s="34">
        <v>22.045999999999999</v>
      </c>
      <c r="BM561" s="34">
        <v>27.353999999999999</v>
      </c>
      <c r="BN561" s="34"/>
      <c r="BO561" s="34"/>
      <c r="BP561" s="34"/>
      <c r="BQ561" s="34">
        <v>188.006</v>
      </c>
      <c r="BR561" s="34">
        <v>0.36393599999999998</v>
      </c>
      <c r="BS561" s="34">
        <v>-5</v>
      </c>
      <c r="BT561" s="34">
        <v>7.123E-3</v>
      </c>
      <c r="BU561" s="34">
        <v>8.8936860000000006</v>
      </c>
      <c r="BV561" s="34">
        <v>0</v>
      </c>
      <c r="BW561" s="34" t="s">
        <v>155</v>
      </c>
      <c r="BX561" s="34">
        <v>0.81599999999999995</v>
      </c>
    </row>
    <row r="562" spans="1:76" x14ac:dyDescent="0.25">
      <c r="A562" s="35">
        <v>43167</v>
      </c>
      <c r="B562" s="36">
        <v>2.3274305555555555E-2</v>
      </c>
      <c r="C562" s="34">
        <v>13.13</v>
      </c>
      <c r="D562" s="34">
        <v>1.0157</v>
      </c>
      <c r="E562" s="34">
        <v>10157.003339999999</v>
      </c>
      <c r="F562" s="34">
        <v>1355.4</v>
      </c>
      <c r="G562" s="34">
        <v>1</v>
      </c>
      <c r="H562" s="34">
        <v>3527.8</v>
      </c>
      <c r="I562" s="34"/>
      <c r="J562" s="34">
        <v>1.3</v>
      </c>
      <c r="K562" s="34">
        <v>0.87070000000000003</v>
      </c>
      <c r="L562" s="34">
        <v>11.4316</v>
      </c>
      <c r="M562" s="34">
        <v>0.88429999999999997</v>
      </c>
      <c r="N562" s="34">
        <v>1180.0999999999999</v>
      </c>
      <c r="O562" s="34">
        <v>0.89580000000000004</v>
      </c>
      <c r="P562" s="34">
        <v>1181</v>
      </c>
      <c r="Q562" s="34">
        <v>962.90629999999999</v>
      </c>
      <c r="R562" s="34">
        <v>0.73099999999999998</v>
      </c>
      <c r="S562" s="34">
        <v>963.6</v>
      </c>
      <c r="T562" s="34">
        <v>3527.75</v>
      </c>
      <c r="U562" s="34"/>
      <c r="V562" s="34"/>
      <c r="W562" s="34">
        <v>0</v>
      </c>
      <c r="X562" s="34">
        <v>1.1317999999999999</v>
      </c>
      <c r="Y562" s="34">
        <v>12</v>
      </c>
      <c r="Z562" s="34">
        <v>849</v>
      </c>
      <c r="AA562" s="34">
        <v>848</v>
      </c>
      <c r="AB562" s="34">
        <v>858</v>
      </c>
      <c r="AC562" s="34">
        <v>92</v>
      </c>
      <c r="AD562" s="34">
        <v>27.01</v>
      </c>
      <c r="AE562" s="34">
        <v>0.62</v>
      </c>
      <c r="AF562" s="34">
        <v>979</v>
      </c>
      <c r="AG562" s="34">
        <v>1</v>
      </c>
      <c r="AH562" s="34">
        <v>42</v>
      </c>
      <c r="AI562" s="34">
        <v>37</v>
      </c>
      <c r="AJ562" s="34">
        <v>192</v>
      </c>
      <c r="AK562" s="34">
        <v>170</v>
      </c>
      <c r="AL562" s="34">
        <v>3.9</v>
      </c>
      <c r="AM562" s="34">
        <v>175</v>
      </c>
      <c r="AN562" s="34" t="s">
        <v>155</v>
      </c>
      <c r="AO562" s="34">
        <v>2</v>
      </c>
      <c r="AP562" s="37">
        <v>0.77408564814814806</v>
      </c>
      <c r="AQ562" s="34">
        <v>47.159481999999997</v>
      </c>
      <c r="AR562" s="34">
        <v>-88.490016999999995</v>
      </c>
      <c r="AS562" s="34">
        <v>313.10000000000002</v>
      </c>
      <c r="AT562" s="34">
        <v>34.1</v>
      </c>
      <c r="AU562" s="34">
        <v>12</v>
      </c>
      <c r="AV562" s="34">
        <v>9</v>
      </c>
      <c r="AW562" s="34" t="s">
        <v>237</v>
      </c>
      <c r="AX562" s="34">
        <v>1.2404999999999999</v>
      </c>
      <c r="AY562" s="34">
        <v>1.2</v>
      </c>
      <c r="AZ562" s="34">
        <v>2.0124</v>
      </c>
      <c r="BA562" s="34">
        <v>13.404</v>
      </c>
      <c r="BB562" s="34">
        <v>13.86</v>
      </c>
      <c r="BC562" s="34">
        <v>1.03</v>
      </c>
      <c r="BD562" s="34">
        <v>14.856999999999999</v>
      </c>
      <c r="BE562" s="34">
        <v>2622.614</v>
      </c>
      <c r="BF562" s="34">
        <v>129.126</v>
      </c>
      <c r="BG562" s="34">
        <v>28.352</v>
      </c>
      <c r="BH562" s="34">
        <v>2.1999999999999999E-2</v>
      </c>
      <c r="BI562" s="34">
        <v>28.373000000000001</v>
      </c>
      <c r="BJ562" s="34">
        <v>23.134</v>
      </c>
      <c r="BK562" s="34">
        <v>1.7999999999999999E-2</v>
      </c>
      <c r="BL562" s="34">
        <v>23.151</v>
      </c>
      <c r="BM562" s="34">
        <v>27.9284</v>
      </c>
      <c r="BN562" s="34"/>
      <c r="BO562" s="34"/>
      <c r="BP562" s="34"/>
      <c r="BQ562" s="34">
        <v>188.804</v>
      </c>
      <c r="BR562" s="34">
        <v>0.36</v>
      </c>
      <c r="BS562" s="34">
        <v>-5</v>
      </c>
      <c r="BT562" s="34">
        <v>7.0000000000000001E-3</v>
      </c>
      <c r="BU562" s="34">
        <v>8.7974999999999994</v>
      </c>
      <c r="BV562" s="34">
        <v>0</v>
      </c>
      <c r="BW562" s="34" t="s">
        <v>155</v>
      </c>
      <c r="BX562" s="34">
        <v>0.81599999999999995</v>
      </c>
    </row>
    <row r="563" spans="1:76" x14ac:dyDescent="0.25">
      <c r="A563" s="35">
        <v>43167</v>
      </c>
      <c r="B563" s="36">
        <v>2.3285879629629632E-2</v>
      </c>
      <c r="C563" s="34">
        <v>13.13</v>
      </c>
      <c r="D563" s="34">
        <v>0.94969999999999999</v>
      </c>
      <c r="E563" s="34">
        <v>9496.8942549999992</v>
      </c>
      <c r="F563" s="34">
        <v>1391.4</v>
      </c>
      <c r="G563" s="34">
        <v>1.1000000000000001</v>
      </c>
      <c r="H563" s="34">
        <v>3460.6</v>
      </c>
      <c r="I563" s="34"/>
      <c r="J563" s="34">
        <v>1.3</v>
      </c>
      <c r="K563" s="34">
        <v>0.87129999999999996</v>
      </c>
      <c r="L563" s="34">
        <v>11.4407</v>
      </c>
      <c r="M563" s="34">
        <v>0.82750000000000001</v>
      </c>
      <c r="N563" s="34">
        <v>1212.4257</v>
      </c>
      <c r="O563" s="34">
        <v>0.95850000000000002</v>
      </c>
      <c r="P563" s="34">
        <v>1213.4000000000001</v>
      </c>
      <c r="Q563" s="34">
        <v>989.28250000000003</v>
      </c>
      <c r="R563" s="34">
        <v>0.78210000000000002</v>
      </c>
      <c r="S563" s="34">
        <v>990.1</v>
      </c>
      <c r="T563" s="34">
        <v>3460.5965000000001</v>
      </c>
      <c r="U563" s="34"/>
      <c r="V563" s="34"/>
      <c r="W563" s="34">
        <v>0</v>
      </c>
      <c r="X563" s="34">
        <v>1.1327</v>
      </c>
      <c r="Y563" s="34">
        <v>12</v>
      </c>
      <c r="Z563" s="34">
        <v>850</v>
      </c>
      <c r="AA563" s="34">
        <v>850</v>
      </c>
      <c r="AB563" s="34">
        <v>860</v>
      </c>
      <c r="AC563" s="34">
        <v>92</v>
      </c>
      <c r="AD563" s="34">
        <v>27.01</v>
      </c>
      <c r="AE563" s="34">
        <v>0.62</v>
      </c>
      <c r="AF563" s="34">
        <v>979</v>
      </c>
      <c r="AG563" s="34">
        <v>1</v>
      </c>
      <c r="AH563" s="34">
        <v>42</v>
      </c>
      <c r="AI563" s="34">
        <v>37</v>
      </c>
      <c r="AJ563" s="34">
        <v>192</v>
      </c>
      <c r="AK563" s="34">
        <v>170</v>
      </c>
      <c r="AL563" s="34">
        <v>4</v>
      </c>
      <c r="AM563" s="34">
        <v>175</v>
      </c>
      <c r="AN563" s="34" t="s">
        <v>155</v>
      </c>
      <c r="AO563" s="34">
        <v>2</v>
      </c>
      <c r="AP563" s="37">
        <v>0.77409722222222221</v>
      </c>
      <c r="AQ563" s="34">
        <v>47.159385</v>
      </c>
      <c r="AR563" s="34">
        <v>-88.489856000000003</v>
      </c>
      <c r="AS563" s="34">
        <v>313.2</v>
      </c>
      <c r="AT563" s="34">
        <v>35.4</v>
      </c>
      <c r="AU563" s="34">
        <v>12</v>
      </c>
      <c r="AV563" s="34">
        <v>10</v>
      </c>
      <c r="AW563" s="34" t="s">
        <v>199</v>
      </c>
      <c r="AX563" s="34">
        <v>1.3157000000000001</v>
      </c>
      <c r="AY563" s="34">
        <v>1.0562</v>
      </c>
      <c r="AZ563" s="34">
        <v>1.9719</v>
      </c>
      <c r="BA563" s="34">
        <v>13.404</v>
      </c>
      <c r="BB563" s="34">
        <v>13.94</v>
      </c>
      <c r="BC563" s="34">
        <v>1.04</v>
      </c>
      <c r="BD563" s="34">
        <v>14.766</v>
      </c>
      <c r="BE563" s="34">
        <v>2636.0639999999999</v>
      </c>
      <c r="BF563" s="34">
        <v>121.35299999999999</v>
      </c>
      <c r="BG563" s="34">
        <v>29.254999999999999</v>
      </c>
      <c r="BH563" s="34">
        <v>2.3E-2</v>
      </c>
      <c r="BI563" s="34">
        <v>29.277999999999999</v>
      </c>
      <c r="BJ563" s="34">
        <v>23.87</v>
      </c>
      <c r="BK563" s="34">
        <v>1.9E-2</v>
      </c>
      <c r="BL563" s="34">
        <v>23.888999999999999</v>
      </c>
      <c r="BM563" s="34">
        <v>27.515499999999999</v>
      </c>
      <c r="BN563" s="34"/>
      <c r="BO563" s="34"/>
      <c r="BP563" s="34"/>
      <c r="BQ563" s="34">
        <v>189.77199999999999</v>
      </c>
      <c r="BR563" s="34">
        <v>0.345968</v>
      </c>
      <c r="BS563" s="34">
        <v>-5</v>
      </c>
      <c r="BT563" s="34">
        <v>7.0000000000000001E-3</v>
      </c>
      <c r="BU563" s="34">
        <v>8.4545929999999991</v>
      </c>
      <c r="BV563" s="34">
        <v>0</v>
      </c>
      <c r="BW563" s="34" t="s">
        <v>155</v>
      </c>
      <c r="BX563" s="34">
        <v>0.81599999999999995</v>
      </c>
    </row>
    <row r="564" spans="1:76" x14ac:dyDescent="0.25">
      <c r="A564" s="35">
        <v>43167</v>
      </c>
      <c r="B564" s="36">
        <v>2.3297453703703702E-2</v>
      </c>
      <c r="C564" s="34">
        <v>13.13</v>
      </c>
      <c r="D564" s="34">
        <v>0.88719999999999999</v>
      </c>
      <c r="E564" s="34">
        <v>8872.0815989999992</v>
      </c>
      <c r="F564" s="34">
        <v>1394.8</v>
      </c>
      <c r="G564" s="34">
        <v>1.3</v>
      </c>
      <c r="H564" s="34">
        <v>3344.4</v>
      </c>
      <c r="I564" s="34"/>
      <c r="J564" s="34">
        <v>1.3</v>
      </c>
      <c r="K564" s="34">
        <v>0.872</v>
      </c>
      <c r="L564" s="34">
        <v>11.4496</v>
      </c>
      <c r="M564" s="34">
        <v>0.77370000000000005</v>
      </c>
      <c r="N564" s="34">
        <v>1216.3069</v>
      </c>
      <c r="O564" s="34">
        <v>1.1587000000000001</v>
      </c>
      <c r="P564" s="34">
        <v>1217.5</v>
      </c>
      <c r="Q564" s="34">
        <v>992.44939999999997</v>
      </c>
      <c r="R564" s="34">
        <v>0.94540000000000002</v>
      </c>
      <c r="S564" s="34">
        <v>993.4</v>
      </c>
      <c r="T564" s="34">
        <v>3344.4488000000001</v>
      </c>
      <c r="U564" s="34"/>
      <c r="V564" s="34"/>
      <c r="W564" s="34">
        <v>0</v>
      </c>
      <c r="X564" s="34">
        <v>1.1335999999999999</v>
      </c>
      <c r="Y564" s="34">
        <v>12</v>
      </c>
      <c r="Z564" s="34">
        <v>850</v>
      </c>
      <c r="AA564" s="34">
        <v>849</v>
      </c>
      <c r="AB564" s="34">
        <v>860</v>
      </c>
      <c r="AC564" s="34">
        <v>92</v>
      </c>
      <c r="AD564" s="34">
        <v>27.01</v>
      </c>
      <c r="AE564" s="34">
        <v>0.62</v>
      </c>
      <c r="AF564" s="34">
        <v>979</v>
      </c>
      <c r="AG564" s="34">
        <v>1</v>
      </c>
      <c r="AH564" s="34">
        <v>42</v>
      </c>
      <c r="AI564" s="34">
        <v>37</v>
      </c>
      <c r="AJ564" s="34">
        <v>192</v>
      </c>
      <c r="AK564" s="34">
        <v>170</v>
      </c>
      <c r="AL564" s="34">
        <v>4</v>
      </c>
      <c r="AM564" s="34">
        <v>175</v>
      </c>
      <c r="AN564" s="34" t="s">
        <v>155</v>
      </c>
      <c r="AO564" s="34">
        <v>2</v>
      </c>
      <c r="AP564" s="37">
        <v>0.77410879629629636</v>
      </c>
      <c r="AQ564" s="34">
        <v>47.159286999999999</v>
      </c>
      <c r="AR564" s="34">
        <v>-88.489694</v>
      </c>
      <c r="AS564" s="34">
        <v>313.39999999999998</v>
      </c>
      <c r="AT564" s="34">
        <v>36</v>
      </c>
      <c r="AU564" s="34">
        <v>12</v>
      </c>
      <c r="AV564" s="34">
        <v>10</v>
      </c>
      <c r="AW564" s="34" t="s">
        <v>199</v>
      </c>
      <c r="AX564" s="34">
        <v>1.4</v>
      </c>
      <c r="AY564" s="34">
        <v>1.1437999999999999</v>
      </c>
      <c r="AZ564" s="34">
        <v>2.1438000000000001</v>
      </c>
      <c r="BA564" s="34">
        <v>13.404</v>
      </c>
      <c r="BB564" s="34">
        <v>14.02</v>
      </c>
      <c r="BC564" s="34">
        <v>1.05</v>
      </c>
      <c r="BD564" s="34">
        <v>14.676</v>
      </c>
      <c r="BE564" s="34">
        <v>2650.0360000000001</v>
      </c>
      <c r="BF564" s="34">
        <v>113.97</v>
      </c>
      <c r="BG564" s="34">
        <v>29.481000000000002</v>
      </c>
      <c r="BH564" s="34">
        <v>2.8000000000000001E-2</v>
      </c>
      <c r="BI564" s="34">
        <v>29.509</v>
      </c>
      <c r="BJ564" s="34">
        <v>24.055</v>
      </c>
      <c r="BK564" s="34">
        <v>2.3E-2</v>
      </c>
      <c r="BL564" s="34">
        <v>24.077999999999999</v>
      </c>
      <c r="BM564" s="34">
        <v>26.712</v>
      </c>
      <c r="BN564" s="34"/>
      <c r="BO564" s="34"/>
      <c r="BP564" s="34"/>
      <c r="BQ564" s="34">
        <v>190.77799999999999</v>
      </c>
      <c r="BR564" s="34">
        <v>0.28962599999999999</v>
      </c>
      <c r="BS564" s="34">
        <v>-5</v>
      </c>
      <c r="BT564" s="34">
        <v>7.0000000000000001E-3</v>
      </c>
      <c r="BU564" s="34">
        <v>7.0777349999999997</v>
      </c>
      <c r="BV564" s="34">
        <v>0</v>
      </c>
      <c r="BW564" s="34" t="s">
        <v>155</v>
      </c>
      <c r="BX564" s="34">
        <v>0.81599999999999995</v>
      </c>
    </row>
    <row r="565" spans="1:76" x14ac:dyDescent="0.25">
      <c r="A565" s="35">
        <v>43167</v>
      </c>
      <c r="B565" s="36">
        <v>2.3309027777777779E-2</v>
      </c>
      <c r="C565" s="34">
        <v>13.097</v>
      </c>
      <c r="D565" s="34">
        <v>0.85150000000000003</v>
      </c>
      <c r="E565" s="34">
        <v>8514.5068030000002</v>
      </c>
      <c r="F565" s="34">
        <v>1368.8</v>
      </c>
      <c r="G565" s="34">
        <v>1.5</v>
      </c>
      <c r="H565" s="34">
        <v>3226.8</v>
      </c>
      <c r="I565" s="34"/>
      <c r="J565" s="34">
        <v>1.3</v>
      </c>
      <c r="K565" s="34">
        <v>0.87270000000000003</v>
      </c>
      <c r="L565" s="34">
        <v>11.4297</v>
      </c>
      <c r="M565" s="34">
        <v>0.74299999999999999</v>
      </c>
      <c r="N565" s="34">
        <v>1194.5263</v>
      </c>
      <c r="O565" s="34">
        <v>1.3343</v>
      </c>
      <c r="P565" s="34">
        <v>1195.9000000000001</v>
      </c>
      <c r="Q565" s="34">
        <v>974.67750000000001</v>
      </c>
      <c r="R565" s="34">
        <v>1.0887</v>
      </c>
      <c r="S565" s="34">
        <v>975.8</v>
      </c>
      <c r="T565" s="34">
        <v>3226.8069999999998</v>
      </c>
      <c r="U565" s="34"/>
      <c r="V565" s="34"/>
      <c r="W565" s="34">
        <v>0</v>
      </c>
      <c r="X565" s="34">
        <v>1.1345000000000001</v>
      </c>
      <c r="Y565" s="34">
        <v>12</v>
      </c>
      <c r="Z565" s="34">
        <v>850</v>
      </c>
      <c r="AA565" s="34">
        <v>850</v>
      </c>
      <c r="AB565" s="34">
        <v>859</v>
      </c>
      <c r="AC565" s="34">
        <v>92</v>
      </c>
      <c r="AD565" s="34">
        <v>27.01</v>
      </c>
      <c r="AE565" s="34">
        <v>0.62</v>
      </c>
      <c r="AF565" s="34">
        <v>979</v>
      </c>
      <c r="AG565" s="34">
        <v>1</v>
      </c>
      <c r="AH565" s="34">
        <v>42</v>
      </c>
      <c r="AI565" s="34">
        <v>37</v>
      </c>
      <c r="AJ565" s="34">
        <v>192</v>
      </c>
      <c r="AK565" s="34">
        <v>170</v>
      </c>
      <c r="AL565" s="34">
        <v>3.9</v>
      </c>
      <c r="AM565" s="34">
        <v>175</v>
      </c>
      <c r="AN565" s="34" t="s">
        <v>155</v>
      </c>
      <c r="AO565" s="34">
        <v>2</v>
      </c>
      <c r="AP565" s="37">
        <v>0.7741203703703704</v>
      </c>
      <c r="AQ565" s="34">
        <v>47.159190000000002</v>
      </c>
      <c r="AR565" s="34">
        <v>-88.489530999999999</v>
      </c>
      <c r="AS565" s="34">
        <v>313.60000000000002</v>
      </c>
      <c r="AT565" s="34">
        <v>36.1</v>
      </c>
      <c r="AU565" s="34">
        <v>12</v>
      </c>
      <c r="AV565" s="34">
        <v>10</v>
      </c>
      <c r="AW565" s="34" t="s">
        <v>199</v>
      </c>
      <c r="AX565" s="34">
        <v>1.5438000000000001</v>
      </c>
      <c r="AY565" s="34">
        <v>1.0562</v>
      </c>
      <c r="AZ565" s="34">
        <v>2.2719</v>
      </c>
      <c r="BA565" s="34">
        <v>13.404</v>
      </c>
      <c r="BB565" s="34">
        <v>14.1</v>
      </c>
      <c r="BC565" s="34">
        <v>1.05</v>
      </c>
      <c r="BD565" s="34">
        <v>14.589</v>
      </c>
      <c r="BE565" s="34">
        <v>2658.6590000000001</v>
      </c>
      <c r="BF565" s="34">
        <v>110.00700000000001</v>
      </c>
      <c r="BG565" s="34">
        <v>29.097999999999999</v>
      </c>
      <c r="BH565" s="34">
        <v>3.3000000000000002E-2</v>
      </c>
      <c r="BI565" s="34">
        <v>29.13</v>
      </c>
      <c r="BJ565" s="34">
        <v>23.742000000000001</v>
      </c>
      <c r="BK565" s="34">
        <v>2.7E-2</v>
      </c>
      <c r="BL565" s="34">
        <v>23.768999999999998</v>
      </c>
      <c r="BM565" s="34">
        <v>25.901299999999999</v>
      </c>
      <c r="BN565" s="34"/>
      <c r="BO565" s="34"/>
      <c r="BP565" s="34"/>
      <c r="BQ565" s="34">
        <v>191.87799999999999</v>
      </c>
      <c r="BR565" s="34">
        <v>0.30129400000000001</v>
      </c>
      <c r="BS565" s="34">
        <v>-5</v>
      </c>
      <c r="BT565" s="34">
        <v>7.8770000000000003E-3</v>
      </c>
      <c r="BU565" s="34">
        <v>7.3628720000000003</v>
      </c>
      <c r="BV565" s="34">
        <v>0</v>
      </c>
      <c r="BW565" s="34" t="s">
        <v>155</v>
      </c>
      <c r="BX565" s="34">
        <v>0.81599999999999995</v>
      </c>
    </row>
    <row r="566" spans="1:76" x14ac:dyDescent="0.25">
      <c r="A566" s="35">
        <v>43167</v>
      </c>
      <c r="B566" s="36">
        <v>2.3320601851851849E-2</v>
      </c>
      <c r="C566" s="34">
        <v>13.115</v>
      </c>
      <c r="D566" s="34">
        <v>1.0266</v>
      </c>
      <c r="E566" s="34">
        <v>10266.207479999999</v>
      </c>
      <c r="F566" s="34">
        <v>1310.2</v>
      </c>
      <c r="G566" s="34">
        <v>1.7</v>
      </c>
      <c r="H566" s="34">
        <v>3220.2</v>
      </c>
      <c r="I566" s="34"/>
      <c r="J566" s="34">
        <v>1.3</v>
      </c>
      <c r="K566" s="34">
        <v>0.871</v>
      </c>
      <c r="L566" s="34">
        <v>11.423</v>
      </c>
      <c r="M566" s="34">
        <v>0.89410000000000001</v>
      </c>
      <c r="N566" s="34">
        <v>1141.1106</v>
      </c>
      <c r="O566" s="34">
        <v>1.4805999999999999</v>
      </c>
      <c r="P566" s="34">
        <v>1142.5999999999999</v>
      </c>
      <c r="Q566" s="34">
        <v>931.09270000000004</v>
      </c>
      <c r="R566" s="34">
        <v>1.2081</v>
      </c>
      <c r="S566" s="34">
        <v>932.3</v>
      </c>
      <c r="T566" s="34">
        <v>3220.2143999999998</v>
      </c>
      <c r="U566" s="34"/>
      <c r="V566" s="34"/>
      <c r="W566" s="34">
        <v>0</v>
      </c>
      <c r="X566" s="34">
        <v>1.1322000000000001</v>
      </c>
      <c r="Y566" s="34">
        <v>12.1</v>
      </c>
      <c r="Z566" s="34">
        <v>849</v>
      </c>
      <c r="AA566" s="34">
        <v>848</v>
      </c>
      <c r="AB566" s="34">
        <v>857</v>
      </c>
      <c r="AC566" s="34">
        <v>92</v>
      </c>
      <c r="AD566" s="34">
        <v>27.01</v>
      </c>
      <c r="AE566" s="34">
        <v>0.62</v>
      </c>
      <c r="AF566" s="34">
        <v>979</v>
      </c>
      <c r="AG566" s="34">
        <v>1</v>
      </c>
      <c r="AH566" s="34">
        <v>42</v>
      </c>
      <c r="AI566" s="34">
        <v>37</v>
      </c>
      <c r="AJ566" s="34">
        <v>192</v>
      </c>
      <c r="AK566" s="34">
        <v>170</v>
      </c>
      <c r="AL566" s="34">
        <v>3.9</v>
      </c>
      <c r="AM566" s="34">
        <v>175</v>
      </c>
      <c r="AN566" s="34" t="s">
        <v>155</v>
      </c>
      <c r="AO566" s="34">
        <v>2</v>
      </c>
      <c r="AP566" s="37">
        <v>0.77413194444444444</v>
      </c>
      <c r="AQ566" s="34">
        <v>47.159095000000001</v>
      </c>
      <c r="AR566" s="34">
        <v>-88.489367999999999</v>
      </c>
      <c r="AS566" s="34">
        <v>313.7</v>
      </c>
      <c r="AT566" s="34">
        <v>36</v>
      </c>
      <c r="AU566" s="34">
        <v>12</v>
      </c>
      <c r="AV566" s="34">
        <v>10</v>
      </c>
      <c r="AW566" s="34" t="s">
        <v>199</v>
      </c>
      <c r="AX566" s="34">
        <v>1.2404999999999999</v>
      </c>
      <c r="AY566" s="34">
        <v>1</v>
      </c>
      <c r="AZ566" s="34">
        <v>1.8686</v>
      </c>
      <c r="BA566" s="34">
        <v>13.404</v>
      </c>
      <c r="BB566" s="34">
        <v>13.9</v>
      </c>
      <c r="BC566" s="34">
        <v>1.04</v>
      </c>
      <c r="BD566" s="34">
        <v>14.816000000000001</v>
      </c>
      <c r="BE566" s="34">
        <v>2626.7820000000002</v>
      </c>
      <c r="BF566" s="34">
        <v>130.86600000000001</v>
      </c>
      <c r="BG566" s="34">
        <v>27.478999999999999</v>
      </c>
      <c r="BH566" s="34">
        <v>3.5999999999999997E-2</v>
      </c>
      <c r="BI566" s="34">
        <v>27.515000000000001</v>
      </c>
      <c r="BJ566" s="34">
        <v>22.422000000000001</v>
      </c>
      <c r="BK566" s="34">
        <v>2.9000000000000001E-2</v>
      </c>
      <c r="BL566" s="34">
        <v>22.451000000000001</v>
      </c>
      <c r="BM566" s="34">
        <v>25.5535</v>
      </c>
      <c r="BN566" s="34"/>
      <c r="BO566" s="34"/>
      <c r="BP566" s="34"/>
      <c r="BQ566" s="34">
        <v>189.31399999999999</v>
      </c>
      <c r="BR566" s="34">
        <v>0.44431999999999999</v>
      </c>
      <c r="BS566" s="34">
        <v>-5</v>
      </c>
      <c r="BT566" s="34">
        <v>7.123E-3</v>
      </c>
      <c r="BU566" s="34">
        <v>10.85807</v>
      </c>
      <c r="BV566" s="34">
        <v>0</v>
      </c>
      <c r="BW566" s="34" t="s">
        <v>155</v>
      </c>
      <c r="BX566" s="34">
        <v>0.81599999999999995</v>
      </c>
    </row>
    <row r="567" spans="1:76" x14ac:dyDescent="0.25">
      <c r="A567" s="35">
        <v>43167</v>
      </c>
      <c r="B567" s="36">
        <v>2.333217592592593E-2</v>
      </c>
      <c r="C567" s="34">
        <v>13.148</v>
      </c>
      <c r="D567" s="34">
        <v>1.0302</v>
      </c>
      <c r="E567" s="34">
        <v>10301.85464</v>
      </c>
      <c r="F567" s="34">
        <v>1309.4000000000001</v>
      </c>
      <c r="G567" s="34">
        <v>1.7</v>
      </c>
      <c r="H567" s="34">
        <v>3421.4</v>
      </c>
      <c r="I567" s="34"/>
      <c r="J567" s="34">
        <v>1.3</v>
      </c>
      <c r="K567" s="34">
        <v>0.87050000000000005</v>
      </c>
      <c r="L567" s="34">
        <v>11.4453</v>
      </c>
      <c r="M567" s="34">
        <v>0.89670000000000005</v>
      </c>
      <c r="N567" s="34">
        <v>1139.7692</v>
      </c>
      <c r="O567" s="34">
        <v>1.4798</v>
      </c>
      <c r="P567" s="34">
        <v>1141.2</v>
      </c>
      <c r="Q567" s="34">
        <v>929.9982</v>
      </c>
      <c r="R567" s="34">
        <v>1.2075</v>
      </c>
      <c r="S567" s="34">
        <v>931.2</v>
      </c>
      <c r="T567" s="34">
        <v>3421.3780999999999</v>
      </c>
      <c r="U567" s="34"/>
      <c r="V567" s="34"/>
      <c r="W567" s="34">
        <v>0</v>
      </c>
      <c r="X567" s="34">
        <v>1.1315999999999999</v>
      </c>
      <c r="Y567" s="34">
        <v>12</v>
      </c>
      <c r="Z567" s="34">
        <v>847</v>
      </c>
      <c r="AA567" s="34">
        <v>847</v>
      </c>
      <c r="AB567" s="34">
        <v>856</v>
      </c>
      <c r="AC567" s="34">
        <v>92</v>
      </c>
      <c r="AD567" s="34">
        <v>27.01</v>
      </c>
      <c r="AE567" s="34">
        <v>0.62</v>
      </c>
      <c r="AF567" s="34">
        <v>979</v>
      </c>
      <c r="AG567" s="34">
        <v>1</v>
      </c>
      <c r="AH567" s="34">
        <v>42</v>
      </c>
      <c r="AI567" s="34">
        <v>37</v>
      </c>
      <c r="AJ567" s="34">
        <v>192</v>
      </c>
      <c r="AK567" s="34">
        <v>170</v>
      </c>
      <c r="AL567" s="34">
        <v>3.9</v>
      </c>
      <c r="AM567" s="34">
        <v>175</v>
      </c>
      <c r="AN567" s="34" t="s">
        <v>155</v>
      </c>
      <c r="AO567" s="34">
        <v>2</v>
      </c>
      <c r="AP567" s="37">
        <v>0.77414351851851848</v>
      </c>
      <c r="AQ567" s="34">
        <v>47.158965000000002</v>
      </c>
      <c r="AR567" s="34">
        <v>-88.489056000000005</v>
      </c>
      <c r="AS567" s="34">
        <v>313.60000000000002</v>
      </c>
      <c r="AT567" s="34">
        <v>35.9</v>
      </c>
      <c r="AU567" s="34">
        <v>12</v>
      </c>
      <c r="AV567" s="34">
        <v>10</v>
      </c>
      <c r="AW567" s="34" t="s">
        <v>199</v>
      </c>
      <c r="AX567" s="34">
        <v>1.2438</v>
      </c>
      <c r="AY567" s="34">
        <v>1.2876000000000001</v>
      </c>
      <c r="AZ567" s="34">
        <v>1.9876</v>
      </c>
      <c r="BA567" s="34">
        <v>13.404</v>
      </c>
      <c r="BB567" s="34">
        <v>13.84</v>
      </c>
      <c r="BC567" s="34">
        <v>1.03</v>
      </c>
      <c r="BD567" s="34">
        <v>14.88</v>
      </c>
      <c r="BE567" s="34">
        <v>2622.5390000000002</v>
      </c>
      <c r="BF567" s="34">
        <v>130.78</v>
      </c>
      <c r="BG567" s="34">
        <v>27.349</v>
      </c>
      <c r="BH567" s="34">
        <v>3.5999999999999997E-2</v>
      </c>
      <c r="BI567" s="34">
        <v>27.385000000000002</v>
      </c>
      <c r="BJ567" s="34">
        <v>22.315999999999999</v>
      </c>
      <c r="BK567" s="34">
        <v>2.9000000000000001E-2</v>
      </c>
      <c r="BL567" s="34">
        <v>22.344999999999999</v>
      </c>
      <c r="BM567" s="34">
        <v>27.053100000000001</v>
      </c>
      <c r="BN567" s="34"/>
      <c r="BO567" s="34"/>
      <c r="BP567" s="34"/>
      <c r="BQ567" s="34">
        <v>188.535</v>
      </c>
      <c r="BR567" s="34">
        <v>0.48767899999999997</v>
      </c>
      <c r="BS567" s="34">
        <v>-5</v>
      </c>
      <c r="BT567" s="34">
        <v>7.8770000000000003E-3</v>
      </c>
      <c r="BU567" s="34">
        <v>11.917655999999999</v>
      </c>
      <c r="BV567" s="34">
        <v>0</v>
      </c>
      <c r="BW567" s="34" t="s">
        <v>155</v>
      </c>
      <c r="BX567" s="34">
        <v>0.81599999999999995</v>
      </c>
    </row>
    <row r="568" spans="1:76" x14ac:dyDescent="0.25">
      <c r="A568" s="35">
        <v>43167</v>
      </c>
      <c r="B568" s="36">
        <v>2.334375E-2</v>
      </c>
      <c r="C568" s="34">
        <v>13.131</v>
      </c>
      <c r="D568" s="34">
        <v>1.302</v>
      </c>
      <c r="E568" s="34">
        <v>13019.8374</v>
      </c>
      <c r="F568" s="34">
        <v>1449.3</v>
      </c>
      <c r="G568" s="34">
        <v>1.6</v>
      </c>
      <c r="H568" s="34">
        <v>3578.5</v>
      </c>
      <c r="I568" s="34"/>
      <c r="J568" s="34">
        <v>1.2</v>
      </c>
      <c r="K568" s="34">
        <v>0.86799999999999999</v>
      </c>
      <c r="L568" s="34">
        <v>11.3977</v>
      </c>
      <c r="M568" s="34">
        <v>1.1301000000000001</v>
      </c>
      <c r="N568" s="34">
        <v>1258.0209</v>
      </c>
      <c r="O568" s="34">
        <v>1.3636999999999999</v>
      </c>
      <c r="P568" s="34">
        <v>1259.4000000000001</v>
      </c>
      <c r="Q568" s="34">
        <v>1026.4861000000001</v>
      </c>
      <c r="R568" s="34">
        <v>1.1127</v>
      </c>
      <c r="S568" s="34">
        <v>1027.5999999999999</v>
      </c>
      <c r="T568" s="34">
        <v>3578.5331000000001</v>
      </c>
      <c r="U568" s="34"/>
      <c r="V568" s="34"/>
      <c r="W568" s="34">
        <v>0</v>
      </c>
      <c r="X568" s="34">
        <v>1.0445</v>
      </c>
      <c r="Y568" s="34">
        <v>12</v>
      </c>
      <c r="Z568" s="34">
        <v>845</v>
      </c>
      <c r="AA568" s="34">
        <v>845</v>
      </c>
      <c r="AB568" s="34">
        <v>854</v>
      </c>
      <c r="AC568" s="34">
        <v>92</v>
      </c>
      <c r="AD568" s="34">
        <v>27.01</v>
      </c>
      <c r="AE568" s="34">
        <v>0.62</v>
      </c>
      <c r="AF568" s="34">
        <v>979</v>
      </c>
      <c r="AG568" s="34">
        <v>1</v>
      </c>
      <c r="AH568" s="34">
        <v>42</v>
      </c>
      <c r="AI568" s="34">
        <v>37</v>
      </c>
      <c r="AJ568" s="34">
        <v>192</v>
      </c>
      <c r="AK568" s="34">
        <v>169.1</v>
      </c>
      <c r="AL568" s="34">
        <v>3.9</v>
      </c>
      <c r="AM568" s="34">
        <v>175</v>
      </c>
      <c r="AN568" s="34" t="s">
        <v>155</v>
      </c>
      <c r="AO568" s="34">
        <v>2</v>
      </c>
      <c r="AP568" s="37">
        <v>0.77416666666666656</v>
      </c>
      <c r="AQ568" s="34">
        <v>47.158925000000004</v>
      </c>
      <c r="AR568" s="34">
        <v>-88.488951999999998</v>
      </c>
      <c r="AS568" s="34">
        <v>313.5</v>
      </c>
      <c r="AT568" s="34">
        <v>35.799999999999997</v>
      </c>
      <c r="AU568" s="34">
        <v>12</v>
      </c>
      <c r="AV568" s="34">
        <v>10</v>
      </c>
      <c r="AW568" s="34" t="s">
        <v>199</v>
      </c>
      <c r="AX568" s="34">
        <v>1.4436560000000001</v>
      </c>
      <c r="AY568" s="34">
        <v>1.5436559999999999</v>
      </c>
      <c r="AZ568" s="34">
        <v>2.3154849999999998</v>
      </c>
      <c r="BA568" s="34">
        <v>13.404</v>
      </c>
      <c r="BB568" s="34">
        <v>13.57</v>
      </c>
      <c r="BC568" s="34">
        <v>1.01</v>
      </c>
      <c r="BD568" s="34">
        <v>15.207000000000001</v>
      </c>
      <c r="BE568" s="34">
        <v>2570.6590000000001</v>
      </c>
      <c r="BF568" s="34">
        <v>162.22999999999999</v>
      </c>
      <c r="BG568" s="34">
        <v>29.713000000000001</v>
      </c>
      <c r="BH568" s="34">
        <v>3.2000000000000001E-2</v>
      </c>
      <c r="BI568" s="34">
        <v>29.745999999999999</v>
      </c>
      <c r="BJ568" s="34">
        <v>24.245000000000001</v>
      </c>
      <c r="BK568" s="34">
        <v>2.5999999999999999E-2</v>
      </c>
      <c r="BL568" s="34">
        <v>24.271000000000001</v>
      </c>
      <c r="BM568" s="34">
        <v>27.851900000000001</v>
      </c>
      <c r="BN568" s="34"/>
      <c r="BO568" s="34"/>
      <c r="BP568" s="34"/>
      <c r="BQ568" s="34">
        <v>171.28700000000001</v>
      </c>
      <c r="BR568" s="34">
        <v>0.51380199999999998</v>
      </c>
      <c r="BS568" s="34">
        <v>-5</v>
      </c>
      <c r="BT568" s="34">
        <v>7.123E-3</v>
      </c>
      <c r="BU568" s="34">
        <v>12.556037</v>
      </c>
      <c r="BV568" s="34">
        <v>0</v>
      </c>
      <c r="BW568" s="34" t="s">
        <v>155</v>
      </c>
      <c r="BX568" s="34">
        <v>0.81599999999999995</v>
      </c>
    </row>
    <row r="569" spans="1:76" x14ac:dyDescent="0.25">
      <c r="A569" s="35">
        <v>43167</v>
      </c>
      <c r="B569" s="36">
        <v>2.3355324074074077E-2</v>
      </c>
      <c r="C569" s="34">
        <v>13.010999999999999</v>
      </c>
      <c r="D569" s="34">
        <v>1.6814</v>
      </c>
      <c r="E569" s="34">
        <v>16813.806229999998</v>
      </c>
      <c r="F569" s="34">
        <v>1618.5</v>
      </c>
      <c r="G569" s="34">
        <v>1.5</v>
      </c>
      <c r="H569" s="34">
        <v>3714.7</v>
      </c>
      <c r="I569" s="34"/>
      <c r="J569" s="34">
        <v>1.2</v>
      </c>
      <c r="K569" s="34">
        <v>0.86539999999999995</v>
      </c>
      <c r="L569" s="34">
        <v>11.259</v>
      </c>
      <c r="M569" s="34">
        <v>1.4550000000000001</v>
      </c>
      <c r="N569" s="34">
        <v>1400.6147000000001</v>
      </c>
      <c r="O569" s="34">
        <v>1.2981</v>
      </c>
      <c r="P569" s="34">
        <v>1401.9</v>
      </c>
      <c r="Q569" s="34">
        <v>1142.8359</v>
      </c>
      <c r="R569" s="34">
        <v>1.0591999999999999</v>
      </c>
      <c r="S569" s="34">
        <v>1143.9000000000001</v>
      </c>
      <c r="T569" s="34">
        <v>3714.7267999999999</v>
      </c>
      <c r="U569" s="34"/>
      <c r="V569" s="34"/>
      <c r="W569" s="34">
        <v>0</v>
      </c>
      <c r="X569" s="34">
        <v>1.0384</v>
      </c>
      <c r="Y569" s="34">
        <v>12</v>
      </c>
      <c r="Z569" s="34">
        <v>844</v>
      </c>
      <c r="AA569" s="34">
        <v>844</v>
      </c>
      <c r="AB569" s="34">
        <v>854</v>
      </c>
      <c r="AC569" s="34">
        <v>92</v>
      </c>
      <c r="AD569" s="34">
        <v>27.01</v>
      </c>
      <c r="AE569" s="34">
        <v>0.62</v>
      </c>
      <c r="AF569" s="34">
        <v>979</v>
      </c>
      <c r="AG569" s="34">
        <v>1</v>
      </c>
      <c r="AH569" s="34">
        <v>42</v>
      </c>
      <c r="AI569" s="34">
        <v>37</v>
      </c>
      <c r="AJ569" s="34">
        <v>192</v>
      </c>
      <c r="AK569" s="34">
        <v>169</v>
      </c>
      <c r="AL569" s="34">
        <v>3.9</v>
      </c>
      <c r="AM569" s="34">
        <v>175</v>
      </c>
      <c r="AN569" s="34" t="s">
        <v>155</v>
      </c>
      <c r="AO569" s="34">
        <v>2</v>
      </c>
      <c r="AP569" s="37">
        <v>0.77416666666666656</v>
      </c>
      <c r="AQ569" s="34">
        <v>47.158884999999998</v>
      </c>
      <c r="AR569" s="34">
        <v>-88.488803000000004</v>
      </c>
      <c r="AS569" s="34">
        <v>313.39999999999998</v>
      </c>
      <c r="AT569" s="34">
        <v>36.9</v>
      </c>
      <c r="AU569" s="34">
        <v>12</v>
      </c>
      <c r="AV569" s="34">
        <v>10</v>
      </c>
      <c r="AW569" s="34" t="s">
        <v>199</v>
      </c>
      <c r="AX569" s="34">
        <v>1.5</v>
      </c>
      <c r="AY569" s="34">
        <v>1.6</v>
      </c>
      <c r="AZ569" s="34">
        <v>2.4</v>
      </c>
      <c r="BA569" s="34">
        <v>13.404</v>
      </c>
      <c r="BB569" s="34">
        <v>13.29</v>
      </c>
      <c r="BC569" s="34">
        <v>0.99</v>
      </c>
      <c r="BD569" s="34">
        <v>15.557</v>
      </c>
      <c r="BE569" s="34">
        <v>2500.4699999999998</v>
      </c>
      <c r="BF569" s="34">
        <v>205.66900000000001</v>
      </c>
      <c r="BG569" s="34">
        <v>32.573999999999998</v>
      </c>
      <c r="BH569" s="34">
        <v>0.03</v>
      </c>
      <c r="BI569" s="34">
        <v>32.604999999999997</v>
      </c>
      <c r="BJ569" s="34">
        <v>26.579000000000001</v>
      </c>
      <c r="BK569" s="34">
        <v>2.5000000000000001E-2</v>
      </c>
      <c r="BL569" s="34">
        <v>26.603999999999999</v>
      </c>
      <c r="BM569" s="34">
        <v>28.468900000000001</v>
      </c>
      <c r="BN569" s="34"/>
      <c r="BO569" s="34"/>
      <c r="BP569" s="34"/>
      <c r="BQ569" s="34">
        <v>167.68899999999999</v>
      </c>
      <c r="BR569" s="34">
        <v>0.54769500000000004</v>
      </c>
      <c r="BS569" s="34">
        <v>-5</v>
      </c>
      <c r="BT569" s="34">
        <v>7.0000000000000001E-3</v>
      </c>
      <c r="BU569" s="34">
        <v>13.384297</v>
      </c>
      <c r="BV569" s="34">
        <v>0</v>
      </c>
      <c r="BW569" s="34" t="s">
        <v>155</v>
      </c>
      <c r="BX569" s="34">
        <v>0.81599999999999995</v>
      </c>
    </row>
    <row r="570" spans="1:76" x14ac:dyDescent="0.25">
      <c r="A570" s="35">
        <v>43167</v>
      </c>
      <c r="B570" s="36">
        <v>2.3366898148148147E-2</v>
      </c>
      <c r="C570" s="34">
        <v>12.851000000000001</v>
      </c>
      <c r="D570" s="34">
        <v>2.0461</v>
      </c>
      <c r="E570" s="34">
        <v>20460.846089999999</v>
      </c>
      <c r="F570" s="34">
        <v>1719.8</v>
      </c>
      <c r="G570" s="34">
        <v>1.5</v>
      </c>
      <c r="H570" s="34">
        <v>3882.2</v>
      </c>
      <c r="I570" s="34"/>
      <c r="J570" s="34">
        <v>1.2</v>
      </c>
      <c r="K570" s="34">
        <v>0.86309999999999998</v>
      </c>
      <c r="L570" s="34">
        <v>11.0914</v>
      </c>
      <c r="M570" s="34">
        <v>1.766</v>
      </c>
      <c r="N570" s="34">
        <v>1484.3966</v>
      </c>
      <c r="O570" s="34">
        <v>1.2946</v>
      </c>
      <c r="P570" s="34">
        <v>1485.7</v>
      </c>
      <c r="Q570" s="34">
        <v>1212.4025999999999</v>
      </c>
      <c r="R570" s="34">
        <v>1.0573999999999999</v>
      </c>
      <c r="S570" s="34">
        <v>1213.5</v>
      </c>
      <c r="T570" s="34">
        <v>3882.2348999999999</v>
      </c>
      <c r="U570" s="34"/>
      <c r="V570" s="34"/>
      <c r="W570" s="34">
        <v>0</v>
      </c>
      <c r="X570" s="34">
        <v>1.0357000000000001</v>
      </c>
      <c r="Y570" s="34">
        <v>12</v>
      </c>
      <c r="Z570" s="34">
        <v>844</v>
      </c>
      <c r="AA570" s="34">
        <v>843</v>
      </c>
      <c r="AB570" s="34">
        <v>854</v>
      </c>
      <c r="AC570" s="34">
        <v>92.9</v>
      </c>
      <c r="AD570" s="34">
        <v>27.27</v>
      </c>
      <c r="AE570" s="34">
        <v>0.63</v>
      </c>
      <c r="AF570" s="34">
        <v>979</v>
      </c>
      <c r="AG570" s="34">
        <v>1</v>
      </c>
      <c r="AH570" s="34">
        <v>42</v>
      </c>
      <c r="AI570" s="34">
        <v>37</v>
      </c>
      <c r="AJ570" s="34">
        <v>191.1</v>
      </c>
      <c r="AK570" s="34">
        <v>169</v>
      </c>
      <c r="AL570" s="34">
        <v>3.9</v>
      </c>
      <c r="AM570" s="34">
        <v>175</v>
      </c>
      <c r="AN570" s="34" t="s">
        <v>155</v>
      </c>
      <c r="AO570" s="34">
        <v>2</v>
      </c>
      <c r="AP570" s="37">
        <v>0.77417824074074071</v>
      </c>
      <c r="AQ570" s="34">
        <v>47.158828999999997</v>
      </c>
      <c r="AR570" s="34">
        <v>-88.488597999999996</v>
      </c>
      <c r="AS570" s="34">
        <v>313.2</v>
      </c>
      <c r="AT570" s="34">
        <v>37.4</v>
      </c>
      <c r="AU570" s="34">
        <v>12</v>
      </c>
      <c r="AV570" s="34">
        <v>10</v>
      </c>
      <c r="AW570" s="34" t="s">
        <v>199</v>
      </c>
      <c r="AX570" s="34">
        <v>1.2843</v>
      </c>
      <c r="AY570" s="34">
        <v>1.6</v>
      </c>
      <c r="AZ570" s="34">
        <v>2.1124000000000001</v>
      </c>
      <c r="BA570" s="34">
        <v>13.404</v>
      </c>
      <c r="BB570" s="34">
        <v>13.06</v>
      </c>
      <c r="BC570" s="34">
        <v>0.97</v>
      </c>
      <c r="BD570" s="34">
        <v>15.862</v>
      </c>
      <c r="BE570" s="34">
        <v>2433.3719999999998</v>
      </c>
      <c r="BF570" s="34">
        <v>246.595</v>
      </c>
      <c r="BG570" s="34">
        <v>34.103999999999999</v>
      </c>
      <c r="BH570" s="34">
        <v>0.03</v>
      </c>
      <c r="BI570" s="34">
        <v>34.134</v>
      </c>
      <c r="BJ570" s="34">
        <v>27.855</v>
      </c>
      <c r="BK570" s="34">
        <v>2.4E-2</v>
      </c>
      <c r="BL570" s="34">
        <v>27.88</v>
      </c>
      <c r="BM570" s="34">
        <v>29.3919</v>
      </c>
      <c r="BN570" s="34"/>
      <c r="BO570" s="34"/>
      <c r="BP570" s="34"/>
      <c r="BQ570" s="34">
        <v>165.22</v>
      </c>
      <c r="BR570" s="34">
        <v>0.61251299999999997</v>
      </c>
      <c r="BS570" s="34">
        <v>-5</v>
      </c>
      <c r="BT570" s="34">
        <v>7.0000000000000001E-3</v>
      </c>
      <c r="BU570" s="34">
        <v>14.968287</v>
      </c>
      <c r="BV570" s="34">
        <v>0</v>
      </c>
      <c r="BW570" s="34" t="s">
        <v>155</v>
      </c>
      <c r="BX570" s="34">
        <v>0.81699999999999995</v>
      </c>
    </row>
    <row r="571" spans="1:76" x14ac:dyDescent="0.25">
      <c r="A571" s="35">
        <v>43167</v>
      </c>
      <c r="B571" s="36">
        <v>2.3378472222222221E-2</v>
      </c>
      <c r="C571" s="34">
        <v>12.678000000000001</v>
      </c>
      <c r="D571" s="34">
        <v>2.3913000000000002</v>
      </c>
      <c r="E571" s="34">
        <v>23913.111499999999</v>
      </c>
      <c r="F571" s="34">
        <v>1757.4</v>
      </c>
      <c r="G571" s="34">
        <v>1.6</v>
      </c>
      <c r="H571" s="34">
        <v>4181.2</v>
      </c>
      <c r="I571" s="34"/>
      <c r="J571" s="34">
        <v>1.1000000000000001</v>
      </c>
      <c r="K571" s="34">
        <v>0.86109999999999998</v>
      </c>
      <c r="L571" s="34">
        <v>10.9169</v>
      </c>
      <c r="M571" s="34">
        <v>2.0590999999999999</v>
      </c>
      <c r="N571" s="34">
        <v>1513.2384999999999</v>
      </c>
      <c r="O571" s="34">
        <v>1.3776999999999999</v>
      </c>
      <c r="P571" s="34">
        <v>1514.6</v>
      </c>
      <c r="Q571" s="34">
        <v>1234.9037000000001</v>
      </c>
      <c r="R571" s="34">
        <v>1.1243000000000001</v>
      </c>
      <c r="S571" s="34">
        <v>1236</v>
      </c>
      <c r="T571" s="34">
        <v>4181.2420000000002</v>
      </c>
      <c r="U571" s="34"/>
      <c r="V571" s="34"/>
      <c r="W571" s="34">
        <v>0</v>
      </c>
      <c r="X571" s="34">
        <v>0.94720000000000004</v>
      </c>
      <c r="Y571" s="34">
        <v>12</v>
      </c>
      <c r="Z571" s="34">
        <v>843</v>
      </c>
      <c r="AA571" s="34">
        <v>842</v>
      </c>
      <c r="AB571" s="34">
        <v>853</v>
      </c>
      <c r="AC571" s="34">
        <v>92.1</v>
      </c>
      <c r="AD571" s="34">
        <v>27.04</v>
      </c>
      <c r="AE571" s="34">
        <v>0.62</v>
      </c>
      <c r="AF571" s="34">
        <v>979</v>
      </c>
      <c r="AG571" s="34">
        <v>1</v>
      </c>
      <c r="AH571" s="34">
        <v>42</v>
      </c>
      <c r="AI571" s="34">
        <v>37</v>
      </c>
      <c r="AJ571" s="34">
        <v>191.9</v>
      </c>
      <c r="AK571" s="34">
        <v>169</v>
      </c>
      <c r="AL571" s="34">
        <v>4</v>
      </c>
      <c r="AM571" s="34">
        <v>175</v>
      </c>
      <c r="AN571" s="34" t="s">
        <v>155</v>
      </c>
      <c r="AO571" s="34">
        <v>2</v>
      </c>
      <c r="AP571" s="37">
        <v>0.77418981481481486</v>
      </c>
      <c r="AQ571" s="34">
        <v>47.158813000000002</v>
      </c>
      <c r="AR571" s="34">
        <v>-88.488371999999998</v>
      </c>
      <c r="AS571" s="34">
        <v>313.2</v>
      </c>
      <c r="AT571" s="34">
        <v>40.1</v>
      </c>
      <c r="AU571" s="34">
        <v>12</v>
      </c>
      <c r="AV571" s="34">
        <v>10</v>
      </c>
      <c r="AW571" s="34" t="s">
        <v>199</v>
      </c>
      <c r="AX571" s="34">
        <v>1.3438000000000001</v>
      </c>
      <c r="AY571" s="34">
        <v>1.1686000000000001</v>
      </c>
      <c r="AZ571" s="34">
        <v>2.1438000000000001</v>
      </c>
      <c r="BA571" s="34">
        <v>13.404</v>
      </c>
      <c r="BB571" s="34">
        <v>12.85</v>
      </c>
      <c r="BC571" s="34">
        <v>0.96</v>
      </c>
      <c r="BD571" s="34">
        <v>16.132999999999999</v>
      </c>
      <c r="BE571" s="34">
        <v>2368.4389999999999</v>
      </c>
      <c r="BF571" s="34">
        <v>284.32799999999997</v>
      </c>
      <c r="BG571" s="34">
        <v>34.380000000000003</v>
      </c>
      <c r="BH571" s="34">
        <v>3.1E-2</v>
      </c>
      <c r="BI571" s="34">
        <v>34.411000000000001</v>
      </c>
      <c r="BJ571" s="34">
        <v>28.056999999999999</v>
      </c>
      <c r="BK571" s="34">
        <v>2.5999999999999999E-2</v>
      </c>
      <c r="BL571" s="34">
        <v>28.082000000000001</v>
      </c>
      <c r="BM571" s="34">
        <v>31.3034</v>
      </c>
      <c r="BN571" s="34"/>
      <c r="BO571" s="34"/>
      <c r="BP571" s="34"/>
      <c r="BQ571" s="34">
        <v>149.416</v>
      </c>
      <c r="BR571" s="34">
        <v>0.62538499999999997</v>
      </c>
      <c r="BS571" s="34">
        <v>-5</v>
      </c>
      <c r="BT571" s="34">
        <v>6.123E-3</v>
      </c>
      <c r="BU571" s="34">
        <v>15.282845999999999</v>
      </c>
      <c r="BV571" s="34">
        <v>0</v>
      </c>
      <c r="BW571" s="34" t="s">
        <v>155</v>
      </c>
      <c r="BX571" s="34">
        <v>0.81599999999999995</v>
      </c>
    </row>
    <row r="572" spans="1:76" x14ac:dyDescent="0.25">
      <c r="A572" s="35">
        <v>43167</v>
      </c>
      <c r="B572" s="36">
        <v>2.3390046296296294E-2</v>
      </c>
      <c r="C572" s="34">
        <v>11.88</v>
      </c>
      <c r="D572" s="34">
        <v>2.9695</v>
      </c>
      <c r="E572" s="34">
        <v>29695.306830000001</v>
      </c>
      <c r="F572" s="34">
        <v>1750</v>
      </c>
      <c r="G572" s="34">
        <v>1.6</v>
      </c>
      <c r="H572" s="34">
        <v>4398.5</v>
      </c>
      <c r="I572" s="34"/>
      <c r="J572" s="34">
        <v>1</v>
      </c>
      <c r="K572" s="34">
        <v>0.86180000000000001</v>
      </c>
      <c r="L572" s="34">
        <v>10.2385</v>
      </c>
      <c r="M572" s="34">
        <v>2.5592000000000001</v>
      </c>
      <c r="N572" s="34">
        <v>1508.1962000000001</v>
      </c>
      <c r="O572" s="34">
        <v>1.3789</v>
      </c>
      <c r="P572" s="34">
        <v>1509.6</v>
      </c>
      <c r="Q572" s="34">
        <v>1230.6172999999999</v>
      </c>
      <c r="R572" s="34">
        <v>1.1251</v>
      </c>
      <c r="S572" s="34">
        <v>1231.7</v>
      </c>
      <c r="T572" s="34">
        <v>4398.4958999999999</v>
      </c>
      <c r="U572" s="34"/>
      <c r="V572" s="34"/>
      <c r="W572" s="34">
        <v>0</v>
      </c>
      <c r="X572" s="34">
        <v>0.86329999999999996</v>
      </c>
      <c r="Y572" s="34">
        <v>12</v>
      </c>
      <c r="Z572" s="34">
        <v>844</v>
      </c>
      <c r="AA572" s="34">
        <v>842</v>
      </c>
      <c r="AB572" s="34">
        <v>852</v>
      </c>
      <c r="AC572" s="34">
        <v>92</v>
      </c>
      <c r="AD572" s="34">
        <v>27.01</v>
      </c>
      <c r="AE572" s="34">
        <v>0.62</v>
      </c>
      <c r="AF572" s="34">
        <v>979</v>
      </c>
      <c r="AG572" s="34">
        <v>1</v>
      </c>
      <c r="AH572" s="34">
        <v>42</v>
      </c>
      <c r="AI572" s="34">
        <v>37</v>
      </c>
      <c r="AJ572" s="34">
        <v>191.1</v>
      </c>
      <c r="AK572" s="34">
        <v>169</v>
      </c>
      <c r="AL572" s="34">
        <v>4</v>
      </c>
      <c r="AM572" s="34">
        <v>175</v>
      </c>
      <c r="AN572" s="34" t="s">
        <v>155</v>
      </c>
      <c r="AO572" s="34">
        <v>2</v>
      </c>
      <c r="AP572" s="37">
        <v>0.7742013888888889</v>
      </c>
      <c r="AQ572" s="34">
        <v>47.158817999999997</v>
      </c>
      <c r="AR572" s="34">
        <v>-88.488130999999996</v>
      </c>
      <c r="AS572" s="34">
        <v>313</v>
      </c>
      <c r="AT572" s="34">
        <v>42.1</v>
      </c>
      <c r="AU572" s="34">
        <v>12</v>
      </c>
      <c r="AV572" s="34">
        <v>10</v>
      </c>
      <c r="AW572" s="34" t="s">
        <v>199</v>
      </c>
      <c r="AX572" s="34">
        <v>1.3281000000000001</v>
      </c>
      <c r="AY572" s="34">
        <v>1.2876000000000001</v>
      </c>
      <c r="AZ572" s="34">
        <v>2.3437999999999999</v>
      </c>
      <c r="BA572" s="34">
        <v>13.404</v>
      </c>
      <c r="BB572" s="34">
        <v>12.93</v>
      </c>
      <c r="BC572" s="34">
        <v>0.96</v>
      </c>
      <c r="BD572" s="34">
        <v>16.032</v>
      </c>
      <c r="BE572" s="34">
        <v>2247.5929999999998</v>
      </c>
      <c r="BF572" s="34">
        <v>357.57400000000001</v>
      </c>
      <c r="BG572" s="34">
        <v>34.671999999999997</v>
      </c>
      <c r="BH572" s="34">
        <v>3.2000000000000001E-2</v>
      </c>
      <c r="BI572" s="34">
        <v>34.703000000000003</v>
      </c>
      <c r="BJ572" s="34">
        <v>28.29</v>
      </c>
      <c r="BK572" s="34">
        <v>2.5999999999999999E-2</v>
      </c>
      <c r="BL572" s="34">
        <v>28.315999999999999</v>
      </c>
      <c r="BM572" s="34">
        <v>33.3202</v>
      </c>
      <c r="BN572" s="34"/>
      <c r="BO572" s="34"/>
      <c r="BP572" s="34"/>
      <c r="BQ572" s="34">
        <v>137.792</v>
      </c>
      <c r="BR572" s="34">
        <v>0.65581800000000001</v>
      </c>
      <c r="BS572" s="34">
        <v>-5</v>
      </c>
      <c r="BT572" s="34">
        <v>6.0000000000000001E-3</v>
      </c>
      <c r="BU572" s="34">
        <v>16.026551999999999</v>
      </c>
      <c r="BV572" s="34">
        <v>0</v>
      </c>
      <c r="BW572" s="34" t="s">
        <v>155</v>
      </c>
      <c r="BX572" s="34">
        <v>0.81599999999999995</v>
      </c>
    </row>
    <row r="573" spans="1:76" x14ac:dyDescent="0.25">
      <c r="A573" s="35">
        <v>43167</v>
      </c>
      <c r="B573" s="36">
        <v>2.3401620370370368E-2</v>
      </c>
      <c r="C573" s="34">
        <v>10.369</v>
      </c>
      <c r="D573" s="34">
        <v>5.6871999999999998</v>
      </c>
      <c r="E573" s="34">
        <v>56871.700080000002</v>
      </c>
      <c r="F573" s="34">
        <v>1721.8</v>
      </c>
      <c r="G573" s="34">
        <v>1.8</v>
      </c>
      <c r="H573" s="34">
        <v>4662.5</v>
      </c>
      <c r="I573" s="34"/>
      <c r="J573" s="34">
        <v>1</v>
      </c>
      <c r="K573" s="34">
        <v>0.84770000000000001</v>
      </c>
      <c r="L573" s="34">
        <v>8.7905999999999995</v>
      </c>
      <c r="M573" s="34">
        <v>4.8212999999999999</v>
      </c>
      <c r="N573" s="34">
        <v>1459.6802</v>
      </c>
      <c r="O573" s="34">
        <v>1.4902</v>
      </c>
      <c r="P573" s="34">
        <v>1461.2</v>
      </c>
      <c r="Q573" s="34">
        <v>1191.0306</v>
      </c>
      <c r="R573" s="34">
        <v>1.216</v>
      </c>
      <c r="S573" s="34">
        <v>1192.2</v>
      </c>
      <c r="T573" s="34">
        <v>4662.5286999999998</v>
      </c>
      <c r="U573" s="34"/>
      <c r="V573" s="34"/>
      <c r="W573" s="34">
        <v>0</v>
      </c>
      <c r="X573" s="34">
        <v>0.84770000000000001</v>
      </c>
      <c r="Y573" s="34">
        <v>12</v>
      </c>
      <c r="Z573" s="34">
        <v>846</v>
      </c>
      <c r="AA573" s="34">
        <v>845</v>
      </c>
      <c r="AB573" s="34">
        <v>856</v>
      </c>
      <c r="AC573" s="34">
        <v>92</v>
      </c>
      <c r="AD573" s="34">
        <v>27.01</v>
      </c>
      <c r="AE573" s="34">
        <v>0.62</v>
      </c>
      <c r="AF573" s="34">
        <v>979</v>
      </c>
      <c r="AG573" s="34">
        <v>1</v>
      </c>
      <c r="AH573" s="34">
        <v>42</v>
      </c>
      <c r="AI573" s="34">
        <v>37</v>
      </c>
      <c r="AJ573" s="34">
        <v>191</v>
      </c>
      <c r="AK573" s="34">
        <v>169.9</v>
      </c>
      <c r="AL573" s="34">
        <v>3.9</v>
      </c>
      <c r="AM573" s="34">
        <v>175</v>
      </c>
      <c r="AN573" s="34" t="s">
        <v>155</v>
      </c>
      <c r="AO573" s="34">
        <v>2</v>
      </c>
      <c r="AP573" s="37">
        <v>0.77421296296296294</v>
      </c>
      <c r="AQ573" s="34">
        <v>47.158824000000003</v>
      </c>
      <c r="AR573" s="34">
        <v>-88.487879000000007</v>
      </c>
      <c r="AS573" s="34">
        <v>312.8</v>
      </c>
      <c r="AT573" s="34">
        <v>42.5</v>
      </c>
      <c r="AU573" s="34">
        <v>12</v>
      </c>
      <c r="AV573" s="34">
        <v>9</v>
      </c>
      <c r="AW573" s="34" t="s">
        <v>238</v>
      </c>
      <c r="AX573" s="34">
        <v>1.3718999999999999</v>
      </c>
      <c r="AY573" s="34">
        <v>1.1124000000000001</v>
      </c>
      <c r="AZ573" s="34">
        <v>2.4719000000000002</v>
      </c>
      <c r="BA573" s="34">
        <v>13.404</v>
      </c>
      <c r="BB573" s="34">
        <v>11.66</v>
      </c>
      <c r="BC573" s="34">
        <v>0.87</v>
      </c>
      <c r="BD573" s="34">
        <v>17.96</v>
      </c>
      <c r="BE573" s="34">
        <v>1814.15</v>
      </c>
      <c r="BF573" s="34">
        <v>633.27300000000002</v>
      </c>
      <c r="BG573" s="34">
        <v>31.545999999999999</v>
      </c>
      <c r="BH573" s="34">
        <v>3.2000000000000001E-2</v>
      </c>
      <c r="BI573" s="34">
        <v>31.577999999999999</v>
      </c>
      <c r="BJ573" s="34">
        <v>25.74</v>
      </c>
      <c r="BK573" s="34">
        <v>2.5999999999999999E-2</v>
      </c>
      <c r="BL573" s="34">
        <v>25.766999999999999</v>
      </c>
      <c r="BM573" s="34">
        <v>33.204500000000003</v>
      </c>
      <c r="BN573" s="34"/>
      <c r="BO573" s="34"/>
      <c r="BP573" s="34"/>
      <c r="BQ573" s="34">
        <v>127.208</v>
      </c>
      <c r="BR573" s="34">
        <v>0.348665</v>
      </c>
      <c r="BS573" s="34">
        <v>-5</v>
      </c>
      <c r="BT573" s="34">
        <v>6.8770000000000003E-3</v>
      </c>
      <c r="BU573" s="34">
        <v>8.5205000000000002</v>
      </c>
      <c r="BV573" s="34">
        <v>0</v>
      </c>
      <c r="BW573" s="34" t="s">
        <v>155</v>
      </c>
      <c r="BX573" s="34">
        <v>0.81599999999999995</v>
      </c>
    </row>
    <row r="574" spans="1:76" x14ac:dyDescent="0.25">
      <c r="A574" s="35">
        <v>43167</v>
      </c>
      <c r="B574" s="36">
        <v>2.3413194444444448E-2</v>
      </c>
      <c r="C574" s="34">
        <v>9.5250000000000004</v>
      </c>
      <c r="D574" s="34">
        <v>6.1113999999999997</v>
      </c>
      <c r="E574" s="34">
        <v>61113.918469999997</v>
      </c>
      <c r="F574" s="34">
        <v>1528.5</v>
      </c>
      <c r="G574" s="34">
        <v>2.6</v>
      </c>
      <c r="H574" s="34">
        <v>8904.1</v>
      </c>
      <c r="I574" s="34"/>
      <c r="J574" s="34">
        <v>0.9</v>
      </c>
      <c r="K574" s="34">
        <v>0.84599999999999997</v>
      </c>
      <c r="L574" s="34">
        <v>8.0584000000000007</v>
      </c>
      <c r="M574" s="34">
        <v>5.1703000000000001</v>
      </c>
      <c r="N574" s="34">
        <v>1293.1323</v>
      </c>
      <c r="O574" s="34">
        <v>2.2132000000000001</v>
      </c>
      <c r="P574" s="34">
        <v>1295.3</v>
      </c>
      <c r="Q574" s="34">
        <v>1055.1352999999999</v>
      </c>
      <c r="R574" s="34">
        <v>1.8058000000000001</v>
      </c>
      <c r="S574" s="34">
        <v>1056.9000000000001</v>
      </c>
      <c r="T574" s="34">
        <v>8904.0877999999993</v>
      </c>
      <c r="U574" s="34"/>
      <c r="V574" s="34"/>
      <c r="W574" s="34">
        <v>0</v>
      </c>
      <c r="X574" s="34">
        <v>0.76139999999999997</v>
      </c>
      <c r="Y574" s="34">
        <v>12.1</v>
      </c>
      <c r="Z574" s="34">
        <v>848</v>
      </c>
      <c r="AA574" s="34">
        <v>847</v>
      </c>
      <c r="AB574" s="34">
        <v>859</v>
      </c>
      <c r="AC574" s="34">
        <v>92</v>
      </c>
      <c r="AD574" s="34">
        <v>27.01</v>
      </c>
      <c r="AE574" s="34">
        <v>0.62</v>
      </c>
      <c r="AF574" s="34">
        <v>979</v>
      </c>
      <c r="AG574" s="34">
        <v>1</v>
      </c>
      <c r="AH574" s="34">
        <v>42</v>
      </c>
      <c r="AI574" s="34">
        <v>37</v>
      </c>
      <c r="AJ574" s="34">
        <v>191</v>
      </c>
      <c r="AK574" s="34">
        <v>170</v>
      </c>
      <c r="AL574" s="34">
        <v>4</v>
      </c>
      <c r="AM574" s="34">
        <v>175</v>
      </c>
      <c r="AN574" s="34" t="s">
        <v>155</v>
      </c>
      <c r="AO574" s="34">
        <v>2</v>
      </c>
      <c r="AP574" s="37">
        <v>0.77422453703703698</v>
      </c>
      <c r="AQ574" s="34">
        <v>47.158830000000002</v>
      </c>
      <c r="AR574" s="34">
        <v>-88.487617</v>
      </c>
      <c r="AS574" s="34">
        <v>312.7</v>
      </c>
      <c r="AT574" s="34">
        <v>43.6</v>
      </c>
      <c r="AU574" s="34">
        <v>12</v>
      </c>
      <c r="AV574" s="34">
        <v>8</v>
      </c>
      <c r="AW574" s="34" t="s">
        <v>239</v>
      </c>
      <c r="AX574" s="34">
        <v>1.3281000000000001</v>
      </c>
      <c r="AY574" s="34">
        <v>1.2876000000000001</v>
      </c>
      <c r="AZ574" s="34">
        <v>2.6438000000000001</v>
      </c>
      <c r="BA574" s="34">
        <v>13.404</v>
      </c>
      <c r="BB574" s="34">
        <v>11.51</v>
      </c>
      <c r="BC574" s="34">
        <v>0.86</v>
      </c>
      <c r="BD574" s="34">
        <v>18.202000000000002</v>
      </c>
      <c r="BE574" s="34">
        <v>1658.19</v>
      </c>
      <c r="BF574" s="34">
        <v>677.14</v>
      </c>
      <c r="BG574" s="34">
        <v>27.866</v>
      </c>
      <c r="BH574" s="34">
        <v>4.8000000000000001E-2</v>
      </c>
      <c r="BI574" s="34">
        <v>27.913</v>
      </c>
      <c r="BJ574" s="34">
        <v>22.736999999999998</v>
      </c>
      <c r="BK574" s="34">
        <v>3.9E-2</v>
      </c>
      <c r="BL574" s="34">
        <v>22.776</v>
      </c>
      <c r="BM574" s="34">
        <v>63.226500000000001</v>
      </c>
      <c r="BN574" s="34"/>
      <c r="BO574" s="34"/>
      <c r="BP574" s="34"/>
      <c r="BQ574" s="34">
        <v>113.92100000000001</v>
      </c>
      <c r="BR574" s="34">
        <v>0.36808099999999999</v>
      </c>
      <c r="BS574" s="34">
        <v>-5</v>
      </c>
      <c r="BT574" s="34">
        <v>6.1240000000000001E-3</v>
      </c>
      <c r="BU574" s="34">
        <v>8.9949779999999997</v>
      </c>
      <c r="BV574" s="34">
        <v>0</v>
      </c>
      <c r="BW574" s="34" t="s">
        <v>155</v>
      </c>
      <c r="BX574" s="34">
        <v>0.81599999999999995</v>
      </c>
    </row>
    <row r="575" spans="1:76" x14ac:dyDescent="0.25">
      <c r="A575" s="35">
        <v>43167</v>
      </c>
      <c r="B575" s="36">
        <v>2.3424768518518518E-2</v>
      </c>
      <c r="C575" s="34">
        <v>10.612</v>
      </c>
      <c r="D575" s="34">
        <v>5.4280999999999997</v>
      </c>
      <c r="E575" s="34">
        <v>54280.708330000001</v>
      </c>
      <c r="F575" s="34">
        <v>1193.9000000000001</v>
      </c>
      <c r="G575" s="34">
        <v>3.6</v>
      </c>
      <c r="H575" s="34">
        <v>8860.4</v>
      </c>
      <c r="I575" s="34"/>
      <c r="J575" s="34">
        <v>0.9</v>
      </c>
      <c r="K575" s="34">
        <v>0.84409999999999996</v>
      </c>
      <c r="L575" s="34">
        <v>8.9581</v>
      </c>
      <c r="M575" s="34">
        <v>4.5819000000000001</v>
      </c>
      <c r="N575" s="34">
        <v>1007.7625</v>
      </c>
      <c r="O575" s="34">
        <v>3.0274999999999999</v>
      </c>
      <c r="P575" s="34">
        <v>1010.8</v>
      </c>
      <c r="Q575" s="34">
        <v>823.1046</v>
      </c>
      <c r="R575" s="34">
        <v>2.4727999999999999</v>
      </c>
      <c r="S575" s="34">
        <v>825.6</v>
      </c>
      <c r="T575" s="34">
        <v>8860.4362000000001</v>
      </c>
      <c r="U575" s="34"/>
      <c r="V575" s="34"/>
      <c r="W575" s="34">
        <v>0</v>
      </c>
      <c r="X575" s="34">
        <v>0.75970000000000004</v>
      </c>
      <c r="Y575" s="34">
        <v>12</v>
      </c>
      <c r="Z575" s="34">
        <v>849</v>
      </c>
      <c r="AA575" s="34">
        <v>848</v>
      </c>
      <c r="AB575" s="34">
        <v>860</v>
      </c>
      <c r="AC575" s="34">
        <v>92.9</v>
      </c>
      <c r="AD575" s="34">
        <v>27.27</v>
      </c>
      <c r="AE575" s="34">
        <v>0.63</v>
      </c>
      <c r="AF575" s="34">
        <v>979</v>
      </c>
      <c r="AG575" s="34">
        <v>1</v>
      </c>
      <c r="AH575" s="34">
        <v>42</v>
      </c>
      <c r="AI575" s="34">
        <v>37</v>
      </c>
      <c r="AJ575" s="34">
        <v>191</v>
      </c>
      <c r="AK575" s="34">
        <v>170</v>
      </c>
      <c r="AL575" s="34">
        <v>4</v>
      </c>
      <c r="AM575" s="34">
        <v>175</v>
      </c>
      <c r="AN575" s="34" t="s">
        <v>155</v>
      </c>
      <c r="AO575" s="34">
        <v>2</v>
      </c>
      <c r="AP575" s="37">
        <v>0.77423611111111112</v>
      </c>
      <c r="AQ575" s="34">
        <v>47.158833999999999</v>
      </c>
      <c r="AR575" s="34">
        <v>-88.487347999999997</v>
      </c>
      <c r="AS575" s="34">
        <v>312.60000000000002</v>
      </c>
      <c r="AT575" s="34">
        <v>43.7</v>
      </c>
      <c r="AU575" s="34">
        <v>12</v>
      </c>
      <c r="AV575" s="34">
        <v>8</v>
      </c>
      <c r="AW575" s="34" t="s">
        <v>239</v>
      </c>
      <c r="AX575" s="34">
        <v>1.3</v>
      </c>
      <c r="AY575" s="34">
        <v>1.6156999999999999</v>
      </c>
      <c r="AZ575" s="34">
        <v>2.9157000000000002</v>
      </c>
      <c r="BA575" s="34">
        <v>13.404</v>
      </c>
      <c r="BB575" s="34">
        <v>11.37</v>
      </c>
      <c r="BC575" s="34">
        <v>0.85</v>
      </c>
      <c r="BD575" s="34">
        <v>18.466999999999999</v>
      </c>
      <c r="BE575" s="34">
        <v>1804.008</v>
      </c>
      <c r="BF575" s="34">
        <v>587.28499999999997</v>
      </c>
      <c r="BG575" s="34">
        <v>21.253</v>
      </c>
      <c r="BH575" s="34">
        <v>6.4000000000000001E-2</v>
      </c>
      <c r="BI575" s="34">
        <v>21.317</v>
      </c>
      <c r="BJ575" s="34">
        <v>17.359000000000002</v>
      </c>
      <c r="BK575" s="34">
        <v>5.1999999999999998E-2</v>
      </c>
      <c r="BL575" s="34">
        <v>17.411000000000001</v>
      </c>
      <c r="BM575" s="34">
        <v>61.574300000000001</v>
      </c>
      <c r="BN575" s="34"/>
      <c r="BO575" s="34"/>
      <c r="BP575" s="34"/>
      <c r="BQ575" s="34">
        <v>111.242</v>
      </c>
      <c r="BR575" s="34">
        <v>0.318249</v>
      </c>
      <c r="BS575" s="34">
        <v>-5</v>
      </c>
      <c r="BT575" s="34">
        <v>6.0000000000000001E-3</v>
      </c>
      <c r="BU575" s="34">
        <v>7.7772160000000001</v>
      </c>
      <c r="BV575" s="34">
        <v>0</v>
      </c>
      <c r="BW575" s="34" t="s">
        <v>155</v>
      </c>
      <c r="BX575" s="34">
        <v>0.81699999999999995</v>
      </c>
    </row>
    <row r="576" spans="1:76" x14ac:dyDescent="0.25">
      <c r="A576" s="35">
        <v>43167</v>
      </c>
      <c r="B576" s="36">
        <v>2.3436342592592595E-2</v>
      </c>
      <c r="C576" s="34">
        <v>11.045999999999999</v>
      </c>
      <c r="D576" s="34">
        <v>4.3494000000000002</v>
      </c>
      <c r="E576" s="34">
        <v>43494.411769999999</v>
      </c>
      <c r="F576" s="34">
        <v>957.7</v>
      </c>
      <c r="G576" s="34">
        <v>4</v>
      </c>
      <c r="H576" s="34">
        <v>7207.6</v>
      </c>
      <c r="I576" s="34"/>
      <c r="J576" s="34">
        <v>0.9</v>
      </c>
      <c r="K576" s="34">
        <v>0.85270000000000001</v>
      </c>
      <c r="L576" s="34">
        <v>9.4186999999999994</v>
      </c>
      <c r="M576" s="34">
        <v>3.7088000000000001</v>
      </c>
      <c r="N576" s="34">
        <v>816.63459999999998</v>
      </c>
      <c r="O576" s="34">
        <v>3.4108000000000001</v>
      </c>
      <c r="P576" s="34">
        <v>820</v>
      </c>
      <c r="Q576" s="34">
        <v>666.42840000000001</v>
      </c>
      <c r="R576" s="34">
        <v>2.7835000000000001</v>
      </c>
      <c r="S576" s="34">
        <v>669.2</v>
      </c>
      <c r="T576" s="34">
        <v>7207.6106</v>
      </c>
      <c r="U576" s="34"/>
      <c r="V576" s="34"/>
      <c r="W576" s="34">
        <v>0</v>
      </c>
      <c r="X576" s="34">
        <v>0.76739999999999997</v>
      </c>
      <c r="Y576" s="34">
        <v>12</v>
      </c>
      <c r="Z576" s="34">
        <v>850</v>
      </c>
      <c r="AA576" s="34">
        <v>849</v>
      </c>
      <c r="AB576" s="34">
        <v>860</v>
      </c>
      <c r="AC576" s="34">
        <v>92.1</v>
      </c>
      <c r="AD576" s="34">
        <v>27.04</v>
      </c>
      <c r="AE576" s="34">
        <v>0.62</v>
      </c>
      <c r="AF576" s="34">
        <v>979</v>
      </c>
      <c r="AG576" s="34">
        <v>1</v>
      </c>
      <c r="AH576" s="34">
        <v>42</v>
      </c>
      <c r="AI576" s="34">
        <v>37</v>
      </c>
      <c r="AJ576" s="34">
        <v>191</v>
      </c>
      <c r="AK576" s="34">
        <v>170</v>
      </c>
      <c r="AL576" s="34">
        <v>4</v>
      </c>
      <c r="AM576" s="34">
        <v>174.8</v>
      </c>
      <c r="AN576" s="34" t="s">
        <v>155</v>
      </c>
      <c r="AO576" s="34">
        <v>2</v>
      </c>
      <c r="AP576" s="37">
        <v>0.77424768518518527</v>
      </c>
      <c r="AQ576" s="34">
        <v>47.158839</v>
      </c>
      <c r="AR576" s="34">
        <v>-88.487083999999996</v>
      </c>
      <c r="AS576" s="34">
        <v>312.5</v>
      </c>
      <c r="AT576" s="34">
        <v>43.6</v>
      </c>
      <c r="AU576" s="34">
        <v>12</v>
      </c>
      <c r="AV576" s="34">
        <v>8</v>
      </c>
      <c r="AW576" s="34" t="s">
        <v>239</v>
      </c>
      <c r="AX576" s="34">
        <v>1.3</v>
      </c>
      <c r="AY576" s="34">
        <v>1.9876</v>
      </c>
      <c r="AZ576" s="34">
        <v>3.1438000000000001</v>
      </c>
      <c r="BA576" s="34">
        <v>13.404</v>
      </c>
      <c r="BB576" s="34">
        <v>12.08</v>
      </c>
      <c r="BC576" s="34">
        <v>0.9</v>
      </c>
      <c r="BD576" s="34">
        <v>17.274000000000001</v>
      </c>
      <c r="BE576" s="34">
        <v>1976.1569999999999</v>
      </c>
      <c r="BF576" s="34">
        <v>495.26799999999997</v>
      </c>
      <c r="BG576" s="34">
        <v>17.943000000000001</v>
      </c>
      <c r="BH576" s="34">
        <v>7.4999999999999997E-2</v>
      </c>
      <c r="BI576" s="34">
        <v>18.018000000000001</v>
      </c>
      <c r="BJ576" s="34">
        <v>14.643000000000001</v>
      </c>
      <c r="BK576" s="34">
        <v>6.0999999999999999E-2</v>
      </c>
      <c r="BL576" s="34">
        <v>14.704000000000001</v>
      </c>
      <c r="BM576" s="34">
        <v>52.184800000000003</v>
      </c>
      <c r="BN576" s="34"/>
      <c r="BO576" s="34"/>
      <c r="BP576" s="34"/>
      <c r="BQ576" s="34">
        <v>117.077</v>
      </c>
      <c r="BR576" s="34">
        <v>0.23633199999999999</v>
      </c>
      <c r="BS576" s="34">
        <v>-5</v>
      </c>
      <c r="BT576" s="34">
        <v>5.1229999999999999E-3</v>
      </c>
      <c r="BU576" s="34">
        <v>5.7753629999999996</v>
      </c>
      <c r="BV576" s="34">
        <v>0</v>
      </c>
      <c r="BW576" s="34" t="s">
        <v>155</v>
      </c>
      <c r="BX576" s="34">
        <v>0.81599999999999995</v>
      </c>
    </row>
    <row r="577" spans="1:76" x14ac:dyDescent="0.25">
      <c r="A577" s="35">
        <v>43167</v>
      </c>
      <c r="B577" s="36">
        <v>2.3447916666666666E-2</v>
      </c>
      <c r="C577" s="34">
        <v>12.023</v>
      </c>
      <c r="D577" s="34">
        <v>2.9780000000000002</v>
      </c>
      <c r="E577" s="34">
        <v>29780.179950000002</v>
      </c>
      <c r="F577" s="34">
        <v>789.7</v>
      </c>
      <c r="G577" s="34">
        <v>3.8</v>
      </c>
      <c r="H577" s="34">
        <v>5793.4</v>
      </c>
      <c r="I577" s="34"/>
      <c r="J577" s="34">
        <v>0.9</v>
      </c>
      <c r="K577" s="34">
        <v>0.85919999999999996</v>
      </c>
      <c r="L577" s="34">
        <v>10.330500000000001</v>
      </c>
      <c r="M577" s="34">
        <v>2.5587</v>
      </c>
      <c r="N577" s="34">
        <v>678.49599999999998</v>
      </c>
      <c r="O577" s="34">
        <v>3.2650000000000001</v>
      </c>
      <c r="P577" s="34">
        <v>681.8</v>
      </c>
      <c r="Q577" s="34">
        <v>554.17150000000004</v>
      </c>
      <c r="R577" s="34">
        <v>2.6667000000000001</v>
      </c>
      <c r="S577" s="34">
        <v>556.79999999999995</v>
      </c>
      <c r="T577" s="34">
        <v>5793.3791000000001</v>
      </c>
      <c r="U577" s="34"/>
      <c r="V577" s="34"/>
      <c r="W577" s="34">
        <v>0</v>
      </c>
      <c r="X577" s="34">
        <v>0.77329999999999999</v>
      </c>
      <c r="Y577" s="34">
        <v>12</v>
      </c>
      <c r="Z577" s="34">
        <v>850</v>
      </c>
      <c r="AA577" s="34">
        <v>848</v>
      </c>
      <c r="AB577" s="34">
        <v>860</v>
      </c>
      <c r="AC577" s="34">
        <v>92.9</v>
      </c>
      <c r="AD577" s="34">
        <v>27.27</v>
      </c>
      <c r="AE577" s="34">
        <v>0.63</v>
      </c>
      <c r="AF577" s="34">
        <v>979</v>
      </c>
      <c r="AG577" s="34">
        <v>1</v>
      </c>
      <c r="AH577" s="34">
        <v>42</v>
      </c>
      <c r="AI577" s="34">
        <v>37</v>
      </c>
      <c r="AJ577" s="34">
        <v>191</v>
      </c>
      <c r="AK577" s="34">
        <v>170</v>
      </c>
      <c r="AL577" s="34">
        <v>4</v>
      </c>
      <c r="AM577" s="34">
        <v>174.4</v>
      </c>
      <c r="AN577" s="34" t="s">
        <v>155</v>
      </c>
      <c r="AO577" s="34">
        <v>2</v>
      </c>
      <c r="AP577" s="37">
        <v>0.7742592592592592</v>
      </c>
      <c r="AQ577" s="34">
        <v>47.158835000000003</v>
      </c>
      <c r="AR577" s="34">
        <v>-88.486847999999995</v>
      </c>
      <c r="AS577" s="34">
        <v>312.10000000000002</v>
      </c>
      <c r="AT577" s="34">
        <v>41.4</v>
      </c>
      <c r="AU577" s="34">
        <v>12</v>
      </c>
      <c r="AV577" s="34">
        <v>8</v>
      </c>
      <c r="AW577" s="34" t="s">
        <v>239</v>
      </c>
      <c r="AX577" s="34">
        <v>1.3718999999999999</v>
      </c>
      <c r="AY577" s="34">
        <v>2.1718999999999999</v>
      </c>
      <c r="AZ577" s="34">
        <v>3.2719</v>
      </c>
      <c r="BA577" s="34">
        <v>13.404</v>
      </c>
      <c r="BB577" s="34">
        <v>12.67</v>
      </c>
      <c r="BC577" s="34">
        <v>0.95</v>
      </c>
      <c r="BD577" s="34">
        <v>16.385999999999999</v>
      </c>
      <c r="BE577" s="34">
        <v>2228.7779999999998</v>
      </c>
      <c r="BF577" s="34">
        <v>351.358</v>
      </c>
      <c r="BG577" s="34">
        <v>15.33</v>
      </c>
      <c r="BH577" s="34">
        <v>7.3999999999999996E-2</v>
      </c>
      <c r="BI577" s="34">
        <v>15.403</v>
      </c>
      <c r="BJ577" s="34">
        <v>12.521000000000001</v>
      </c>
      <c r="BK577" s="34">
        <v>0.06</v>
      </c>
      <c r="BL577" s="34">
        <v>12.581</v>
      </c>
      <c r="BM577" s="34">
        <v>43.131999999999998</v>
      </c>
      <c r="BN577" s="34"/>
      <c r="BO577" s="34"/>
      <c r="BP577" s="34"/>
      <c r="BQ577" s="34">
        <v>121.307</v>
      </c>
      <c r="BR577" s="34">
        <v>0.21284500000000001</v>
      </c>
      <c r="BS577" s="34">
        <v>-5</v>
      </c>
      <c r="BT577" s="34">
        <v>5.0000000000000001E-3</v>
      </c>
      <c r="BU577" s="34">
        <v>5.2013990000000003</v>
      </c>
      <c r="BV577" s="34">
        <v>0</v>
      </c>
      <c r="BW577" s="34" t="s">
        <v>155</v>
      </c>
      <c r="BX577" s="34">
        <v>0.81699999999999995</v>
      </c>
    </row>
    <row r="578" spans="1:76" x14ac:dyDescent="0.25">
      <c r="A578" s="35">
        <v>43167</v>
      </c>
      <c r="B578" s="36">
        <v>2.3459490740740743E-2</v>
      </c>
      <c r="C578" s="34">
        <v>12.635999999999999</v>
      </c>
      <c r="D578" s="34">
        <v>1.2814000000000001</v>
      </c>
      <c r="E578" s="34">
        <v>12813.598969999999</v>
      </c>
      <c r="F578" s="34">
        <v>679.1</v>
      </c>
      <c r="G578" s="34">
        <v>3.8</v>
      </c>
      <c r="H578" s="34">
        <v>4531.5</v>
      </c>
      <c r="I578" s="34"/>
      <c r="J578" s="34">
        <v>0.9</v>
      </c>
      <c r="K578" s="34">
        <v>0.87109999999999999</v>
      </c>
      <c r="L578" s="34">
        <v>11.007199999999999</v>
      </c>
      <c r="M578" s="34">
        <v>1.1162000000000001</v>
      </c>
      <c r="N578" s="34">
        <v>591.58109999999999</v>
      </c>
      <c r="O578" s="34">
        <v>3.2734000000000001</v>
      </c>
      <c r="P578" s="34">
        <v>594.9</v>
      </c>
      <c r="Q578" s="34">
        <v>483.24990000000003</v>
      </c>
      <c r="R578" s="34">
        <v>2.6739999999999999</v>
      </c>
      <c r="S578" s="34">
        <v>485.9</v>
      </c>
      <c r="T578" s="34">
        <v>4531.47</v>
      </c>
      <c r="U578" s="34"/>
      <c r="V578" s="34"/>
      <c r="W578" s="34">
        <v>0</v>
      </c>
      <c r="X578" s="34">
        <v>0.78400000000000003</v>
      </c>
      <c r="Y578" s="34">
        <v>12</v>
      </c>
      <c r="Z578" s="34">
        <v>850</v>
      </c>
      <c r="AA578" s="34">
        <v>848</v>
      </c>
      <c r="AB578" s="34">
        <v>859</v>
      </c>
      <c r="AC578" s="34">
        <v>93</v>
      </c>
      <c r="AD578" s="34">
        <v>27.3</v>
      </c>
      <c r="AE578" s="34">
        <v>0.63</v>
      </c>
      <c r="AF578" s="34">
        <v>979</v>
      </c>
      <c r="AG578" s="34">
        <v>1</v>
      </c>
      <c r="AH578" s="34">
        <v>41.122999999999998</v>
      </c>
      <c r="AI578" s="34">
        <v>37</v>
      </c>
      <c r="AJ578" s="34">
        <v>191</v>
      </c>
      <c r="AK578" s="34">
        <v>170</v>
      </c>
      <c r="AL578" s="34">
        <v>3.9</v>
      </c>
      <c r="AM578" s="34">
        <v>174.1</v>
      </c>
      <c r="AN578" s="34" t="s">
        <v>155</v>
      </c>
      <c r="AO578" s="34">
        <v>2</v>
      </c>
      <c r="AP578" s="37">
        <v>0.77427083333333335</v>
      </c>
      <c r="AQ578" s="34">
        <v>47.158819000000001</v>
      </c>
      <c r="AR578" s="34">
        <v>-88.486625000000004</v>
      </c>
      <c r="AS578" s="34">
        <v>311.5</v>
      </c>
      <c r="AT578" s="34">
        <v>39.4</v>
      </c>
      <c r="AU578" s="34">
        <v>12</v>
      </c>
      <c r="AV578" s="34">
        <v>7</v>
      </c>
      <c r="AW578" s="34" t="s">
        <v>208</v>
      </c>
      <c r="AX578" s="34">
        <v>1.5438000000000001</v>
      </c>
      <c r="AY578" s="34">
        <v>2.2719</v>
      </c>
      <c r="AZ578" s="34">
        <v>3.3719000000000001</v>
      </c>
      <c r="BA578" s="34">
        <v>13.404</v>
      </c>
      <c r="BB578" s="34">
        <v>13.93</v>
      </c>
      <c r="BC578" s="34">
        <v>1.04</v>
      </c>
      <c r="BD578" s="34">
        <v>14.792999999999999</v>
      </c>
      <c r="BE578" s="34">
        <v>2543.7919999999999</v>
      </c>
      <c r="BF578" s="34">
        <v>164.18600000000001</v>
      </c>
      <c r="BG578" s="34">
        <v>14.317</v>
      </c>
      <c r="BH578" s="34">
        <v>7.9000000000000001E-2</v>
      </c>
      <c r="BI578" s="34">
        <v>14.396000000000001</v>
      </c>
      <c r="BJ578" s="34">
        <v>11.695</v>
      </c>
      <c r="BK578" s="34">
        <v>6.5000000000000002E-2</v>
      </c>
      <c r="BL578" s="34">
        <v>11.76</v>
      </c>
      <c r="BM578" s="34">
        <v>36.138100000000001</v>
      </c>
      <c r="BN578" s="34"/>
      <c r="BO578" s="34"/>
      <c r="BP578" s="34"/>
      <c r="BQ578" s="34">
        <v>131.744</v>
      </c>
      <c r="BR578" s="34">
        <v>0.24607999999999999</v>
      </c>
      <c r="BS578" s="34">
        <v>-5</v>
      </c>
      <c r="BT578" s="34">
        <v>5.0000000000000001E-3</v>
      </c>
      <c r="BU578" s="34">
        <v>6.0135800000000001</v>
      </c>
      <c r="BV578" s="34">
        <v>0</v>
      </c>
      <c r="BW578" s="34" t="s">
        <v>155</v>
      </c>
      <c r="BX578" s="34">
        <v>0.81699999999999995</v>
      </c>
    </row>
    <row r="579" spans="1:76" x14ac:dyDescent="0.25">
      <c r="A579" s="35">
        <v>43167</v>
      </c>
      <c r="B579" s="36">
        <v>2.3471064814814813E-2</v>
      </c>
      <c r="C579" s="34">
        <v>12.913</v>
      </c>
      <c r="D579" s="34">
        <v>0.85289999999999999</v>
      </c>
      <c r="E579" s="34">
        <v>8528.7748339999998</v>
      </c>
      <c r="F579" s="34">
        <v>622.79999999999995</v>
      </c>
      <c r="G579" s="34">
        <v>3.5</v>
      </c>
      <c r="H579" s="34">
        <v>3328</v>
      </c>
      <c r="I579" s="34"/>
      <c r="J579" s="34">
        <v>0.9</v>
      </c>
      <c r="K579" s="34">
        <v>0.874</v>
      </c>
      <c r="L579" s="34">
        <v>11.2858</v>
      </c>
      <c r="M579" s="34">
        <v>0.74539999999999995</v>
      </c>
      <c r="N579" s="34">
        <v>544.33050000000003</v>
      </c>
      <c r="O579" s="34">
        <v>3.0272999999999999</v>
      </c>
      <c r="P579" s="34">
        <v>547.4</v>
      </c>
      <c r="Q579" s="34">
        <v>444.65190000000001</v>
      </c>
      <c r="R579" s="34">
        <v>2.4729000000000001</v>
      </c>
      <c r="S579" s="34">
        <v>447.1</v>
      </c>
      <c r="T579" s="34">
        <v>3328.0187000000001</v>
      </c>
      <c r="U579" s="34"/>
      <c r="V579" s="34"/>
      <c r="W579" s="34">
        <v>0</v>
      </c>
      <c r="X579" s="34">
        <v>0.78659999999999997</v>
      </c>
      <c r="Y579" s="34">
        <v>12</v>
      </c>
      <c r="Z579" s="34">
        <v>848</v>
      </c>
      <c r="AA579" s="34">
        <v>846</v>
      </c>
      <c r="AB579" s="34">
        <v>857</v>
      </c>
      <c r="AC579" s="34">
        <v>93</v>
      </c>
      <c r="AD579" s="34">
        <v>27.3</v>
      </c>
      <c r="AE579" s="34">
        <v>0.63</v>
      </c>
      <c r="AF579" s="34">
        <v>979</v>
      </c>
      <c r="AG579" s="34">
        <v>1</v>
      </c>
      <c r="AH579" s="34">
        <v>41.877000000000002</v>
      </c>
      <c r="AI579" s="34">
        <v>37</v>
      </c>
      <c r="AJ579" s="34">
        <v>191</v>
      </c>
      <c r="AK579" s="34">
        <v>170</v>
      </c>
      <c r="AL579" s="34">
        <v>4</v>
      </c>
      <c r="AM579" s="34">
        <v>174</v>
      </c>
      <c r="AN579" s="34" t="s">
        <v>155</v>
      </c>
      <c r="AO579" s="34">
        <v>2</v>
      </c>
      <c r="AP579" s="37">
        <v>0.77428240740740739</v>
      </c>
      <c r="AQ579" s="34">
        <v>47.158794</v>
      </c>
      <c r="AR579" s="34">
        <v>-88.486407999999997</v>
      </c>
      <c r="AS579" s="34">
        <v>311.10000000000002</v>
      </c>
      <c r="AT579" s="34">
        <v>37.200000000000003</v>
      </c>
      <c r="AU579" s="34">
        <v>12</v>
      </c>
      <c r="AV579" s="34">
        <v>7</v>
      </c>
      <c r="AW579" s="34" t="s">
        <v>208</v>
      </c>
      <c r="AX579" s="34">
        <v>1.2404999999999999</v>
      </c>
      <c r="AY579" s="34">
        <v>1.6529</v>
      </c>
      <c r="AZ579" s="34">
        <v>2.2496</v>
      </c>
      <c r="BA579" s="34">
        <v>13.404</v>
      </c>
      <c r="BB579" s="34">
        <v>14.26</v>
      </c>
      <c r="BC579" s="34">
        <v>1.06</v>
      </c>
      <c r="BD579" s="34">
        <v>14.414999999999999</v>
      </c>
      <c r="BE579" s="34">
        <v>2653.1750000000002</v>
      </c>
      <c r="BF579" s="34">
        <v>111.536</v>
      </c>
      <c r="BG579" s="34">
        <v>13.401</v>
      </c>
      <c r="BH579" s="34">
        <v>7.4999999999999997E-2</v>
      </c>
      <c r="BI579" s="34">
        <v>13.475</v>
      </c>
      <c r="BJ579" s="34">
        <v>10.946999999999999</v>
      </c>
      <c r="BK579" s="34">
        <v>6.0999999999999999E-2</v>
      </c>
      <c r="BL579" s="34">
        <v>11.007999999999999</v>
      </c>
      <c r="BM579" s="34">
        <v>26.9986</v>
      </c>
      <c r="BN579" s="34"/>
      <c r="BO579" s="34"/>
      <c r="BP579" s="34"/>
      <c r="BQ579" s="34">
        <v>134.459</v>
      </c>
      <c r="BR579" s="34">
        <v>0.211535</v>
      </c>
      <c r="BS579" s="34">
        <v>-5</v>
      </c>
      <c r="BT579" s="34">
        <v>5.0000000000000001E-3</v>
      </c>
      <c r="BU579" s="34">
        <v>5.1693870000000004</v>
      </c>
      <c r="BV579" s="34">
        <v>0</v>
      </c>
      <c r="BW579" s="34" t="s">
        <v>155</v>
      </c>
      <c r="BX579" s="34">
        <v>0.81699999999999995</v>
      </c>
    </row>
    <row r="580" spans="1:76" x14ac:dyDescent="0.25">
      <c r="A580" s="35">
        <v>43167</v>
      </c>
      <c r="B580" s="36">
        <v>2.348263888888889E-2</v>
      </c>
      <c r="C580" s="34">
        <v>13.031000000000001</v>
      </c>
      <c r="D580" s="34">
        <v>0.68369999999999997</v>
      </c>
      <c r="E580" s="34">
        <v>6837.4757280000003</v>
      </c>
      <c r="F580" s="34">
        <v>565.4</v>
      </c>
      <c r="G580" s="34">
        <v>3.2</v>
      </c>
      <c r="H580" s="34">
        <v>2518.1999999999998</v>
      </c>
      <c r="I580" s="34"/>
      <c r="J580" s="34">
        <v>0.99</v>
      </c>
      <c r="K580" s="34">
        <v>0.87539999999999996</v>
      </c>
      <c r="L580" s="34">
        <v>11.4076</v>
      </c>
      <c r="M580" s="34">
        <v>0.59860000000000002</v>
      </c>
      <c r="N580" s="34">
        <v>494.98829999999998</v>
      </c>
      <c r="O580" s="34">
        <v>2.8014000000000001</v>
      </c>
      <c r="P580" s="34">
        <v>497.8</v>
      </c>
      <c r="Q580" s="34">
        <v>404.34530000000001</v>
      </c>
      <c r="R580" s="34">
        <v>2.2884000000000002</v>
      </c>
      <c r="S580" s="34">
        <v>406.6</v>
      </c>
      <c r="T580" s="34">
        <v>2518.2257</v>
      </c>
      <c r="U580" s="34"/>
      <c r="V580" s="34"/>
      <c r="W580" s="34">
        <v>0</v>
      </c>
      <c r="X580" s="34">
        <v>0.86639999999999995</v>
      </c>
      <c r="Y580" s="34">
        <v>12.3</v>
      </c>
      <c r="Z580" s="34">
        <v>846</v>
      </c>
      <c r="AA580" s="34">
        <v>845</v>
      </c>
      <c r="AB580" s="34">
        <v>857</v>
      </c>
      <c r="AC580" s="34">
        <v>93</v>
      </c>
      <c r="AD580" s="34">
        <v>27.3</v>
      </c>
      <c r="AE580" s="34">
        <v>0.63</v>
      </c>
      <c r="AF580" s="34">
        <v>979</v>
      </c>
      <c r="AG580" s="34">
        <v>1</v>
      </c>
      <c r="AH580" s="34">
        <v>42</v>
      </c>
      <c r="AI580" s="34">
        <v>37</v>
      </c>
      <c r="AJ580" s="34">
        <v>191</v>
      </c>
      <c r="AK580" s="34">
        <v>170</v>
      </c>
      <c r="AL580" s="34">
        <v>4.2</v>
      </c>
      <c r="AM580" s="34">
        <v>174</v>
      </c>
      <c r="AN580" s="34" t="s">
        <v>155</v>
      </c>
      <c r="AO580" s="34">
        <v>2</v>
      </c>
      <c r="AP580" s="37">
        <v>0.77429398148148154</v>
      </c>
      <c r="AQ580" s="34">
        <v>47.158751000000002</v>
      </c>
      <c r="AR580" s="34">
        <v>-88.486215000000001</v>
      </c>
      <c r="AS580" s="34">
        <v>311.2</v>
      </c>
      <c r="AT580" s="34">
        <v>35.299999999999997</v>
      </c>
      <c r="AU580" s="34">
        <v>12</v>
      </c>
      <c r="AV580" s="34">
        <v>7</v>
      </c>
      <c r="AW580" s="34" t="s">
        <v>208</v>
      </c>
      <c r="AX580" s="34">
        <v>1.5314000000000001</v>
      </c>
      <c r="AY580" s="34">
        <v>1.5438000000000001</v>
      </c>
      <c r="AZ580" s="34">
        <v>2.2313999999999998</v>
      </c>
      <c r="BA580" s="34">
        <v>13.404</v>
      </c>
      <c r="BB580" s="34">
        <v>14.42</v>
      </c>
      <c r="BC580" s="34">
        <v>1.08</v>
      </c>
      <c r="BD580" s="34">
        <v>14.227</v>
      </c>
      <c r="BE580" s="34">
        <v>2705.085</v>
      </c>
      <c r="BF580" s="34">
        <v>90.341999999999999</v>
      </c>
      <c r="BG580" s="34">
        <v>12.292</v>
      </c>
      <c r="BH580" s="34">
        <v>7.0000000000000007E-2</v>
      </c>
      <c r="BI580" s="34">
        <v>12.361000000000001</v>
      </c>
      <c r="BJ580" s="34">
        <v>10.041</v>
      </c>
      <c r="BK580" s="34">
        <v>5.7000000000000002E-2</v>
      </c>
      <c r="BL580" s="34">
        <v>10.098000000000001</v>
      </c>
      <c r="BM580" s="34">
        <v>20.6065</v>
      </c>
      <c r="BN580" s="34"/>
      <c r="BO580" s="34"/>
      <c r="BP580" s="34"/>
      <c r="BQ580" s="34">
        <v>149.38499999999999</v>
      </c>
      <c r="BR580" s="34">
        <v>0.22880200000000001</v>
      </c>
      <c r="BS580" s="34">
        <v>-5</v>
      </c>
      <c r="BT580" s="34">
        <v>5.0000000000000001E-3</v>
      </c>
      <c r="BU580" s="34">
        <v>5.5913490000000001</v>
      </c>
      <c r="BV580" s="34">
        <v>0</v>
      </c>
      <c r="BW580" s="34" t="s">
        <v>155</v>
      </c>
      <c r="BX580" s="34">
        <v>0.81699999999999995</v>
      </c>
    </row>
    <row r="581" spans="1:76" x14ac:dyDescent="0.25">
      <c r="A581" s="35">
        <v>43167</v>
      </c>
      <c r="B581" s="36">
        <v>2.349421296296296E-2</v>
      </c>
      <c r="C581" s="34">
        <v>13.119</v>
      </c>
      <c r="D581" s="34">
        <v>0.56840000000000002</v>
      </c>
      <c r="E581" s="34">
        <v>5684.0802679999997</v>
      </c>
      <c r="F581" s="34">
        <v>509</v>
      </c>
      <c r="G581" s="34">
        <v>3.2</v>
      </c>
      <c r="H581" s="34">
        <v>1991.8</v>
      </c>
      <c r="I581" s="34"/>
      <c r="J581" s="34">
        <v>1.1000000000000001</v>
      </c>
      <c r="K581" s="34">
        <v>0.87639999999999996</v>
      </c>
      <c r="L581" s="34">
        <v>11.4968</v>
      </c>
      <c r="M581" s="34">
        <v>0.49809999999999999</v>
      </c>
      <c r="N581" s="34">
        <v>446.10079999999999</v>
      </c>
      <c r="O581" s="34">
        <v>2.8043999999999998</v>
      </c>
      <c r="P581" s="34">
        <v>448.9</v>
      </c>
      <c r="Q581" s="34">
        <v>364.41019999999997</v>
      </c>
      <c r="R581" s="34">
        <v>2.2907999999999999</v>
      </c>
      <c r="S581" s="34">
        <v>366.7</v>
      </c>
      <c r="T581" s="34">
        <v>1991.7876000000001</v>
      </c>
      <c r="U581" s="34"/>
      <c r="V581" s="34"/>
      <c r="W581" s="34">
        <v>0</v>
      </c>
      <c r="X581" s="34">
        <v>0.96399999999999997</v>
      </c>
      <c r="Y581" s="34">
        <v>12.4</v>
      </c>
      <c r="Z581" s="34">
        <v>845</v>
      </c>
      <c r="AA581" s="34">
        <v>844</v>
      </c>
      <c r="AB581" s="34">
        <v>857</v>
      </c>
      <c r="AC581" s="34">
        <v>93</v>
      </c>
      <c r="AD581" s="34">
        <v>27.3</v>
      </c>
      <c r="AE581" s="34">
        <v>0.63</v>
      </c>
      <c r="AF581" s="34">
        <v>979</v>
      </c>
      <c r="AG581" s="34">
        <v>1</v>
      </c>
      <c r="AH581" s="34">
        <v>42</v>
      </c>
      <c r="AI581" s="34">
        <v>37</v>
      </c>
      <c r="AJ581" s="34">
        <v>191</v>
      </c>
      <c r="AK581" s="34">
        <v>170.9</v>
      </c>
      <c r="AL581" s="34">
        <v>4.4000000000000004</v>
      </c>
      <c r="AM581" s="34">
        <v>174</v>
      </c>
      <c r="AN581" s="34" t="s">
        <v>155</v>
      </c>
      <c r="AO581" s="34">
        <v>2</v>
      </c>
      <c r="AP581" s="37">
        <v>0.77430555555555547</v>
      </c>
      <c r="AQ581" s="34">
        <v>47.158707</v>
      </c>
      <c r="AR581" s="34">
        <v>-88.486022000000006</v>
      </c>
      <c r="AS581" s="34">
        <v>311.2</v>
      </c>
      <c r="AT581" s="34">
        <v>32.5</v>
      </c>
      <c r="AU581" s="34">
        <v>12</v>
      </c>
      <c r="AV581" s="34">
        <v>8</v>
      </c>
      <c r="AW581" s="34" t="s">
        <v>239</v>
      </c>
      <c r="AX581" s="34">
        <v>1.7</v>
      </c>
      <c r="AY581" s="34">
        <v>1.6</v>
      </c>
      <c r="AZ581" s="34">
        <v>2.4</v>
      </c>
      <c r="BA581" s="34">
        <v>13.404</v>
      </c>
      <c r="BB581" s="34">
        <v>14.53</v>
      </c>
      <c r="BC581" s="34">
        <v>1.08</v>
      </c>
      <c r="BD581" s="34">
        <v>14.106999999999999</v>
      </c>
      <c r="BE581" s="34">
        <v>2740.5729999999999</v>
      </c>
      <c r="BF581" s="34">
        <v>75.576999999999998</v>
      </c>
      <c r="BG581" s="34">
        <v>11.135999999999999</v>
      </c>
      <c r="BH581" s="34">
        <v>7.0000000000000007E-2</v>
      </c>
      <c r="BI581" s="34">
        <v>11.206</v>
      </c>
      <c r="BJ581" s="34">
        <v>9.0969999999999995</v>
      </c>
      <c r="BK581" s="34">
        <v>5.7000000000000002E-2</v>
      </c>
      <c r="BL581" s="34">
        <v>9.1539999999999999</v>
      </c>
      <c r="BM581" s="34">
        <v>16.384399999999999</v>
      </c>
      <c r="BN581" s="34"/>
      <c r="BO581" s="34"/>
      <c r="BP581" s="34"/>
      <c r="BQ581" s="34">
        <v>167.08699999999999</v>
      </c>
      <c r="BR581" s="34">
        <v>0.22586100000000001</v>
      </c>
      <c r="BS581" s="34">
        <v>-5</v>
      </c>
      <c r="BT581" s="34">
        <v>5.0000000000000001E-3</v>
      </c>
      <c r="BU581" s="34">
        <v>5.5194789999999996</v>
      </c>
      <c r="BV581" s="34">
        <v>0</v>
      </c>
      <c r="BW581" s="34" t="s">
        <v>155</v>
      </c>
      <c r="BX581" s="34">
        <v>0.81699999999999995</v>
      </c>
    </row>
    <row r="582" spans="1:76" x14ac:dyDescent="0.25">
      <c r="A582" s="35">
        <v>43167</v>
      </c>
      <c r="B582" s="36">
        <v>2.350578703703704E-2</v>
      </c>
      <c r="C582" s="34">
        <v>13.11</v>
      </c>
      <c r="D582" s="34">
        <v>0.63090000000000002</v>
      </c>
      <c r="E582" s="34">
        <v>6309.4486219999999</v>
      </c>
      <c r="F582" s="34">
        <v>450.7</v>
      </c>
      <c r="G582" s="34">
        <v>3.2</v>
      </c>
      <c r="H582" s="34">
        <v>1582.3</v>
      </c>
      <c r="I582" s="34"/>
      <c r="J582" s="34">
        <v>1.1000000000000001</v>
      </c>
      <c r="K582" s="34">
        <v>0.87629999999999997</v>
      </c>
      <c r="L582" s="34">
        <v>11.4884</v>
      </c>
      <c r="M582" s="34">
        <v>0.55289999999999995</v>
      </c>
      <c r="N582" s="34">
        <v>394.95209999999997</v>
      </c>
      <c r="O582" s="34">
        <v>2.8041999999999998</v>
      </c>
      <c r="P582" s="34">
        <v>397.8</v>
      </c>
      <c r="Q582" s="34">
        <v>322.62790000000001</v>
      </c>
      <c r="R582" s="34">
        <v>2.2907000000000002</v>
      </c>
      <c r="S582" s="34">
        <v>324.89999999999998</v>
      </c>
      <c r="T582" s="34">
        <v>1582.3207</v>
      </c>
      <c r="U582" s="34"/>
      <c r="V582" s="34"/>
      <c r="W582" s="34">
        <v>0</v>
      </c>
      <c r="X582" s="34">
        <v>0.96389999999999998</v>
      </c>
      <c r="Y582" s="34">
        <v>12.4</v>
      </c>
      <c r="Z582" s="34">
        <v>845</v>
      </c>
      <c r="AA582" s="34">
        <v>844</v>
      </c>
      <c r="AB582" s="34">
        <v>857</v>
      </c>
      <c r="AC582" s="34">
        <v>93</v>
      </c>
      <c r="AD582" s="34">
        <v>27.3</v>
      </c>
      <c r="AE582" s="34">
        <v>0.63</v>
      </c>
      <c r="AF582" s="34">
        <v>979</v>
      </c>
      <c r="AG582" s="34">
        <v>1</v>
      </c>
      <c r="AH582" s="34">
        <v>42</v>
      </c>
      <c r="AI582" s="34">
        <v>37</v>
      </c>
      <c r="AJ582" s="34">
        <v>191.9</v>
      </c>
      <c r="AK582" s="34">
        <v>171</v>
      </c>
      <c r="AL582" s="34">
        <v>4.5</v>
      </c>
      <c r="AM582" s="34">
        <v>174.4</v>
      </c>
      <c r="AN582" s="34" t="s">
        <v>155</v>
      </c>
      <c r="AO582" s="34">
        <v>2</v>
      </c>
      <c r="AP582" s="37">
        <v>0.77431712962962962</v>
      </c>
      <c r="AQ582" s="34">
        <v>47.158659</v>
      </c>
      <c r="AR582" s="34">
        <v>-88.485842000000005</v>
      </c>
      <c r="AS582" s="34">
        <v>311.3</v>
      </c>
      <c r="AT582" s="34">
        <v>31.6</v>
      </c>
      <c r="AU582" s="34">
        <v>12</v>
      </c>
      <c r="AV582" s="34">
        <v>8</v>
      </c>
      <c r="AW582" s="34" t="s">
        <v>239</v>
      </c>
      <c r="AX582" s="34">
        <v>1.1248</v>
      </c>
      <c r="AY582" s="34">
        <v>1.3124</v>
      </c>
      <c r="AZ582" s="34">
        <v>1.7528999999999999</v>
      </c>
      <c r="BA582" s="34">
        <v>13.404</v>
      </c>
      <c r="BB582" s="34">
        <v>14.51</v>
      </c>
      <c r="BC582" s="34">
        <v>1.08</v>
      </c>
      <c r="BD582" s="34">
        <v>14.115</v>
      </c>
      <c r="BE582" s="34">
        <v>2737.348</v>
      </c>
      <c r="BF582" s="34">
        <v>83.847999999999999</v>
      </c>
      <c r="BG582" s="34">
        <v>9.8550000000000004</v>
      </c>
      <c r="BH582" s="34">
        <v>7.0000000000000007E-2</v>
      </c>
      <c r="BI582" s="34">
        <v>9.9250000000000007</v>
      </c>
      <c r="BJ582" s="34">
        <v>8.0500000000000007</v>
      </c>
      <c r="BK582" s="34">
        <v>5.7000000000000002E-2</v>
      </c>
      <c r="BL582" s="34">
        <v>8.1069999999999993</v>
      </c>
      <c r="BM582" s="34">
        <v>13.010199999999999</v>
      </c>
      <c r="BN582" s="34"/>
      <c r="BO582" s="34"/>
      <c r="BP582" s="34"/>
      <c r="BQ582" s="34">
        <v>167</v>
      </c>
      <c r="BR582" s="34">
        <v>0.20219799999999999</v>
      </c>
      <c r="BS582" s="34">
        <v>-5</v>
      </c>
      <c r="BT582" s="34">
        <v>5.0000000000000001E-3</v>
      </c>
      <c r="BU582" s="34">
        <v>4.9412130000000003</v>
      </c>
      <c r="BV582" s="34">
        <v>0</v>
      </c>
      <c r="BW582" s="34" t="s">
        <v>155</v>
      </c>
      <c r="BX582" s="34">
        <v>0.81699999999999995</v>
      </c>
    </row>
    <row r="583" spans="1:76" x14ac:dyDescent="0.25">
      <c r="A583" s="35">
        <v>43167</v>
      </c>
      <c r="B583" s="36">
        <v>2.351736111111111E-2</v>
      </c>
      <c r="C583" s="34">
        <v>11.893000000000001</v>
      </c>
      <c r="D583" s="34">
        <v>1.345</v>
      </c>
      <c r="E583" s="34">
        <v>13450.202359999999</v>
      </c>
      <c r="F583" s="34">
        <v>409.4</v>
      </c>
      <c r="G583" s="34">
        <v>3.1</v>
      </c>
      <c r="H583" s="34">
        <v>1295.3</v>
      </c>
      <c r="I583" s="34"/>
      <c r="J583" s="34">
        <v>1.2</v>
      </c>
      <c r="K583" s="34">
        <v>0.87980000000000003</v>
      </c>
      <c r="L583" s="34">
        <v>10.4634</v>
      </c>
      <c r="M583" s="34">
        <v>1.1833</v>
      </c>
      <c r="N583" s="34">
        <v>360.18779999999998</v>
      </c>
      <c r="O583" s="34">
        <v>2.7273999999999998</v>
      </c>
      <c r="P583" s="34">
        <v>362.9</v>
      </c>
      <c r="Q583" s="34">
        <v>294.22969999999998</v>
      </c>
      <c r="R583" s="34">
        <v>2.2279</v>
      </c>
      <c r="S583" s="34">
        <v>296.5</v>
      </c>
      <c r="T583" s="34">
        <v>1295.3176000000001</v>
      </c>
      <c r="U583" s="34"/>
      <c r="V583" s="34"/>
      <c r="W583" s="34">
        <v>0</v>
      </c>
      <c r="X583" s="34">
        <v>1.0558000000000001</v>
      </c>
      <c r="Y583" s="34">
        <v>12.4</v>
      </c>
      <c r="Z583" s="34">
        <v>845</v>
      </c>
      <c r="AA583" s="34">
        <v>845</v>
      </c>
      <c r="AB583" s="34">
        <v>857</v>
      </c>
      <c r="AC583" s="34">
        <v>93</v>
      </c>
      <c r="AD583" s="34">
        <v>27.3</v>
      </c>
      <c r="AE583" s="34">
        <v>0.63</v>
      </c>
      <c r="AF583" s="34">
        <v>979</v>
      </c>
      <c r="AG583" s="34">
        <v>1</v>
      </c>
      <c r="AH583" s="34">
        <v>42</v>
      </c>
      <c r="AI583" s="34">
        <v>37</v>
      </c>
      <c r="AJ583" s="34">
        <v>191.1</v>
      </c>
      <c r="AK583" s="34">
        <v>171</v>
      </c>
      <c r="AL583" s="34">
        <v>4.4000000000000004</v>
      </c>
      <c r="AM583" s="34">
        <v>174.8</v>
      </c>
      <c r="AN583" s="34" t="s">
        <v>155</v>
      </c>
      <c r="AO583" s="34">
        <v>2</v>
      </c>
      <c r="AP583" s="37">
        <v>0.77432870370370377</v>
      </c>
      <c r="AQ583" s="34">
        <v>47.158582000000003</v>
      </c>
      <c r="AR583" s="34">
        <v>-88.485572000000005</v>
      </c>
      <c r="AS583" s="34">
        <v>311.2</v>
      </c>
      <c r="AT583" s="34">
        <v>29.7</v>
      </c>
      <c r="AU583" s="34">
        <v>12</v>
      </c>
      <c r="AV583" s="34">
        <v>10</v>
      </c>
      <c r="AW583" s="34" t="s">
        <v>199</v>
      </c>
      <c r="AX583" s="34">
        <v>1.0438000000000001</v>
      </c>
      <c r="AY583" s="34">
        <v>1.3438000000000001</v>
      </c>
      <c r="AZ583" s="34">
        <v>1.7157</v>
      </c>
      <c r="BA583" s="34">
        <v>13.404</v>
      </c>
      <c r="BB583" s="34">
        <v>14.96</v>
      </c>
      <c r="BC583" s="34">
        <v>1.1200000000000001</v>
      </c>
      <c r="BD583" s="34">
        <v>13.662000000000001</v>
      </c>
      <c r="BE583" s="34">
        <v>2583.002</v>
      </c>
      <c r="BF583" s="34">
        <v>185.92599999999999</v>
      </c>
      <c r="BG583" s="34">
        <v>9.3109999999999999</v>
      </c>
      <c r="BH583" s="34">
        <v>7.0999999999999994E-2</v>
      </c>
      <c r="BI583" s="34">
        <v>9.3819999999999997</v>
      </c>
      <c r="BJ583" s="34">
        <v>7.6059999999999999</v>
      </c>
      <c r="BK583" s="34">
        <v>5.8000000000000003E-2</v>
      </c>
      <c r="BL583" s="34">
        <v>7.6639999999999997</v>
      </c>
      <c r="BM583" s="34">
        <v>11.0344</v>
      </c>
      <c r="BN583" s="34"/>
      <c r="BO583" s="34"/>
      <c r="BP583" s="34"/>
      <c r="BQ583" s="34">
        <v>189.50200000000001</v>
      </c>
      <c r="BR583" s="34">
        <v>0.191107</v>
      </c>
      <c r="BS583" s="34">
        <v>-5</v>
      </c>
      <c r="BT583" s="34">
        <v>5.8770000000000003E-3</v>
      </c>
      <c r="BU583" s="34">
        <v>4.6701769999999998</v>
      </c>
      <c r="BV583" s="34">
        <v>0</v>
      </c>
      <c r="BW583" s="34" t="s">
        <v>155</v>
      </c>
      <c r="BX583" s="34">
        <v>0.81699999999999995</v>
      </c>
    </row>
    <row r="584" spans="1:76" x14ac:dyDescent="0.25">
      <c r="A584" s="35">
        <v>43167</v>
      </c>
      <c r="B584" s="36">
        <v>2.3528935185185187E-2</v>
      </c>
      <c r="C584" s="34">
        <v>11.611000000000001</v>
      </c>
      <c r="D584" s="34">
        <v>3.7160000000000002</v>
      </c>
      <c r="E584" s="34">
        <v>37160.151769999997</v>
      </c>
      <c r="F584" s="34">
        <v>373.2</v>
      </c>
      <c r="G584" s="34">
        <v>3.1</v>
      </c>
      <c r="H584" s="34">
        <v>1730.7</v>
      </c>
      <c r="I584" s="34"/>
      <c r="J584" s="34">
        <v>1.2</v>
      </c>
      <c r="K584" s="34">
        <v>0.85980000000000001</v>
      </c>
      <c r="L584" s="34">
        <v>9.9827999999999992</v>
      </c>
      <c r="M584" s="34">
        <v>3.1949000000000001</v>
      </c>
      <c r="N584" s="34">
        <v>320.86290000000002</v>
      </c>
      <c r="O584" s="34">
        <v>2.6404999999999998</v>
      </c>
      <c r="P584" s="34">
        <v>323.5</v>
      </c>
      <c r="Q584" s="34">
        <v>262.10599999999999</v>
      </c>
      <c r="R584" s="34">
        <v>2.157</v>
      </c>
      <c r="S584" s="34">
        <v>264.3</v>
      </c>
      <c r="T584" s="34">
        <v>1730.7237</v>
      </c>
      <c r="U584" s="34"/>
      <c r="V584" s="34"/>
      <c r="W584" s="34">
        <v>0</v>
      </c>
      <c r="X584" s="34">
        <v>1.0317000000000001</v>
      </c>
      <c r="Y584" s="34">
        <v>12.5</v>
      </c>
      <c r="Z584" s="34">
        <v>847</v>
      </c>
      <c r="AA584" s="34">
        <v>847</v>
      </c>
      <c r="AB584" s="34">
        <v>860</v>
      </c>
      <c r="AC584" s="34">
        <v>93</v>
      </c>
      <c r="AD584" s="34">
        <v>27.3</v>
      </c>
      <c r="AE584" s="34">
        <v>0.63</v>
      </c>
      <c r="AF584" s="34">
        <v>979</v>
      </c>
      <c r="AG584" s="34">
        <v>1</v>
      </c>
      <c r="AH584" s="34">
        <v>42</v>
      </c>
      <c r="AI584" s="34">
        <v>37</v>
      </c>
      <c r="AJ584" s="34">
        <v>191.9</v>
      </c>
      <c r="AK584" s="34">
        <v>171</v>
      </c>
      <c r="AL584" s="34">
        <v>4.5999999999999996</v>
      </c>
      <c r="AM584" s="34">
        <v>175</v>
      </c>
      <c r="AN584" s="34" t="s">
        <v>155</v>
      </c>
      <c r="AO584" s="34">
        <v>2</v>
      </c>
      <c r="AP584" s="37">
        <v>0.77435185185185185</v>
      </c>
      <c r="AQ584" s="34">
        <v>47.158557999999999</v>
      </c>
      <c r="AR584" s="34">
        <v>-88.485484999999997</v>
      </c>
      <c r="AS584" s="34">
        <v>311.2</v>
      </c>
      <c r="AT584" s="34">
        <v>28.9</v>
      </c>
      <c r="AU584" s="34">
        <v>12</v>
      </c>
      <c r="AV584" s="34">
        <v>10</v>
      </c>
      <c r="AW584" s="34" t="s">
        <v>199</v>
      </c>
      <c r="AX584" s="34">
        <v>1.1718280000000001</v>
      </c>
      <c r="AY584" s="34">
        <v>1.4718279999999999</v>
      </c>
      <c r="AZ584" s="34">
        <v>1.871828</v>
      </c>
      <c r="BA584" s="34">
        <v>13.404</v>
      </c>
      <c r="BB584" s="34">
        <v>12.71</v>
      </c>
      <c r="BC584" s="34">
        <v>0.95</v>
      </c>
      <c r="BD584" s="34">
        <v>16.309999999999999</v>
      </c>
      <c r="BE584" s="34">
        <v>2172.7979999999998</v>
      </c>
      <c r="BF584" s="34">
        <v>442.59399999999999</v>
      </c>
      <c r="BG584" s="34">
        <v>7.3129999999999997</v>
      </c>
      <c r="BH584" s="34">
        <v>0.06</v>
      </c>
      <c r="BI584" s="34">
        <v>7.3739999999999997</v>
      </c>
      <c r="BJ584" s="34">
        <v>5.9740000000000002</v>
      </c>
      <c r="BK584" s="34">
        <v>4.9000000000000002E-2</v>
      </c>
      <c r="BL584" s="34">
        <v>6.0229999999999997</v>
      </c>
      <c r="BM584" s="34">
        <v>12.9992</v>
      </c>
      <c r="BN584" s="34"/>
      <c r="BO584" s="34"/>
      <c r="BP584" s="34"/>
      <c r="BQ584" s="34">
        <v>163.279</v>
      </c>
      <c r="BR584" s="34">
        <v>0.166321</v>
      </c>
      <c r="BS584" s="34">
        <v>-5</v>
      </c>
      <c r="BT584" s="34">
        <v>5.1229999999999999E-3</v>
      </c>
      <c r="BU584" s="34">
        <v>4.06447</v>
      </c>
      <c r="BV584" s="34">
        <v>0</v>
      </c>
      <c r="BW584" s="34" t="s">
        <v>155</v>
      </c>
      <c r="BX584" s="34">
        <v>0.81699999999999995</v>
      </c>
    </row>
    <row r="585" spans="1:76" x14ac:dyDescent="0.25">
      <c r="A585" s="35">
        <v>43167</v>
      </c>
      <c r="B585" s="36">
        <v>2.3540509259259258E-2</v>
      </c>
      <c r="C585" s="34">
        <v>11.958</v>
      </c>
      <c r="D585" s="34">
        <v>2.2403</v>
      </c>
      <c r="E585" s="34">
        <v>22402.769489999999</v>
      </c>
      <c r="F585" s="34">
        <v>313</v>
      </c>
      <c r="G585" s="34">
        <v>3</v>
      </c>
      <c r="H585" s="34">
        <v>2023.9</v>
      </c>
      <c r="I585" s="34"/>
      <c r="J585" s="34">
        <v>1.3</v>
      </c>
      <c r="K585" s="34">
        <v>0.87039999999999995</v>
      </c>
      <c r="L585" s="34">
        <v>10.408899999999999</v>
      </c>
      <c r="M585" s="34">
        <v>1.95</v>
      </c>
      <c r="N585" s="34">
        <v>272.4581</v>
      </c>
      <c r="O585" s="34">
        <v>2.6113</v>
      </c>
      <c r="P585" s="34">
        <v>275.10000000000002</v>
      </c>
      <c r="Q585" s="34">
        <v>222.5652</v>
      </c>
      <c r="R585" s="34">
        <v>2.1331000000000002</v>
      </c>
      <c r="S585" s="34">
        <v>224.7</v>
      </c>
      <c r="T585" s="34">
        <v>2023.8590999999999</v>
      </c>
      <c r="U585" s="34"/>
      <c r="V585" s="34"/>
      <c r="W585" s="34">
        <v>0</v>
      </c>
      <c r="X585" s="34">
        <v>1.1315999999999999</v>
      </c>
      <c r="Y585" s="34">
        <v>12.4</v>
      </c>
      <c r="Z585" s="34">
        <v>849</v>
      </c>
      <c r="AA585" s="34">
        <v>849</v>
      </c>
      <c r="AB585" s="34">
        <v>861</v>
      </c>
      <c r="AC585" s="34">
        <v>93</v>
      </c>
      <c r="AD585" s="34">
        <v>27.3</v>
      </c>
      <c r="AE585" s="34">
        <v>0.63</v>
      </c>
      <c r="AF585" s="34">
        <v>979</v>
      </c>
      <c r="AG585" s="34">
        <v>1</v>
      </c>
      <c r="AH585" s="34">
        <v>42</v>
      </c>
      <c r="AI585" s="34">
        <v>37</v>
      </c>
      <c r="AJ585" s="34">
        <v>191.1</v>
      </c>
      <c r="AK585" s="34">
        <v>171</v>
      </c>
      <c r="AL585" s="34">
        <v>4.5999999999999996</v>
      </c>
      <c r="AM585" s="34">
        <v>175</v>
      </c>
      <c r="AN585" s="34" t="s">
        <v>155</v>
      </c>
      <c r="AO585" s="34">
        <v>2</v>
      </c>
      <c r="AP585" s="37">
        <v>0.77435185185185185</v>
      </c>
      <c r="AQ585" s="34">
        <v>47.158535999999998</v>
      </c>
      <c r="AR585" s="34">
        <v>-88.485377</v>
      </c>
      <c r="AS585" s="34">
        <v>311.2</v>
      </c>
      <c r="AT585" s="34">
        <v>28</v>
      </c>
      <c r="AU585" s="34">
        <v>12</v>
      </c>
      <c r="AV585" s="34">
        <v>10</v>
      </c>
      <c r="AW585" s="34" t="s">
        <v>199</v>
      </c>
      <c r="AX585" s="34">
        <v>1.2718719999999999</v>
      </c>
      <c r="AY585" s="34">
        <v>1.140641</v>
      </c>
      <c r="AZ585" s="34">
        <v>1.9</v>
      </c>
      <c r="BA585" s="34">
        <v>13.404</v>
      </c>
      <c r="BB585" s="34">
        <v>13.82</v>
      </c>
      <c r="BC585" s="34">
        <v>1.03</v>
      </c>
      <c r="BD585" s="34">
        <v>14.887</v>
      </c>
      <c r="BE585" s="34">
        <v>2408.431</v>
      </c>
      <c r="BF585" s="34">
        <v>287.17</v>
      </c>
      <c r="BG585" s="34">
        <v>6.6020000000000003</v>
      </c>
      <c r="BH585" s="34">
        <v>6.3E-2</v>
      </c>
      <c r="BI585" s="34">
        <v>6.665</v>
      </c>
      <c r="BJ585" s="34">
        <v>5.3929999999999998</v>
      </c>
      <c r="BK585" s="34">
        <v>5.1999999999999998E-2</v>
      </c>
      <c r="BL585" s="34">
        <v>5.4450000000000003</v>
      </c>
      <c r="BM585" s="34">
        <v>16.159700000000001</v>
      </c>
      <c r="BN585" s="34"/>
      <c r="BO585" s="34"/>
      <c r="BP585" s="34"/>
      <c r="BQ585" s="34">
        <v>190.37200000000001</v>
      </c>
      <c r="BR585" s="34">
        <v>0.152476</v>
      </c>
      <c r="BS585" s="34">
        <v>-5</v>
      </c>
      <c r="BT585" s="34">
        <v>5.8770000000000003E-3</v>
      </c>
      <c r="BU585" s="34">
        <v>3.7261320000000002</v>
      </c>
      <c r="BV585" s="34">
        <v>0</v>
      </c>
      <c r="BW585" s="34" t="s">
        <v>155</v>
      </c>
      <c r="BX585" s="34">
        <v>0.81699999999999995</v>
      </c>
    </row>
    <row r="586" spans="1:76" x14ac:dyDescent="0.25">
      <c r="A586" s="35">
        <v>43167</v>
      </c>
      <c r="B586" s="36">
        <v>2.3552083333333335E-2</v>
      </c>
      <c r="C586" s="34">
        <v>12.379</v>
      </c>
      <c r="D586" s="34">
        <v>1.3075000000000001</v>
      </c>
      <c r="E586" s="34">
        <v>13075.18519</v>
      </c>
      <c r="F586" s="34">
        <v>259.8</v>
      </c>
      <c r="G586" s="34">
        <v>3</v>
      </c>
      <c r="H586" s="34">
        <v>1644.6</v>
      </c>
      <c r="I586" s="34"/>
      <c r="J586" s="34">
        <v>1.4</v>
      </c>
      <c r="K586" s="34">
        <v>0.87590000000000001</v>
      </c>
      <c r="L586" s="34">
        <v>10.8432</v>
      </c>
      <c r="M586" s="34">
        <v>1.1453</v>
      </c>
      <c r="N586" s="34">
        <v>227.60910000000001</v>
      </c>
      <c r="O586" s="34">
        <v>2.6278000000000001</v>
      </c>
      <c r="P586" s="34">
        <v>230.2</v>
      </c>
      <c r="Q586" s="34">
        <v>185.929</v>
      </c>
      <c r="R586" s="34">
        <v>2.1465999999999998</v>
      </c>
      <c r="S586" s="34">
        <v>188.1</v>
      </c>
      <c r="T586" s="34">
        <v>1644.6080999999999</v>
      </c>
      <c r="U586" s="34"/>
      <c r="V586" s="34"/>
      <c r="W586" s="34">
        <v>0</v>
      </c>
      <c r="X586" s="34">
        <v>1.2241</v>
      </c>
      <c r="Y586" s="34">
        <v>12.4</v>
      </c>
      <c r="Z586" s="34">
        <v>850</v>
      </c>
      <c r="AA586" s="34">
        <v>850</v>
      </c>
      <c r="AB586" s="34">
        <v>861</v>
      </c>
      <c r="AC586" s="34">
        <v>93</v>
      </c>
      <c r="AD586" s="34">
        <v>27.3</v>
      </c>
      <c r="AE586" s="34">
        <v>0.63</v>
      </c>
      <c r="AF586" s="34">
        <v>979</v>
      </c>
      <c r="AG586" s="34">
        <v>1</v>
      </c>
      <c r="AH586" s="34">
        <v>42</v>
      </c>
      <c r="AI586" s="34">
        <v>37</v>
      </c>
      <c r="AJ586" s="34">
        <v>191</v>
      </c>
      <c r="AK586" s="34">
        <v>171</v>
      </c>
      <c r="AL586" s="34">
        <v>4.5</v>
      </c>
      <c r="AM586" s="34">
        <v>175</v>
      </c>
      <c r="AN586" s="34" t="s">
        <v>155</v>
      </c>
      <c r="AO586" s="34">
        <v>2</v>
      </c>
      <c r="AP586" s="37">
        <v>0.77436342592592589</v>
      </c>
      <c r="AQ586" s="34">
        <v>47.158486000000003</v>
      </c>
      <c r="AR586" s="34">
        <v>-88.485123000000002</v>
      </c>
      <c r="AS586" s="34">
        <v>311.10000000000002</v>
      </c>
      <c r="AT586" s="34">
        <v>26.8</v>
      </c>
      <c r="AU586" s="34">
        <v>12</v>
      </c>
      <c r="AV586" s="34">
        <v>10</v>
      </c>
      <c r="AW586" s="34" t="s">
        <v>199</v>
      </c>
      <c r="AX586" s="34">
        <v>1.4438</v>
      </c>
      <c r="AY586" s="34">
        <v>1.2157</v>
      </c>
      <c r="AZ586" s="34">
        <v>2.1876000000000002</v>
      </c>
      <c r="BA586" s="34">
        <v>13.404</v>
      </c>
      <c r="BB586" s="34">
        <v>14.47</v>
      </c>
      <c r="BC586" s="34">
        <v>1.08</v>
      </c>
      <c r="BD586" s="34">
        <v>14.162000000000001</v>
      </c>
      <c r="BE586" s="34">
        <v>2593.518</v>
      </c>
      <c r="BF586" s="34">
        <v>174.35599999999999</v>
      </c>
      <c r="BG586" s="34">
        <v>5.7009999999999996</v>
      </c>
      <c r="BH586" s="34">
        <v>6.6000000000000003E-2</v>
      </c>
      <c r="BI586" s="34">
        <v>5.7670000000000003</v>
      </c>
      <c r="BJ586" s="34">
        <v>4.657</v>
      </c>
      <c r="BK586" s="34">
        <v>5.3999999999999999E-2</v>
      </c>
      <c r="BL586" s="34">
        <v>4.7110000000000003</v>
      </c>
      <c r="BM586" s="34">
        <v>13.574299999999999</v>
      </c>
      <c r="BN586" s="34"/>
      <c r="BO586" s="34"/>
      <c r="BP586" s="34"/>
      <c r="BQ586" s="34">
        <v>212.89</v>
      </c>
      <c r="BR586" s="34">
        <v>0.13872200000000001</v>
      </c>
      <c r="BS586" s="34">
        <v>-5</v>
      </c>
      <c r="BT586" s="34">
        <v>6.0000000000000001E-3</v>
      </c>
      <c r="BU586" s="34">
        <v>3.3900190000000001</v>
      </c>
      <c r="BV586" s="34">
        <v>0</v>
      </c>
      <c r="BW586" s="34" t="s">
        <v>155</v>
      </c>
      <c r="BX586" s="34">
        <v>0.81699999999999995</v>
      </c>
    </row>
    <row r="587" spans="1:76" x14ac:dyDescent="0.25">
      <c r="A587" s="35">
        <v>43167</v>
      </c>
      <c r="B587" s="36">
        <v>2.3563657407407405E-2</v>
      </c>
      <c r="C587" s="34">
        <v>12.446999999999999</v>
      </c>
      <c r="D587" s="34">
        <v>0.83560000000000001</v>
      </c>
      <c r="E587" s="34">
        <v>8356.206897</v>
      </c>
      <c r="F587" s="34">
        <v>228.8</v>
      </c>
      <c r="G587" s="34">
        <v>3</v>
      </c>
      <c r="H587" s="34">
        <v>1332.2</v>
      </c>
      <c r="I587" s="34"/>
      <c r="J587" s="34">
        <v>1.4</v>
      </c>
      <c r="K587" s="34">
        <v>0.88</v>
      </c>
      <c r="L587" s="34">
        <v>10.953900000000001</v>
      </c>
      <c r="M587" s="34">
        <v>0.73540000000000005</v>
      </c>
      <c r="N587" s="34">
        <v>201.35749999999999</v>
      </c>
      <c r="O587" s="34">
        <v>2.6276000000000002</v>
      </c>
      <c r="P587" s="34">
        <v>204</v>
      </c>
      <c r="Q587" s="34">
        <v>164.4846</v>
      </c>
      <c r="R587" s="34">
        <v>2.1465000000000001</v>
      </c>
      <c r="S587" s="34">
        <v>166.6</v>
      </c>
      <c r="T587" s="34">
        <v>1332.2256</v>
      </c>
      <c r="U587" s="34"/>
      <c r="V587" s="34"/>
      <c r="W587" s="34">
        <v>0</v>
      </c>
      <c r="X587" s="34">
        <v>1.232</v>
      </c>
      <c r="Y587" s="34">
        <v>12.4</v>
      </c>
      <c r="Z587" s="34">
        <v>850</v>
      </c>
      <c r="AA587" s="34">
        <v>851</v>
      </c>
      <c r="AB587" s="34">
        <v>862</v>
      </c>
      <c r="AC587" s="34">
        <v>93</v>
      </c>
      <c r="AD587" s="34">
        <v>27.3</v>
      </c>
      <c r="AE587" s="34">
        <v>0.63</v>
      </c>
      <c r="AF587" s="34">
        <v>979</v>
      </c>
      <c r="AG587" s="34">
        <v>1</v>
      </c>
      <c r="AH587" s="34">
        <v>42</v>
      </c>
      <c r="AI587" s="34">
        <v>37</v>
      </c>
      <c r="AJ587" s="34">
        <v>191</v>
      </c>
      <c r="AK587" s="34">
        <v>171</v>
      </c>
      <c r="AL587" s="34">
        <v>4.5999999999999996</v>
      </c>
      <c r="AM587" s="34">
        <v>175</v>
      </c>
      <c r="AN587" s="34" t="s">
        <v>155</v>
      </c>
      <c r="AO587" s="34">
        <v>2</v>
      </c>
      <c r="AP587" s="37">
        <v>0.77438657407407396</v>
      </c>
      <c r="AQ587" s="34">
        <v>47.158470000000001</v>
      </c>
      <c r="AR587" s="34">
        <v>-88.485039999999998</v>
      </c>
      <c r="AS587" s="34">
        <v>311.10000000000002</v>
      </c>
      <c r="AT587" s="34">
        <v>25.1</v>
      </c>
      <c r="AU587" s="34">
        <v>12</v>
      </c>
      <c r="AV587" s="34">
        <v>10</v>
      </c>
      <c r="AW587" s="34" t="s">
        <v>199</v>
      </c>
      <c r="AX587" s="34">
        <v>1.5</v>
      </c>
      <c r="AY587" s="34">
        <v>1.3</v>
      </c>
      <c r="AZ587" s="34">
        <v>2.2999999999999998</v>
      </c>
      <c r="BA587" s="34">
        <v>13.404</v>
      </c>
      <c r="BB587" s="34">
        <v>14.98</v>
      </c>
      <c r="BC587" s="34">
        <v>1.1200000000000001</v>
      </c>
      <c r="BD587" s="34">
        <v>13.632999999999999</v>
      </c>
      <c r="BE587" s="34">
        <v>2693.502</v>
      </c>
      <c r="BF587" s="34">
        <v>115.08799999999999</v>
      </c>
      <c r="BG587" s="34">
        <v>5.1849999999999996</v>
      </c>
      <c r="BH587" s="34">
        <v>6.8000000000000005E-2</v>
      </c>
      <c r="BI587" s="34">
        <v>5.2530000000000001</v>
      </c>
      <c r="BJ587" s="34">
        <v>4.2359999999999998</v>
      </c>
      <c r="BK587" s="34">
        <v>5.5E-2</v>
      </c>
      <c r="BL587" s="34">
        <v>4.2910000000000004</v>
      </c>
      <c r="BM587" s="34">
        <v>11.304399999999999</v>
      </c>
      <c r="BN587" s="34"/>
      <c r="BO587" s="34"/>
      <c r="BP587" s="34"/>
      <c r="BQ587" s="34">
        <v>220.27699999999999</v>
      </c>
      <c r="BR587" s="34">
        <v>0.14840100000000001</v>
      </c>
      <c r="BS587" s="34">
        <v>-5</v>
      </c>
      <c r="BT587" s="34">
        <v>5.1229999999999999E-3</v>
      </c>
      <c r="BU587" s="34">
        <v>3.6265489999999998</v>
      </c>
      <c r="BV587" s="34">
        <v>0</v>
      </c>
      <c r="BW587" s="34" t="s">
        <v>155</v>
      </c>
      <c r="BX587" s="34">
        <v>0.81699999999999995</v>
      </c>
    </row>
    <row r="588" spans="1:76" x14ac:dyDescent="0.25">
      <c r="A588" s="35">
        <v>43167</v>
      </c>
      <c r="B588" s="36">
        <v>2.3575231481481482E-2</v>
      </c>
      <c r="C588" s="34">
        <v>12.628</v>
      </c>
      <c r="D588" s="34">
        <v>0.59570000000000001</v>
      </c>
      <c r="E588" s="34">
        <v>5957.3728110000002</v>
      </c>
      <c r="F588" s="34">
        <v>215</v>
      </c>
      <c r="G588" s="34">
        <v>2.9</v>
      </c>
      <c r="H588" s="34">
        <v>1292.0999999999999</v>
      </c>
      <c r="I588" s="34"/>
      <c r="J588" s="34">
        <v>1.5</v>
      </c>
      <c r="K588" s="34">
        <v>0.88080000000000003</v>
      </c>
      <c r="L588" s="34">
        <v>11.1225</v>
      </c>
      <c r="M588" s="34">
        <v>0.52470000000000006</v>
      </c>
      <c r="N588" s="34">
        <v>189.35830000000001</v>
      </c>
      <c r="O588" s="34">
        <v>2.5436000000000001</v>
      </c>
      <c r="P588" s="34">
        <v>191.9</v>
      </c>
      <c r="Q588" s="34">
        <v>154.68270000000001</v>
      </c>
      <c r="R588" s="34">
        <v>2.0777999999999999</v>
      </c>
      <c r="S588" s="34">
        <v>156.80000000000001</v>
      </c>
      <c r="T588" s="34">
        <v>1292.0975000000001</v>
      </c>
      <c r="U588" s="34"/>
      <c r="V588" s="34"/>
      <c r="W588" s="34">
        <v>0</v>
      </c>
      <c r="X588" s="34">
        <v>1.3185</v>
      </c>
      <c r="Y588" s="34">
        <v>12.4</v>
      </c>
      <c r="Z588" s="34">
        <v>850</v>
      </c>
      <c r="AA588" s="34">
        <v>850</v>
      </c>
      <c r="AB588" s="34">
        <v>861</v>
      </c>
      <c r="AC588" s="34">
        <v>93</v>
      </c>
      <c r="AD588" s="34">
        <v>27.3</v>
      </c>
      <c r="AE588" s="34">
        <v>0.63</v>
      </c>
      <c r="AF588" s="34">
        <v>979</v>
      </c>
      <c r="AG588" s="34">
        <v>1</v>
      </c>
      <c r="AH588" s="34">
        <v>42</v>
      </c>
      <c r="AI588" s="34">
        <v>37</v>
      </c>
      <c r="AJ588" s="34">
        <v>191</v>
      </c>
      <c r="AK588" s="34">
        <v>171</v>
      </c>
      <c r="AL588" s="34">
        <v>4.5999999999999996</v>
      </c>
      <c r="AM588" s="34">
        <v>175</v>
      </c>
      <c r="AN588" s="34" t="s">
        <v>155</v>
      </c>
      <c r="AO588" s="34">
        <v>2</v>
      </c>
      <c r="AP588" s="37">
        <v>0.77438657407407396</v>
      </c>
      <c r="AQ588" s="34">
        <v>47.158453000000002</v>
      </c>
      <c r="AR588" s="34">
        <v>-88.484938</v>
      </c>
      <c r="AS588" s="34">
        <v>311</v>
      </c>
      <c r="AT588" s="34">
        <v>21.6</v>
      </c>
      <c r="AU588" s="34">
        <v>12</v>
      </c>
      <c r="AV588" s="34">
        <v>10</v>
      </c>
      <c r="AW588" s="34" t="s">
        <v>199</v>
      </c>
      <c r="AX588" s="34">
        <v>1.5719000000000001</v>
      </c>
      <c r="AY588" s="34">
        <v>1.4438</v>
      </c>
      <c r="AZ588" s="34">
        <v>2.4438</v>
      </c>
      <c r="BA588" s="34">
        <v>13.404</v>
      </c>
      <c r="BB588" s="34">
        <v>15.08</v>
      </c>
      <c r="BC588" s="34">
        <v>1.1299999999999999</v>
      </c>
      <c r="BD588" s="34">
        <v>13.534000000000001</v>
      </c>
      <c r="BE588" s="34">
        <v>2745.7020000000002</v>
      </c>
      <c r="BF588" s="34">
        <v>82.444000000000003</v>
      </c>
      <c r="BG588" s="34">
        <v>4.8949999999999996</v>
      </c>
      <c r="BH588" s="34">
        <v>6.6000000000000003E-2</v>
      </c>
      <c r="BI588" s="34">
        <v>4.9610000000000003</v>
      </c>
      <c r="BJ588" s="34">
        <v>3.9990000000000001</v>
      </c>
      <c r="BK588" s="34">
        <v>5.3999999999999999E-2</v>
      </c>
      <c r="BL588" s="34">
        <v>4.0529999999999999</v>
      </c>
      <c r="BM588" s="34">
        <v>11.007</v>
      </c>
      <c r="BN588" s="34"/>
      <c r="BO588" s="34"/>
      <c r="BP588" s="34"/>
      <c r="BQ588" s="34">
        <v>236.666</v>
      </c>
      <c r="BR588" s="34">
        <v>0.17894099999999999</v>
      </c>
      <c r="BS588" s="34">
        <v>-5</v>
      </c>
      <c r="BT588" s="34">
        <v>5.0000000000000001E-3</v>
      </c>
      <c r="BU588" s="34">
        <v>4.3728699999999998</v>
      </c>
      <c r="BV588" s="34">
        <v>0</v>
      </c>
      <c r="BW588" s="34" t="s">
        <v>155</v>
      </c>
      <c r="BX588" s="34">
        <v>0.81699999999999995</v>
      </c>
    </row>
    <row r="589" spans="1:76" x14ac:dyDescent="0.25">
      <c r="A589" s="35">
        <v>43167</v>
      </c>
      <c r="B589" s="36">
        <v>2.3586805555555559E-2</v>
      </c>
      <c r="C589" s="34">
        <v>12.797000000000001</v>
      </c>
      <c r="D589" s="34">
        <v>0.42780000000000001</v>
      </c>
      <c r="E589" s="34">
        <v>4278.2235199999996</v>
      </c>
      <c r="F589" s="34">
        <v>204</v>
      </c>
      <c r="G589" s="34">
        <v>2.8</v>
      </c>
      <c r="H589" s="34">
        <v>1182</v>
      </c>
      <c r="I589" s="34"/>
      <c r="J589" s="34">
        <v>1.54</v>
      </c>
      <c r="K589" s="34">
        <v>0.88109999999999999</v>
      </c>
      <c r="L589" s="34">
        <v>11.2752</v>
      </c>
      <c r="M589" s="34">
        <v>0.37690000000000001</v>
      </c>
      <c r="N589" s="34">
        <v>179.76060000000001</v>
      </c>
      <c r="O589" s="34">
        <v>2.4470000000000001</v>
      </c>
      <c r="P589" s="34">
        <v>182.2</v>
      </c>
      <c r="Q589" s="34">
        <v>146.8426</v>
      </c>
      <c r="R589" s="34">
        <v>1.9988999999999999</v>
      </c>
      <c r="S589" s="34">
        <v>148.80000000000001</v>
      </c>
      <c r="T589" s="34">
        <v>1182.0126</v>
      </c>
      <c r="U589" s="34"/>
      <c r="V589" s="34"/>
      <c r="W589" s="34">
        <v>0</v>
      </c>
      <c r="X589" s="34">
        <v>1.3589</v>
      </c>
      <c r="Y589" s="34">
        <v>12.5</v>
      </c>
      <c r="Z589" s="34">
        <v>848</v>
      </c>
      <c r="AA589" s="34">
        <v>849</v>
      </c>
      <c r="AB589" s="34">
        <v>859</v>
      </c>
      <c r="AC589" s="34">
        <v>93</v>
      </c>
      <c r="AD589" s="34">
        <v>27.3</v>
      </c>
      <c r="AE589" s="34">
        <v>0.63</v>
      </c>
      <c r="AF589" s="34">
        <v>979</v>
      </c>
      <c r="AG589" s="34">
        <v>1</v>
      </c>
      <c r="AH589" s="34">
        <v>42</v>
      </c>
      <c r="AI589" s="34">
        <v>37</v>
      </c>
      <c r="AJ589" s="34">
        <v>191</v>
      </c>
      <c r="AK589" s="34">
        <v>171</v>
      </c>
      <c r="AL589" s="34">
        <v>4.5999999999999996</v>
      </c>
      <c r="AM589" s="34">
        <v>175</v>
      </c>
      <c r="AN589" s="34" t="s">
        <v>155</v>
      </c>
      <c r="AO589" s="34">
        <v>1</v>
      </c>
      <c r="AP589" s="37">
        <v>0.77439814814814811</v>
      </c>
      <c r="AQ589" s="34">
        <v>47.158442000000001</v>
      </c>
      <c r="AR589" s="34">
        <v>-88.484812000000005</v>
      </c>
      <c r="AS589" s="34">
        <v>310.8</v>
      </c>
      <c r="AT589" s="34">
        <v>19.7</v>
      </c>
      <c r="AU589" s="34">
        <v>12</v>
      </c>
      <c r="AV589" s="34">
        <v>10</v>
      </c>
      <c r="AW589" s="34" t="s">
        <v>199</v>
      </c>
      <c r="AX589" s="34">
        <v>1.2404999999999999</v>
      </c>
      <c r="AY589" s="34">
        <v>1.4280999999999999</v>
      </c>
      <c r="AZ589" s="34">
        <v>1.9966999999999999</v>
      </c>
      <c r="BA589" s="34">
        <v>13.404</v>
      </c>
      <c r="BB589" s="34">
        <v>15.12</v>
      </c>
      <c r="BC589" s="34">
        <v>1.1299999999999999</v>
      </c>
      <c r="BD589" s="34">
        <v>13.5</v>
      </c>
      <c r="BE589" s="34">
        <v>2784.85</v>
      </c>
      <c r="BF589" s="34">
        <v>59.255000000000003</v>
      </c>
      <c r="BG589" s="34">
        <v>4.6500000000000004</v>
      </c>
      <c r="BH589" s="34">
        <v>6.3E-2</v>
      </c>
      <c r="BI589" s="34">
        <v>4.7130000000000001</v>
      </c>
      <c r="BJ589" s="34">
        <v>3.798</v>
      </c>
      <c r="BK589" s="34">
        <v>5.1999999999999998E-2</v>
      </c>
      <c r="BL589" s="34">
        <v>3.85</v>
      </c>
      <c r="BM589" s="34">
        <v>10.074400000000001</v>
      </c>
      <c r="BN589" s="34"/>
      <c r="BO589" s="34"/>
      <c r="BP589" s="34"/>
      <c r="BQ589" s="34">
        <v>244.03899999999999</v>
      </c>
      <c r="BR589" s="34">
        <v>0.19440099999999999</v>
      </c>
      <c r="BS589" s="34">
        <v>-5</v>
      </c>
      <c r="BT589" s="34">
        <v>5.0000000000000001E-3</v>
      </c>
      <c r="BU589" s="34">
        <v>4.7506740000000001</v>
      </c>
      <c r="BV589" s="34">
        <v>0</v>
      </c>
      <c r="BW589" s="34" t="s">
        <v>155</v>
      </c>
      <c r="BX589" s="34">
        <v>0.81699999999999995</v>
      </c>
    </row>
    <row r="590" spans="1:76" x14ac:dyDescent="0.25">
      <c r="A590" s="35">
        <v>43167</v>
      </c>
      <c r="B590" s="36">
        <v>2.3598379629629632E-2</v>
      </c>
      <c r="C590" s="34">
        <v>12.84</v>
      </c>
      <c r="D590" s="34">
        <v>0.3836</v>
      </c>
      <c r="E590" s="34">
        <v>3836.18849</v>
      </c>
      <c r="F590" s="34">
        <v>216.6</v>
      </c>
      <c r="G590" s="34">
        <v>2.6</v>
      </c>
      <c r="H590" s="34">
        <v>1014.6</v>
      </c>
      <c r="I590" s="34"/>
      <c r="J590" s="34">
        <v>1.6</v>
      </c>
      <c r="K590" s="34">
        <v>0.88129999999999997</v>
      </c>
      <c r="L590" s="34">
        <v>11.3156</v>
      </c>
      <c r="M590" s="34">
        <v>0.33810000000000001</v>
      </c>
      <c r="N590" s="34">
        <v>190.8536</v>
      </c>
      <c r="O590" s="34">
        <v>2.2913000000000001</v>
      </c>
      <c r="P590" s="34">
        <v>193.1</v>
      </c>
      <c r="Q590" s="34">
        <v>155.9042</v>
      </c>
      <c r="R590" s="34">
        <v>1.8716999999999999</v>
      </c>
      <c r="S590" s="34">
        <v>157.80000000000001</v>
      </c>
      <c r="T590" s="34">
        <v>1014.5956</v>
      </c>
      <c r="U590" s="34"/>
      <c r="V590" s="34"/>
      <c r="W590" s="34">
        <v>0</v>
      </c>
      <c r="X590" s="34">
        <v>1.41</v>
      </c>
      <c r="Y590" s="34">
        <v>12.4</v>
      </c>
      <c r="Z590" s="34">
        <v>848</v>
      </c>
      <c r="AA590" s="34">
        <v>848</v>
      </c>
      <c r="AB590" s="34">
        <v>859</v>
      </c>
      <c r="AC590" s="34">
        <v>93</v>
      </c>
      <c r="AD590" s="34">
        <v>27.3</v>
      </c>
      <c r="AE590" s="34">
        <v>0.63</v>
      </c>
      <c r="AF590" s="34">
        <v>979</v>
      </c>
      <c r="AG590" s="34">
        <v>1</v>
      </c>
      <c r="AH590" s="34">
        <v>42</v>
      </c>
      <c r="AI590" s="34">
        <v>37</v>
      </c>
      <c r="AJ590" s="34">
        <v>191</v>
      </c>
      <c r="AK590" s="34">
        <v>171</v>
      </c>
      <c r="AL590" s="34">
        <v>4.5999999999999996</v>
      </c>
      <c r="AM590" s="34">
        <v>174.7</v>
      </c>
      <c r="AN590" s="34" t="s">
        <v>155</v>
      </c>
      <c r="AO590" s="34">
        <v>1</v>
      </c>
      <c r="AP590" s="37">
        <v>0.77440972222222226</v>
      </c>
      <c r="AQ590" s="34">
        <v>47.158442000000001</v>
      </c>
      <c r="AR590" s="34">
        <v>-88.484700000000004</v>
      </c>
      <c r="AS590" s="34">
        <v>310.39999999999998</v>
      </c>
      <c r="AT590" s="34">
        <v>19.3</v>
      </c>
      <c r="AU590" s="34">
        <v>12</v>
      </c>
      <c r="AV590" s="34">
        <v>10</v>
      </c>
      <c r="AW590" s="34" t="s">
        <v>199</v>
      </c>
      <c r="AX590" s="34">
        <v>1.1718999999999999</v>
      </c>
      <c r="AY590" s="34">
        <v>1.4719</v>
      </c>
      <c r="AZ590" s="34">
        <v>1.8718999999999999</v>
      </c>
      <c r="BA590" s="34">
        <v>13.404</v>
      </c>
      <c r="BB590" s="34">
        <v>15.15</v>
      </c>
      <c r="BC590" s="34">
        <v>1.1299999999999999</v>
      </c>
      <c r="BD590" s="34">
        <v>13.471</v>
      </c>
      <c r="BE590" s="34">
        <v>2798.4580000000001</v>
      </c>
      <c r="BF590" s="34">
        <v>53.215000000000003</v>
      </c>
      <c r="BG590" s="34">
        <v>4.9429999999999996</v>
      </c>
      <c r="BH590" s="34">
        <v>5.8999999999999997E-2</v>
      </c>
      <c r="BI590" s="34">
        <v>5.0019999999999998</v>
      </c>
      <c r="BJ590" s="34">
        <v>4.0380000000000003</v>
      </c>
      <c r="BK590" s="34">
        <v>4.8000000000000001E-2</v>
      </c>
      <c r="BL590" s="34">
        <v>4.0860000000000003</v>
      </c>
      <c r="BM590" s="34">
        <v>8.6587999999999994</v>
      </c>
      <c r="BN590" s="34"/>
      <c r="BO590" s="34"/>
      <c r="BP590" s="34"/>
      <c r="BQ590" s="34">
        <v>253.55500000000001</v>
      </c>
      <c r="BR590" s="34">
        <v>0.18899099999999999</v>
      </c>
      <c r="BS590" s="34">
        <v>-5</v>
      </c>
      <c r="BT590" s="34">
        <v>5.0000000000000001E-3</v>
      </c>
      <c r="BU590" s="34">
        <v>4.618468</v>
      </c>
      <c r="BV590" s="34">
        <v>0</v>
      </c>
      <c r="BW590" s="34" t="s">
        <v>155</v>
      </c>
      <c r="BX590" s="34">
        <v>0.81699999999999995</v>
      </c>
    </row>
    <row r="591" spans="1:76" x14ac:dyDescent="0.25">
      <c r="A591" s="35">
        <v>43167</v>
      </c>
      <c r="B591" s="36">
        <v>2.3609953703703706E-2</v>
      </c>
      <c r="C591" s="34">
        <v>12.84</v>
      </c>
      <c r="D591" s="34">
        <v>0.40050000000000002</v>
      </c>
      <c r="E591" s="34">
        <v>4005.3597410000002</v>
      </c>
      <c r="F591" s="34">
        <v>228.4</v>
      </c>
      <c r="G591" s="34">
        <v>2.6</v>
      </c>
      <c r="H591" s="34">
        <v>964.8</v>
      </c>
      <c r="I591" s="34"/>
      <c r="J591" s="34">
        <v>1.7</v>
      </c>
      <c r="K591" s="34">
        <v>0.88109999999999999</v>
      </c>
      <c r="L591" s="34">
        <v>11.313800000000001</v>
      </c>
      <c r="M591" s="34">
        <v>0.35289999999999999</v>
      </c>
      <c r="N591" s="34">
        <v>201.22460000000001</v>
      </c>
      <c r="O591" s="34">
        <v>2.2654999999999998</v>
      </c>
      <c r="P591" s="34">
        <v>203.5</v>
      </c>
      <c r="Q591" s="34">
        <v>164.376</v>
      </c>
      <c r="R591" s="34">
        <v>1.8506</v>
      </c>
      <c r="S591" s="34">
        <v>166.2</v>
      </c>
      <c r="T591" s="34">
        <v>964.80240000000003</v>
      </c>
      <c r="U591" s="34"/>
      <c r="V591" s="34"/>
      <c r="W591" s="34">
        <v>0</v>
      </c>
      <c r="X591" s="34">
        <v>1.4979</v>
      </c>
      <c r="Y591" s="34">
        <v>12.4</v>
      </c>
      <c r="Z591" s="34">
        <v>848</v>
      </c>
      <c r="AA591" s="34">
        <v>847</v>
      </c>
      <c r="AB591" s="34">
        <v>858</v>
      </c>
      <c r="AC591" s="34">
        <v>93</v>
      </c>
      <c r="AD591" s="34">
        <v>27.3</v>
      </c>
      <c r="AE591" s="34">
        <v>0.63</v>
      </c>
      <c r="AF591" s="34">
        <v>979</v>
      </c>
      <c r="AG591" s="34">
        <v>1</v>
      </c>
      <c r="AH591" s="34">
        <v>42</v>
      </c>
      <c r="AI591" s="34">
        <v>37</v>
      </c>
      <c r="AJ591" s="34">
        <v>191</v>
      </c>
      <c r="AK591" s="34">
        <v>171</v>
      </c>
      <c r="AL591" s="34">
        <v>4.5</v>
      </c>
      <c r="AM591" s="34">
        <v>174.3</v>
      </c>
      <c r="AN591" s="34" t="s">
        <v>155</v>
      </c>
      <c r="AO591" s="34">
        <v>1</v>
      </c>
      <c r="AP591" s="37">
        <v>0.7744212962962963</v>
      </c>
      <c r="AQ591" s="34">
        <v>47.158448</v>
      </c>
      <c r="AR591" s="34">
        <v>-88.484587000000005</v>
      </c>
      <c r="AS591" s="34">
        <v>310.2</v>
      </c>
      <c r="AT591" s="34">
        <v>19.3</v>
      </c>
      <c r="AU591" s="34">
        <v>12</v>
      </c>
      <c r="AV591" s="34">
        <v>10</v>
      </c>
      <c r="AW591" s="34" t="s">
        <v>199</v>
      </c>
      <c r="AX591" s="34">
        <v>1.1281000000000001</v>
      </c>
      <c r="AY591" s="34">
        <v>1.4280999999999999</v>
      </c>
      <c r="AZ591" s="34">
        <v>1.8281000000000001</v>
      </c>
      <c r="BA591" s="34">
        <v>13.404</v>
      </c>
      <c r="BB591" s="34">
        <v>15.13</v>
      </c>
      <c r="BC591" s="34">
        <v>1.1299999999999999</v>
      </c>
      <c r="BD591" s="34">
        <v>13.489000000000001</v>
      </c>
      <c r="BE591" s="34">
        <v>2796.085</v>
      </c>
      <c r="BF591" s="34">
        <v>55.514000000000003</v>
      </c>
      <c r="BG591" s="34">
        <v>5.2080000000000002</v>
      </c>
      <c r="BH591" s="34">
        <v>5.8999999999999997E-2</v>
      </c>
      <c r="BI591" s="34">
        <v>5.266</v>
      </c>
      <c r="BJ591" s="34">
        <v>4.2539999999999996</v>
      </c>
      <c r="BK591" s="34">
        <v>4.8000000000000001E-2</v>
      </c>
      <c r="BL591" s="34">
        <v>4.3019999999999996</v>
      </c>
      <c r="BM591" s="34">
        <v>8.2280999999999995</v>
      </c>
      <c r="BN591" s="34"/>
      <c r="BO591" s="34"/>
      <c r="BP591" s="34"/>
      <c r="BQ591" s="34">
        <v>269.17399999999998</v>
      </c>
      <c r="BR591" s="34">
        <v>0.18098500000000001</v>
      </c>
      <c r="BS591" s="34">
        <v>-5</v>
      </c>
      <c r="BT591" s="34">
        <v>5.0000000000000001E-3</v>
      </c>
      <c r="BU591" s="34">
        <v>4.4228209999999999</v>
      </c>
      <c r="BV591" s="34">
        <v>0</v>
      </c>
      <c r="BW591" s="34" t="s">
        <v>155</v>
      </c>
      <c r="BX591" s="34">
        <v>0.81699999999999995</v>
      </c>
    </row>
    <row r="592" spans="1:76" x14ac:dyDescent="0.25">
      <c r="A592" s="35">
        <v>43167</v>
      </c>
      <c r="B592" s="36">
        <v>2.3621527777777776E-2</v>
      </c>
      <c r="C592" s="34">
        <v>12.837</v>
      </c>
      <c r="D592" s="34">
        <v>0.60350000000000004</v>
      </c>
      <c r="E592" s="34">
        <v>6034.85</v>
      </c>
      <c r="F592" s="34">
        <v>232.7</v>
      </c>
      <c r="G592" s="34">
        <v>2.5</v>
      </c>
      <c r="H592" s="34">
        <v>953.9</v>
      </c>
      <c r="I592" s="34"/>
      <c r="J592" s="34">
        <v>1.8</v>
      </c>
      <c r="K592" s="34">
        <v>0.87929999999999997</v>
      </c>
      <c r="L592" s="34">
        <v>11.2879</v>
      </c>
      <c r="M592" s="34">
        <v>0.53069999999999995</v>
      </c>
      <c r="N592" s="34">
        <v>204.5848</v>
      </c>
      <c r="O592" s="34">
        <v>2.1983000000000001</v>
      </c>
      <c r="P592" s="34">
        <v>206.8</v>
      </c>
      <c r="Q592" s="34">
        <v>167.1052</v>
      </c>
      <c r="R592" s="34">
        <v>1.7956000000000001</v>
      </c>
      <c r="S592" s="34">
        <v>168.9</v>
      </c>
      <c r="T592" s="34">
        <v>953.87929999999994</v>
      </c>
      <c r="U592" s="34"/>
      <c r="V592" s="34"/>
      <c r="W592" s="34">
        <v>0</v>
      </c>
      <c r="X592" s="34">
        <v>1.5817000000000001</v>
      </c>
      <c r="Y592" s="34">
        <v>12.4</v>
      </c>
      <c r="Z592" s="34">
        <v>848</v>
      </c>
      <c r="AA592" s="34">
        <v>847</v>
      </c>
      <c r="AB592" s="34">
        <v>858</v>
      </c>
      <c r="AC592" s="34">
        <v>93</v>
      </c>
      <c r="AD592" s="34">
        <v>27.28</v>
      </c>
      <c r="AE592" s="34">
        <v>0.63</v>
      </c>
      <c r="AF592" s="34">
        <v>980</v>
      </c>
      <c r="AG592" s="34">
        <v>1</v>
      </c>
      <c r="AH592" s="34">
        <v>42</v>
      </c>
      <c r="AI592" s="34">
        <v>37</v>
      </c>
      <c r="AJ592" s="34">
        <v>191</v>
      </c>
      <c r="AK592" s="34">
        <v>171</v>
      </c>
      <c r="AL592" s="34">
        <v>4.5</v>
      </c>
      <c r="AM592" s="34">
        <v>174</v>
      </c>
      <c r="AN592" s="34" t="s">
        <v>155</v>
      </c>
      <c r="AO592" s="34">
        <v>1</v>
      </c>
      <c r="AP592" s="37">
        <v>0.77443287037037034</v>
      </c>
      <c r="AQ592" s="34">
        <v>47.158476999999998</v>
      </c>
      <c r="AR592" s="34">
        <v>-88.484476999999998</v>
      </c>
      <c r="AS592" s="34">
        <v>310.2</v>
      </c>
      <c r="AT592" s="34">
        <v>19.600000000000001</v>
      </c>
      <c r="AU592" s="34">
        <v>12</v>
      </c>
      <c r="AV592" s="34">
        <v>10</v>
      </c>
      <c r="AW592" s="34" t="s">
        <v>199</v>
      </c>
      <c r="AX592" s="34">
        <v>1.5314000000000001</v>
      </c>
      <c r="AY592" s="34">
        <v>1.5438000000000001</v>
      </c>
      <c r="AZ592" s="34">
        <v>2.2313999999999998</v>
      </c>
      <c r="BA592" s="34">
        <v>13.404</v>
      </c>
      <c r="BB592" s="34">
        <v>14.9</v>
      </c>
      <c r="BC592" s="34">
        <v>1.1100000000000001</v>
      </c>
      <c r="BD592" s="34">
        <v>13.722</v>
      </c>
      <c r="BE592" s="34">
        <v>2754.26</v>
      </c>
      <c r="BF592" s="34">
        <v>82.412000000000006</v>
      </c>
      <c r="BG592" s="34">
        <v>5.2279999999999998</v>
      </c>
      <c r="BH592" s="34">
        <v>5.6000000000000001E-2</v>
      </c>
      <c r="BI592" s="34">
        <v>5.2839999999999998</v>
      </c>
      <c r="BJ592" s="34">
        <v>4.2699999999999996</v>
      </c>
      <c r="BK592" s="34">
        <v>4.5999999999999999E-2</v>
      </c>
      <c r="BL592" s="34">
        <v>4.3159999999999998</v>
      </c>
      <c r="BM592" s="34">
        <v>8.0317000000000007</v>
      </c>
      <c r="BN592" s="34"/>
      <c r="BO592" s="34"/>
      <c r="BP592" s="34"/>
      <c r="BQ592" s="34">
        <v>280.61599999999999</v>
      </c>
      <c r="BR592" s="34">
        <v>0.170353</v>
      </c>
      <c r="BS592" s="34">
        <v>-5</v>
      </c>
      <c r="BT592" s="34">
        <v>5.0000000000000001E-3</v>
      </c>
      <c r="BU592" s="34">
        <v>4.1630019999999996</v>
      </c>
      <c r="BV592" s="34">
        <v>0</v>
      </c>
      <c r="BW592" s="34" t="s">
        <v>155</v>
      </c>
      <c r="BX592" s="34">
        <v>0.81699999999999995</v>
      </c>
    </row>
    <row r="593" spans="1:76" x14ac:dyDescent="0.25">
      <c r="A593" s="35">
        <v>43167</v>
      </c>
      <c r="B593" s="36">
        <v>2.3633101851851853E-2</v>
      </c>
      <c r="C593" s="34">
        <v>12.831</v>
      </c>
      <c r="D593" s="34">
        <v>0.69879999999999998</v>
      </c>
      <c r="E593" s="34">
        <v>6987.7268940000004</v>
      </c>
      <c r="F593" s="34">
        <v>231.4</v>
      </c>
      <c r="G593" s="34">
        <v>2.4</v>
      </c>
      <c r="H593" s="34">
        <v>1145.9000000000001</v>
      </c>
      <c r="I593" s="34"/>
      <c r="J593" s="34">
        <v>1.8</v>
      </c>
      <c r="K593" s="34">
        <v>0.87829999999999997</v>
      </c>
      <c r="L593" s="34">
        <v>11.2697</v>
      </c>
      <c r="M593" s="34">
        <v>0.61370000000000002</v>
      </c>
      <c r="N593" s="34">
        <v>203.23400000000001</v>
      </c>
      <c r="O593" s="34">
        <v>2.1078999999999999</v>
      </c>
      <c r="P593" s="34">
        <v>205.3</v>
      </c>
      <c r="Q593" s="34">
        <v>165.99959999999999</v>
      </c>
      <c r="R593" s="34">
        <v>1.7217</v>
      </c>
      <c r="S593" s="34">
        <v>167.7</v>
      </c>
      <c r="T593" s="34">
        <v>1145.8619000000001</v>
      </c>
      <c r="U593" s="34"/>
      <c r="V593" s="34"/>
      <c r="W593" s="34">
        <v>0</v>
      </c>
      <c r="X593" s="34">
        <v>1.5809</v>
      </c>
      <c r="Y593" s="34">
        <v>12.3</v>
      </c>
      <c r="Z593" s="34">
        <v>849</v>
      </c>
      <c r="AA593" s="34">
        <v>849</v>
      </c>
      <c r="AB593" s="34">
        <v>858</v>
      </c>
      <c r="AC593" s="34">
        <v>93</v>
      </c>
      <c r="AD593" s="34">
        <v>27.28</v>
      </c>
      <c r="AE593" s="34">
        <v>0.63</v>
      </c>
      <c r="AF593" s="34">
        <v>980</v>
      </c>
      <c r="AG593" s="34">
        <v>1</v>
      </c>
      <c r="AH593" s="34">
        <v>42</v>
      </c>
      <c r="AI593" s="34">
        <v>37</v>
      </c>
      <c r="AJ593" s="34">
        <v>191</v>
      </c>
      <c r="AK593" s="34">
        <v>171</v>
      </c>
      <c r="AL593" s="34">
        <v>4.4000000000000004</v>
      </c>
      <c r="AM593" s="34">
        <v>174</v>
      </c>
      <c r="AN593" s="34" t="s">
        <v>155</v>
      </c>
      <c r="AO593" s="34">
        <v>1</v>
      </c>
      <c r="AP593" s="37">
        <v>0.77444444444444438</v>
      </c>
      <c r="AQ593" s="34">
        <v>47.158524</v>
      </c>
      <c r="AR593" s="34">
        <v>-88.484375999999997</v>
      </c>
      <c r="AS593" s="34">
        <v>309.8</v>
      </c>
      <c r="AT593" s="34">
        <v>19.7</v>
      </c>
      <c r="AU593" s="34">
        <v>12</v>
      </c>
      <c r="AV593" s="34">
        <v>10</v>
      </c>
      <c r="AW593" s="34" t="s">
        <v>199</v>
      </c>
      <c r="AX593" s="34">
        <v>1.7719</v>
      </c>
      <c r="AY593" s="34">
        <v>1.6718999999999999</v>
      </c>
      <c r="AZ593" s="34">
        <v>2.4719000000000002</v>
      </c>
      <c r="BA593" s="34">
        <v>13.404</v>
      </c>
      <c r="BB593" s="34">
        <v>14.77</v>
      </c>
      <c r="BC593" s="34">
        <v>1.1000000000000001</v>
      </c>
      <c r="BD593" s="34">
        <v>13.856</v>
      </c>
      <c r="BE593" s="34">
        <v>2730.4850000000001</v>
      </c>
      <c r="BF593" s="34">
        <v>94.641999999999996</v>
      </c>
      <c r="BG593" s="34">
        <v>5.157</v>
      </c>
      <c r="BH593" s="34">
        <v>5.2999999999999999E-2</v>
      </c>
      <c r="BI593" s="34">
        <v>5.21</v>
      </c>
      <c r="BJ593" s="34">
        <v>4.2119999999999997</v>
      </c>
      <c r="BK593" s="34">
        <v>4.3999999999999997E-2</v>
      </c>
      <c r="BL593" s="34">
        <v>4.2560000000000002</v>
      </c>
      <c r="BM593" s="34">
        <v>9.5802999999999994</v>
      </c>
      <c r="BN593" s="34"/>
      <c r="BO593" s="34"/>
      <c r="BP593" s="34"/>
      <c r="BQ593" s="34">
        <v>278.51</v>
      </c>
      <c r="BR593" s="34">
        <v>0.17075399999999999</v>
      </c>
      <c r="BS593" s="34">
        <v>-5</v>
      </c>
      <c r="BT593" s="34">
        <v>6.7539999999999996E-3</v>
      </c>
      <c r="BU593" s="34">
        <v>4.1728009999999998</v>
      </c>
      <c r="BV593" s="34">
        <v>0</v>
      </c>
      <c r="BW593" s="34" t="s">
        <v>155</v>
      </c>
      <c r="BX593" s="34">
        <v>0.81699999999999995</v>
      </c>
    </row>
    <row r="594" spans="1:76" x14ac:dyDescent="0.25">
      <c r="A594" s="35">
        <v>43167</v>
      </c>
      <c r="B594" s="36">
        <v>2.3644675925925923E-2</v>
      </c>
      <c r="C594" s="34">
        <v>12.84</v>
      </c>
      <c r="D594" s="34">
        <v>0.64770000000000005</v>
      </c>
      <c r="E594" s="34">
        <v>6476.73225</v>
      </c>
      <c r="F594" s="34">
        <v>228.9</v>
      </c>
      <c r="G594" s="34">
        <v>2.4</v>
      </c>
      <c r="H594" s="34">
        <v>1255.8</v>
      </c>
      <c r="I594" s="34"/>
      <c r="J594" s="34">
        <v>1.89</v>
      </c>
      <c r="K594" s="34">
        <v>0.87860000000000005</v>
      </c>
      <c r="L594" s="34">
        <v>11.280799999999999</v>
      </c>
      <c r="M594" s="34">
        <v>0.56899999999999995</v>
      </c>
      <c r="N594" s="34">
        <v>201.1087</v>
      </c>
      <c r="O594" s="34">
        <v>2.0832000000000002</v>
      </c>
      <c r="P594" s="34">
        <v>203.2</v>
      </c>
      <c r="Q594" s="34">
        <v>164.2637</v>
      </c>
      <c r="R594" s="34">
        <v>1.7015</v>
      </c>
      <c r="S594" s="34">
        <v>166</v>
      </c>
      <c r="T594" s="34">
        <v>1255.7752</v>
      </c>
      <c r="U594" s="34"/>
      <c r="V594" s="34"/>
      <c r="W594" s="34">
        <v>0</v>
      </c>
      <c r="X594" s="34">
        <v>1.6607000000000001</v>
      </c>
      <c r="Y594" s="34">
        <v>12.3</v>
      </c>
      <c r="Z594" s="34">
        <v>850</v>
      </c>
      <c r="AA594" s="34">
        <v>850</v>
      </c>
      <c r="AB594" s="34">
        <v>859</v>
      </c>
      <c r="AC594" s="34">
        <v>93</v>
      </c>
      <c r="AD594" s="34">
        <v>27.28</v>
      </c>
      <c r="AE594" s="34">
        <v>0.63</v>
      </c>
      <c r="AF594" s="34">
        <v>980</v>
      </c>
      <c r="AG594" s="34">
        <v>1</v>
      </c>
      <c r="AH594" s="34">
        <v>42</v>
      </c>
      <c r="AI594" s="34">
        <v>37</v>
      </c>
      <c r="AJ594" s="34">
        <v>190.1</v>
      </c>
      <c r="AK594" s="34">
        <v>170.1</v>
      </c>
      <c r="AL594" s="34">
        <v>4.4000000000000004</v>
      </c>
      <c r="AM594" s="34">
        <v>174</v>
      </c>
      <c r="AN594" s="34" t="s">
        <v>155</v>
      </c>
      <c r="AO594" s="34">
        <v>1</v>
      </c>
      <c r="AP594" s="37">
        <v>0.77445601851851853</v>
      </c>
      <c r="AQ594" s="34">
        <v>47.158588000000002</v>
      </c>
      <c r="AR594" s="34">
        <v>-88.484290000000001</v>
      </c>
      <c r="AS594" s="34">
        <v>309.7</v>
      </c>
      <c r="AT594" s="34">
        <v>20</v>
      </c>
      <c r="AU594" s="34">
        <v>12</v>
      </c>
      <c r="AV594" s="34">
        <v>10</v>
      </c>
      <c r="AW594" s="34" t="s">
        <v>199</v>
      </c>
      <c r="AX594" s="34">
        <v>2.2313999999999998</v>
      </c>
      <c r="AY594" s="34">
        <v>1.8438000000000001</v>
      </c>
      <c r="AZ594" s="34">
        <v>2.9314</v>
      </c>
      <c r="BA594" s="34">
        <v>13.404</v>
      </c>
      <c r="BB594" s="34">
        <v>14.8</v>
      </c>
      <c r="BC594" s="34">
        <v>1.1000000000000001</v>
      </c>
      <c r="BD594" s="34">
        <v>13.819000000000001</v>
      </c>
      <c r="BE594" s="34">
        <v>2738.3519999999999</v>
      </c>
      <c r="BF594" s="34">
        <v>87.915999999999997</v>
      </c>
      <c r="BG594" s="34">
        <v>5.1120000000000001</v>
      </c>
      <c r="BH594" s="34">
        <v>5.2999999999999999E-2</v>
      </c>
      <c r="BI594" s="34">
        <v>5.165</v>
      </c>
      <c r="BJ594" s="34">
        <v>4.1760000000000002</v>
      </c>
      <c r="BK594" s="34">
        <v>4.2999999999999997E-2</v>
      </c>
      <c r="BL594" s="34">
        <v>4.2190000000000003</v>
      </c>
      <c r="BM594" s="34">
        <v>10.5192</v>
      </c>
      <c r="BN594" s="34"/>
      <c r="BO594" s="34"/>
      <c r="BP594" s="34"/>
      <c r="BQ594" s="34">
        <v>293.11</v>
      </c>
      <c r="BR594" s="34">
        <v>0.24291399999999999</v>
      </c>
      <c r="BS594" s="34">
        <v>-5</v>
      </c>
      <c r="BT594" s="34">
        <v>7.0000000000000001E-3</v>
      </c>
      <c r="BU594" s="34">
        <v>5.9362110000000001</v>
      </c>
      <c r="BV594" s="34">
        <v>0</v>
      </c>
      <c r="BW594" s="34" t="s">
        <v>155</v>
      </c>
      <c r="BX594" s="34">
        <v>0.81699999999999995</v>
      </c>
    </row>
    <row r="595" spans="1:76" x14ac:dyDescent="0.25">
      <c r="A595" s="35">
        <v>43167</v>
      </c>
      <c r="B595" s="36">
        <v>2.365625E-2</v>
      </c>
      <c r="C595" s="34">
        <v>12.84</v>
      </c>
      <c r="D595" s="34">
        <v>0.6018</v>
      </c>
      <c r="E595" s="34">
        <v>6018.388704</v>
      </c>
      <c r="F595" s="34">
        <v>238.8</v>
      </c>
      <c r="G595" s="34">
        <v>2.2000000000000002</v>
      </c>
      <c r="H595" s="34">
        <v>1483.6</v>
      </c>
      <c r="I595" s="34"/>
      <c r="J595" s="34">
        <v>1.9</v>
      </c>
      <c r="K595" s="34">
        <v>0.87880000000000003</v>
      </c>
      <c r="L595" s="34">
        <v>11.2835</v>
      </c>
      <c r="M595" s="34">
        <v>0.52890000000000004</v>
      </c>
      <c r="N595" s="34">
        <v>209.8784</v>
      </c>
      <c r="O595" s="34">
        <v>1.9706999999999999</v>
      </c>
      <c r="P595" s="34">
        <v>211.8</v>
      </c>
      <c r="Q595" s="34">
        <v>171.42670000000001</v>
      </c>
      <c r="R595" s="34">
        <v>1.6096999999999999</v>
      </c>
      <c r="S595" s="34">
        <v>173</v>
      </c>
      <c r="T595" s="34">
        <v>1483.6238000000001</v>
      </c>
      <c r="U595" s="34"/>
      <c r="V595" s="34"/>
      <c r="W595" s="34">
        <v>0</v>
      </c>
      <c r="X595" s="34">
        <v>1.6697</v>
      </c>
      <c r="Y595" s="34">
        <v>12.4</v>
      </c>
      <c r="Z595" s="34">
        <v>850</v>
      </c>
      <c r="AA595" s="34">
        <v>849</v>
      </c>
      <c r="AB595" s="34">
        <v>858</v>
      </c>
      <c r="AC595" s="34">
        <v>93</v>
      </c>
      <c r="AD595" s="34">
        <v>27.28</v>
      </c>
      <c r="AE595" s="34">
        <v>0.63</v>
      </c>
      <c r="AF595" s="34">
        <v>980</v>
      </c>
      <c r="AG595" s="34">
        <v>1</v>
      </c>
      <c r="AH595" s="34">
        <v>42</v>
      </c>
      <c r="AI595" s="34">
        <v>37</v>
      </c>
      <c r="AJ595" s="34">
        <v>190</v>
      </c>
      <c r="AK595" s="34">
        <v>170</v>
      </c>
      <c r="AL595" s="34">
        <v>4.4000000000000004</v>
      </c>
      <c r="AM595" s="34">
        <v>174</v>
      </c>
      <c r="AN595" s="34" t="s">
        <v>155</v>
      </c>
      <c r="AO595" s="34">
        <v>1</v>
      </c>
      <c r="AP595" s="37">
        <v>0.77446759259259268</v>
      </c>
      <c r="AQ595" s="34">
        <v>47.158651999999996</v>
      </c>
      <c r="AR595" s="34">
        <v>-88.484210000000004</v>
      </c>
      <c r="AS595" s="34">
        <v>309.60000000000002</v>
      </c>
      <c r="AT595" s="34">
        <v>20.3</v>
      </c>
      <c r="AU595" s="34">
        <v>12</v>
      </c>
      <c r="AV595" s="34">
        <v>10</v>
      </c>
      <c r="AW595" s="34" t="s">
        <v>199</v>
      </c>
      <c r="AX595" s="34">
        <v>2.3281000000000001</v>
      </c>
      <c r="AY595" s="34">
        <v>1.9</v>
      </c>
      <c r="AZ595" s="34">
        <v>3.1</v>
      </c>
      <c r="BA595" s="34">
        <v>13.404</v>
      </c>
      <c r="BB595" s="34">
        <v>14.83</v>
      </c>
      <c r="BC595" s="34">
        <v>1.1100000000000001</v>
      </c>
      <c r="BD595" s="34">
        <v>13.794</v>
      </c>
      <c r="BE595" s="34">
        <v>2742.38</v>
      </c>
      <c r="BF595" s="34">
        <v>81.813000000000002</v>
      </c>
      <c r="BG595" s="34">
        <v>5.3419999999999996</v>
      </c>
      <c r="BH595" s="34">
        <v>0.05</v>
      </c>
      <c r="BI595" s="34">
        <v>5.3920000000000003</v>
      </c>
      <c r="BJ595" s="34">
        <v>4.3630000000000004</v>
      </c>
      <c r="BK595" s="34">
        <v>4.1000000000000002E-2</v>
      </c>
      <c r="BL595" s="34">
        <v>4.4039999999999999</v>
      </c>
      <c r="BM595" s="34">
        <v>12.443099999999999</v>
      </c>
      <c r="BN595" s="34"/>
      <c r="BO595" s="34"/>
      <c r="BP595" s="34"/>
      <c r="BQ595" s="34">
        <v>295.06299999999999</v>
      </c>
      <c r="BR595" s="34">
        <v>0.299481</v>
      </c>
      <c r="BS595" s="34">
        <v>-5</v>
      </c>
      <c r="BT595" s="34">
        <v>6.123E-3</v>
      </c>
      <c r="BU595" s="34">
        <v>7.3185669999999998</v>
      </c>
      <c r="BV595" s="34">
        <v>0</v>
      </c>
      <c r="BW595" s="34" t="s">
        <v>155</v>
      </c>
      <c r="BX595" s="34">
        <v>0.81699999999999995</v>
      </c>
    </row>
    <row r="596" spans="1:76" x14ac:dyDescent="0.25">
      <c r="A596" s="35">
        <v>43167</v>
      </c>
      <c r="B596" s="36">
        <v>2.366782407407407E-2</v>
      </c>
      <c r="C596" s="34">
        <v>12.834</v>
      </c>
      <c r="D596" s="34">
        <v>0.64</v>
      </c>
      <c r="E596" s="34">
        <v>6400.4485050000003</v>
      </c>
      <c r="F596" s="34">
        <v>330.4</v>
      </c>
      <c r="G596" s="34">
        <v>1.6</v>
      </c>
      <c r="H596" s="34">
        <v>2239.8000000000002</v>
      </c>
      <c r="I596" s="34"/>
      <c r="J596" s="34">
        <v>1.9</v>
      </c>
      <c r="K596" s="34">
        <v>0.87770000000000004</v>
      </c>
      <c r="L596" s="34">
        <v>11.2644</v>
      </c>
      <c r="M596" s="34">
        <v>0.56179999999999997</v>
      </c>
      <c r="N596" s="34">
        <v>289.98599999999999</v>
      </c>
      <c r="O596" s="34">
        <v>1.4255</v>
      </c>
      <c r="P596" s="34">
        <v>291.39999999999998</v>
      </c>
      <c r="Q596" s="34">
        <v>236.8578</v>
      </c>
      <c r="R596" s="34">
        <v>1.1644000000000001</v>
      </c>
      <c r="S596" s="34">
        <v>238</v>
      </c>
      <c r="T596" s="34">
        <v>2239.85</v>
      </c>
      <c r="U596" s="34"/>
      <c r="V596" s="34"/>
      <c r="W596" s="34">
        <v>0</v>
      </c>
      <c r="X596" s="34">
        <v>1.6677</v>
      </c>
      <c r="Y596" s="34">
        <v>12.3</v>
      </c>
      <c r="Z596" s="34">
        <v>850</v>
      </c>
      <c r="AA596" s="34">
        <v>849</v>
      </c>
      <c r="AB596" s="34">
        <v>858</v>
      </c>
      <c r="AC596" s="34">
        <v>93</v>
      </c>
      <c r="AD596" s="34">
        <v>27.28</v>
      </c>
      <c r="AE596" s="34">
        <v>0.63</v>
      </c>
      <c r="AF596" s="34">
        <v>980</v>
      </c>
      <c r="AG596" s="34">
        <v>1</v>
      </c>
      <c r="AH596" s="34">
        <v>42</v>
      </c>
      <c r="AI596" s="34">
        <v>37</v>
      </c>
      <c r="AJ596" s="34">
        <v>190</v>
      </c>
      <c r="AK596" s="34">
        <v>170</v>
      </c>
      <c r="AL596" s="34">
        <v>4.3</v>
      </c>
      <c r="AM596" s="34">
        <v>174</v>
      </c>
      <c r="AN596" s="34" t="s">
        <v>155</v>
      </c>
      <c r="AO596" s="34">
        <v>1</v>
      </c>
      <c r="AP596" s="37">
        <v>0.77447916666666661</v>
      </c>
      <c r="AQ596" s="34">
        <v>47.158721999999997</v>
      </c>
      <c r="AR596" s="34">
        <v>-88.484143000000003</v>
      </c>
      <c r="AS596" s="34">
        <v>309.39999999999998</v>
      </c>
      <c r="AT596" s="34">
        <v>20.5</v>
      </c>
      <c r="AU596" s="34">
        <v>12</v>
      </c>
      <c r="AV596" s="34">
        <v>9</v>
      </c>
      <c r="AW596" s="34" t="s">
        <v>209</v>
      </c>
      <c r="AX596" s="34">
        <v>1.9404999999999999</v>
      </c>
      <c r="AY596" s="34">
        <v>1.9719</v>
      </c>
      <c r="AZ596" s="34">
        <v>3.1</v>
      </c>
      <c r="BA596" s="34">
        <v>13.404</v>
      </c>
      <c r="BB596" s="34">
        <v>14.7</v>
      </c>
      <c r="BC596" s="34">
        <v>1.1000000000000001</v>
      </c>
      <c r="BD596" s="34">
        <v>13.930999999999999</v>
      </c>
      <c r="BE596" s="34">
        <v>2717.3519999999999</v>
      </c>
      <c r="BF596" s="34">
        <v>86.254999999999995</v>
      </c>
      <c r="BG596" s="34">
        <v>7.3259999999999996</v>
      </c>
      <c r="BH596" s="34">
        <v>3.5999999999999997E-2</v>
      </c>
      <c r="BI596" s="34">
        <v>7.3620000000000001</v>
      </c>
      <c r="BJ596" s="34">
        <v>5.984</v>
      </c>
      <c r="BK596" s="34">
        <v>2.9000000000000001E-2</v>
      </c>
      <c r="BL596" s="34">
        <v>6.0129999999999999</v>
      </c>
      <c r="BM596" s="34">
        <v>18.645700000000001</v>
      </c>
      <c r="BN596" s="34"/>
      <c r="BO596" s="34"/>
      <c r="BP596" s="34"/>
      <c r="BQ596" s="34">
        <v>292.51600000000002</v>
      </c>
      <c r="BR596" s="34">
        <v>0.31476999999999999</v>
      </c>
      <c r="BS596" s="34">
        <v>-5</v>
      </c>
      <c r="BT596" s="34">
        <v>6.0000000000000001E-3</v>
      </c>
      <c r="BU596" s="34">
        <v>7.6921920000000004</v>
      </c>
      <c r="BV596" s="34">
        <v>0</v>
      </c>
      <c r="BW596" s="34" t="s">
        <v>155</v>
      </c>
      <c r="BX596" s="34">
        <v>0.81699999999999995</v>
      </c>
    </row>
    <row r="597" spans="1:76" x14ac:dyDescent="0.25">
      <c r="A597" s="35">
        <v>43167</v>
      </c>
      <c r="B597" s="36">
        <v>2.3679398148148151E-2</v>
      </c>
      <c r="C597" s="34">
        <v>12.936999999999999</v>
      </c>
      <c r="D597" s="34">
        <v>0.56020000000000003</v>
      </c>
      <c r="E597" s="34">
        <v>5601.582915</v>
      </c>
      <c r="F597" s="34">
        <v>528.20000000000005</v>
      </c>
      <c r="G597" s="34">
        <v>1.1000000000000001</v>
      </c>
      <c r="H597" s="34">
        <v>2478.4</v>
      </c>
      <c r="I597" s="34"/>
      <c r="J597" s="34">
        <v>1.9</v>
      </c>
      <c r="K597" s="34">
        <v>0.87739999999999996</v>
      </c>
      <c r="L597" s="34">
        <v>11.351000000000001</v>
      </c>
      <c r="M597" s="34">
        <v>0.49149999999999999</v>
      </c>
      <c r="N597" s="34">
        <v>463.43849999999998</v>
      </c>
      <c r="O597" s="34">
        <v>0.96260000000000001</v>
      </c>
      <c r="P597" s="34">
        <v>464.4</v>
      </c>
      <c r="Q597" s="34">
        <v>378.53219999999999</v>
      </c>
      <c r="R597" s="34">
        <v>0.78620000000000001</v>
      </c>
      <c r="S597" s="34">
        <v>379.3</v>
      </c>
      <c r="T597" s="34">
        <v>2478.4252999999999</v>
      </c>
      <c r="U597" s="34"/>
      <c r="V597" s="34"/>
      <c r="W597" s="34">
        <v>0</v>
      </c>
      <c r="X597" s="34">
        <v>1.6671</v>
      </c>
      <c r="Y597" s="34">
        <v>12.4</v>
      </c>
      <c r="Z597" s="34">
        <v>849</v>
      </c>
      <c r="AA597" s="34">
        <v>849</v>
      </c>
      <c r="AB597" s="34">
        <v>858</v>
      </c>
      <c r="AC597" s="34">
        <v>93</v>
      </c>
      <c r="AD597" s="34">
        <v>27.28</v>
      </c>
      <c r="AE597" s="34">
        <v>0.63</v>
      </c>
      <c r="AF597" s="34">
        <v>980</v>
      </c>
      <c r="AG597" s="34">
        <v>1</v>
      </c>
      <c r="AH597" s="34">
        <v>42</v>
      </c>
      <c r="AI597" s="34">
        <v>37</v>
      </c>
      <c r="AJ597" s="34">
        <v>190</v>
      </c>
      <c r="AK597" s="34">
        <v>170</v>
      </c>
      <c r="AL597" s="34">
        <v>4.4000000000000004</v>
      </c>
      <c r="AM597" s="34">
        <v>174</v>
      </c>
      <c r="AN597" s="34" t="s">
        <v>155</v>
      </c>
      <c r="AO597" s="34">
        <v>1</v>
      </c>
      <c r="AP597" s="37">
        <v>0.77449074074074076</v>
      </c>
      <c r="AQ597" s="34">
        <v>47.158807000000003</v>
      </c>
      <c r="AR597" s="34">
        <v>-88.484103000000005</v>
      </c>
      <c r="AS597" s="34">
        <v>309.2</v>
      </c>
      <c r="AT597" s="34">
        <v>21.2</v>
      </c>
      <c r="AU597" s="34">
        <v>12</v>
      </c>
      <c r="AV597" s="34">
        <v>10</v>
      </c>
      <c r="AW597" s="34" t="s">
        <v>199</v>
      </c>
      <c r="AX597" s="34">
        <v>1.5124</v>
      </c>
      <c r="AY597" s="34">
        <v>2</v>
      </c>
      <c r="AZ597" s="34">
        <v>2.6686000000000001</v>
      </c>
      <c r="BA597" s="34">
        <v>13.404</v>
      </c>
      <c r="BB597" s="34">
        <v>14.66</v>
      </c>
      <c r="BC597" s="34">
        <v>1.0900000000000001</v>
      </c>
      <c r="BD597" s="34">
        <v>13.968999999999999</v>
      </c>
      <c r="BE597" s="34">
        <v>2729.1179999999999</v>
      </c>
      <c r="BF597" s="34">
        <v>75.212000000000003</v>
      </c>
      <c r="BG597" s="34">
        <v>11.669</v>
      </c>
      <c r="BH597" s="34">
        <v>2.4E-2</v>
      </c>
      <c r="BI597" s="34">
        <v>11.693</v>
      </c>
      <c r="BJ597" s="34">
        <v>9.5310000000000006</v>
      </c>
      <c r="BK597" s="34">
        <v>0.02</v>
      </c>
      <c r="BL597" s="34">
        <v>9.5510000000000002</v>
      </c>
      <c r="BM597" s="34">
        <v>20.563099999999999</v>
      </c>
      <c r="BN597" s="34"/>
      <c r="BO597" s="34"/>
      <c r="BP597" s="34"/>
      <c r="BQ597" s="34">
        <v>291.44299999999998</v>
      </c>
      <c r="BR597" s="34">
        <v>0.40282299999999999</v>
      </c>
      <c r="BS597" s="34">
        <v>-5</v>
      </c>
      <c r="BT597" s="34">
        <v>6.0000000000000001E-3</v>
      </c>
      <c r="BU597" s="34">
        <v>9.8439870000000003</v>
      </c>
      <c r="BV597" s="34">
        <v>0</v>
      </c>
      <c r="BW597" s="34" t="s">
        <v>155</v>
      </c>
      <c r="BX597" s="34">
        <v>0.81699999999999995</v>
      </c>
    </row>
    <row r="598" spans="1:76" x14ac:dyDescent="0.25">
      <c r="A598" s="35">
        <v>43167</v>
      </c>
      <c r="B598" s="36">
        <v>2.3690972222222221E-2</v>
      </c>
      <c r="C598" s="34">
        <v>13.055999999999999</v>
      </c>
      <c r="D598" s="34">
        <v>0.75170000000000003</v>
      </c>
      <c r="E598" s="34">
        <v>7517.2487639999999</v>
      </c>
      <c r="F598" s="34">
        <v>731.3</v>
      </c>
      <c r="G598" s="34">
        <v>0.6</v>
      </c>
      <c r="H598" s="34">
        <v>2776.2</v>
      </c>
      <c r="I598" s="34"/>
      <c r="J598" s="34">
        <v>1.9</v>
      </c>
      <c r="K598" s="34">
        <v>0.87439999999999996</v>
      </c>
      <c r="L598" s="34">
        <v>11.4169</v>
      </c>
      <c r="M598" s="34">
        <v>0.6573</v>
      </c>
      <c r="N598" s="34">
        <v>639.43759999999997</v>
      </c>
      <c r="O598" s="34">
        <v>0.4884</v>
      </c>
      <c r="P598" s="34">
        <v>639.9</v>
      </c>
      <c r="Q598" s="34">
        <v>522.28660000000002</v>
      </c>
      <c r="R598" s="34">
        <v>0.39889999999999998</v>
      </c>
      <c r="S598" s="34">
        <v>522.70000000000005</v>
      </c>
      <c r="T598" s="34">
        <v>2776.2</v>
      </c>
      <c r="U598" s="34"/>
      <c r="V598" s="34"/>
      <c r="W598" s="34">
        <v>0</v>
      </c>
      <c r="X598" s="34">
        <v>1.6614</v>
      </c>
      <c r="Y598" s="34">
        <v>12.3</v>
      </c>
      <c r="Z598" s="34">
        <v>849</v>
      </c>
      <c r="AA598" s="34">
        <v>848</v>
      </c>
      <c r="AB598" s="34">
        <v>857</v>
      </c>
      <c r="AC598" s="34">
        <v>93</v>
      </c>
      <c r="AD598" s="34">
        <v>27.28</v>
      </c>
      <c r="AE598" s="34">
        <v>0.63</v>
      </c>
      <c r="AF598" s="34">
        <v>980</v>
      </c>
      <c r="AG598" s="34">
        <v>1</v>
      </c>
      <c r="AH598" s="34">
        <v>41.122999999999998</v>
      </c>
      <c r="AI598" s="34">
        <v>37</v>
      </c>
      <c r="AJ598" s="34">
        <v>190</v>
      </c>
      <c r="AK598" s="34">
        <v>170</v>
      </c>
      <c r="AL598" s="34">
        <v>4.3</v>
      </c>
      <c r="AM598" s="34">
        <v>174.2</v>
      </c>
      <c r="AN598" s="34" t="s">
        <v>155</v>
      </c>
      <c r="AO598" s="34">
        <v>1</v>
      </c>
      <c r="AP598" s="37">
        <v>0.7745023148148148</v>
      </c>
      <c r="AQ598" s="34">
        <v>47.158892000000002</v>
      </c>
      <c r="AR598" s="34">
        <v>-88.484072999999995</v>
      </c>
      <c r="AS598" s="34">
        <v>309</v>
      </c>
      <c r="AT598" s="34">
        <v>21.5</v>
      </c>
      <c r="AU598" s="34">
        <v>12</v>
      </c>
      <c r="AV598" s="34">
        <v>10</v>
      </c>
      <c r="AW598" s="34" t="s">
        <v>199</v>
      </c>
      <c r="AX598" s="34">
        <v>1.4</v>
      </c>
      <c r="AY598" s="34">
        <v>2</v>
      </c>
      <c r="AZ598" s="34">
        <v>2.5</v>
      </c>
      <c r="BA598" s="34">
        <v>13.404</v>
      </c>
      <c r="BB598" s="34">
        <v>14.29</v>
      </c>
      <c r="BC598" s="34">
        <v>1.07</v>
      </c>
      <c r="BD598" s="34">
        <v>14.36</v>
      </c>
      <c r="BE598" s="34">
        <v>2686.6529999999998</v>
      </c>
      <c r="BF598" s="34">
        <v>98.451999999999998</v>
      </c>
      <c r="BG598" s="34">
        <v>15.757999999999999</v>
      </c>
      <c r="BH598" s="34">
        <v>1.2E-2</v>
      </c>
      <c r="BI598" s="34">
        <v>15.77</v>
      </c>
      <c r="BJ598" s="34">
        <v>12.871</v>
      </c>
      <c r="BK598" s="34">
        <v>0.01</v>
      </c>
      <c r="BL598" s="34">
        <v>12.881</v>
      </c>
      <c r="BM598" s="34">
        <v>22.5443</v>
      </c>
      <c r="BN598" s="34"/>
      <c r="BO598" s="34"/>
      <c r="BP598" s="34"/>
      <c r="BQ598" s="34">
        <v>284.27699999999999</v>
      </c>
      <c r="BR598" s="34">
        <v>0.430786</v>
      </c>
      <c r="BS598" s="34">
        <v>-5</v>
      </c>
      <c r="BT598" s="34">
        <v>6.0000000000000001E-3</v>
      </c>
      <c r="BU598" s="34">
        <v>10.527333</v>
      </c>
      <c r="BV598" s="34">
        <v>0</v>
      </c>
      <c r="BW598" s="34" t="s">
        <v>155</v>
      </c>
      <c r="BX598" s="34">
        <v>0.81699999999999995</v>
      </c>
    </row>
    <row r="599" spans="1:76" x14ac:dyDescent="0.25">
      <c r="A599" s="35">
        <v>43167</v>
      </c>
      <c r="B599" s="36">
        <v>2.3702546296296298E-2</v>
      </c>
      <c r="C599" s="34">
        <v>13.07</v>
      </c>
      <c r="D599" s="34">
        <v>1.0543</v>
      </c>
      <c r="E599" s="34">
        <v>10542.86318</v>
      </c>
      <c r="F599" s="34">
        <v>1007.3</v>
      </c>
      <c r="G599" s="34">
        <v>0.3</v>
      </c>
      <c r="H599" s="34">
        <v>3192.2</v>
      </c>
      <c r="I599" s="34"/>
      <c r="J599" s="34">
        <v>1.9</v>
      </c>
      <c r="K599" s="34">
        <v>0.87119999999999997</v>
      </c>
      <c r="L599" s="34">
        <v>11.385999999999999</v>
      </c>
      <c r="M599" s="34">
        <v>0.91839999999999999</v>
      </c>
      <c r="N599" s="34">
        <v>877.51469999999995</v>
      </c>
      <c r="O599" s="34">
        <v>0.2336</v>
      </c>
      <c r="P599" s="34">
        <v>877.7</v>
      </c>
      <c r="Q599" s="34">
        <v>716.74580000000003</v>
      </c>
      <c r="R599" s="34">
        <v>0.1908</v>
      </c>
      <c r="S599" s="34">
        <v>716.9</v>
      </c>
      <c r="T599" s="34">
        <v>3192.2206999999999</v>
      </c>
      <c r="U599" s="34"/>
      <c r="V599" s="34"/>
      <c r="W599" s="34">
        <v>0</v>
      </c>
      <c r="X599" s="34">
        <v>1.6552</v>
      </c>
      <c r="Y599" s="34">
        <v>12</v>
      </c>
      <c r="Z599" s="34">
        <v>849</v>
      </c>
      <c r="AA599" s="34">
        <v>848</v>
      </c>
      <c r="AB599" s="34">
        <v>857</v>
      </c>
      <c r="AC599" s="34">
        <v>93</v>
      </c>
      <c r="AD599" s="34">
        <v>27.28</v>
      </c>
      <c r="AE599" s="34">
        <v>0.63</v>
      </c>
      <c r="AF599" s="34">
        <v>980</v>
      </c>
      <c r="AG599" s="34">
        <v>1</v>
      </c>
      <c r="AH599" s="34">
        <v>41</v>
      </c>
      <c r="AI599" s="34">
        <v>37</v>
      </c>
      <c r="AJ599" s="34">
        <v>190</v>
      </c>
      <c r="AK599" s="34">
        <v>170</v>
      </c>
      <c r="AL599" s="34">
        <v>4.2</v>
      </c>
      <c r="AM599" s="34">
        <v>174.6</v>
      </c>
      <c r="AN599" s="34" t="s">
        <v>155</v>
      </c>
      <c r="AO599" s="34">
        <v>1</v>
      </c>
      <c r="AP599" s="37">
        <v>0.77451388888888895</v>
      </c>
      <c r="AQ599" s="34">
        <v>47.158993000000002</v>
      </c>
      <c r="AR599" s="34">
        <v>-88.484076999999999</v>
      </c>
      <c r="AS599" s="34">
        <v>308.89999999999998</v>
      </c>
      <c r="AT599" s="34">
        <v>22.9</v>
      </c>
      <c r="AU599" s="34">
        <v>12</v>
      </c>
      <c r="AV599" s="34">
        <v>10</v>
      </c>
      <c r="AW599" s="34" t="s">
        <v>199</v>
      </c>
      <c r="AX599" s="34">
        <v>1.2562</v>
      </c>
      <c r="AY599" s="34">
        <v>2</v>
      </c>
      <c r="AZ599" s="34">
        <v>2.3561999999999999</v>
      </c>
      <c r="BA599" s="34">
        <v>13.404</v>
      </c>
      <c r="BB599" s="34">
        <v>13.92</v>
      </c>
      <c r="BC599" s="34">
        <v>1.04</v>
      </c>
      <c r="BD599" s="34">
        <v>14.79</v>
      </c>
      <c r="BE599" s="34">
        <v>2621.4949999999999</v>
      </c>
      <c r="BF599" s="34">
        <v>134.589</v>
      </c>
      <c r="BG599" s="34">
        <v>21.158000000000001</v>
      </c>
      <c r="BH599" s="34">
        <v>6.0000000000000001E-3</v>
      </c>
      <c r="BI599" s="34">
        <v>21.163</v>
      </c>
      <c r="BJ599" s="34">
        <v>17.280999999999999</v>
      </c>
      <c r="BK599" s="34">
        <v>5.0000000000000001E-3</v>
      </c>
      <c r="BL599" s="34">
        <v>17.286000000000001</v>
      </c>
      <c r="BM599" s="34">
        <v>25.3626</v>
      </c>
      <c r="BN599" s="34"/>
      <c r="BO599" s="34"/>
      <c r="BP599" s="34"/>
      <c r="BQ599" s="34">
        <v>277.09300000000002</v>
      </c>
      <c r="BR599" s="34">
        <v>0.47158800000000001</v>
      </c>
      <c r="BS599" s="34">
        <v>-5</v>
      </c>
      <c r="BT599" s="34">
        <v>6.8770000000000003E-3</v>
      </c>
      <c r="BU599" s="34">
        <v>11.524431999999999</v>
      </c>
      <c r="BV599" s="34">
        <v>0</v>
      </c>
      <c r="BW599" s="34" t="s">
        <v>155</v>
      </c>
      <c r="BX599" s="34">
        <v>0.81699999999999995</v>
      </c>
    </row>
    <row r="600" spans="1:76" x14ac:dyDescent="0.25">
      <c r="A600" s="35">
        <v>43167</v>
      </c>
      <c r="B600" s="36">
        <v>2.3714120370370368E-2</v>
      </c>
      <c r="C600" s="34">
        <v>13.07</v>
      </c>
      <c r="D600" s="34">
        <v>1.3683000000000001</v>
      </c>
      <c r="E600" s="34">
        <v>13682.93831</v>
      </c>
      <c r="F600" s="34">
        <v>1275.4000000000001</v>
      </c>
      <c r="G600" s="34">
        <v>0.2</v>
      </c>
      <c r="H600" s="34">
        <v>3503.6</v>
      </c>
      <c r="I600" s="34"/>
      <c r="J600" s="34">
        <v>1.9</v>
      </c>
      <c r="K600" s="34">
        <v>0.8679</v>
      </c>
      <c r="L600" s="34">
        <v>11.343999999999999</v>
      </c>
      <c r="M600" s="34">
        <v>1.1876</v>
      </c>
      <c r="N600" s="34">
        <v>1106.9475</v>
      </c>
      <c r="O600" s="34">
        <v>0.1898</v>
      </c>
      <c r="P600" s="34">
        <v>1107.0999999999999</v>
      </c>
      <c r="Q600" s="34">
        <v>904.22969999999998</v>
      </c>
      <c r="R600" s="34">
        <v>0.155</v>
      </c>
      <c r="S600" s="34">
        <v>904.4</v>
      </c>
      <c r="T600" s="34">
        <v>3503.5754000000002</v>
      </c>
      <c r="U600" s="34"/>
      <c r="V600" s="34"/>
      <c r="W600" s="34">
        <v>0</v>
      </c>
      <c r="X600" s="34">
        <v>1.6491</v>
      </c>
      <c r="Y600" s="34">
        <v>12</v>
      </c>
      <c r="Z600" s="34">
        <v>847</v>
      </c>
      <c r="AA600" s="34">
        <v>846</v>
      </c>
      <c r="AB600" s="34">
        <v>855</v>
      </c>
      <c r="AC600" s="34">
        <v>93</v>
      </c>
      <c r="AD600" s="34">
        <v>27.3</v>
      </c>
      <c r="AE600" s="34">
        <v>0.63</v>
      </c>
      <c r="AF600" s="34">
        <v>979</v>
      </c>
      <c r="AG600" s="34">
        <v>1</v>
      </c>
      <c r="AH600" s="34">
        <v>41</v>
      </c>
      <c r="AI600" s="34">
        <v>37</v>
      </c>
      <c r="AJ600" s="34">
        <v>190</v>
      </c>
      <c r="AK600" s="34">
        <v>169.1</v>
      </c>
      <c r="AL600" s="34">
        <v>4</v>
      </c>
      <c r="AM600" s="34">
        <v>174.9</v>
      </c>
      <c r="AN600" s="34" t="s">
        <v>155</v>
      </c>
      <c r="AO600" s="34">
        <v>1</v>
      </c>
      <c r="AP600" s="37">
        <v>0.77452546296296287</v>
      </c>
      <c r="AQ600" s="34">
        <v>47.159090999999997</v>
      </c>
      <c r="AR600" s="34">
        <v>-88.484076000000002</v>
      </c>
      <c r="AS600" s="34">
        <v>308.89999999999998</v>
      </c>
      <c r="AT600" s="34">
        <v>23.5</v>
      </c>
      <c r="AU600" s="34">
        <v>12</v>
      </c>
      <c r="AV600" s="34">
        <v>10</v>
      </c>
      <c r="AW600" s="34" t="s">
        <v>199</v>
      </c>
      <c r="AX600" s="34">
        <v>1.2</v>
      </c>
      <c r="AY600" s="34">
        <v>2</v>
      </c>
      <c r="AZ600" s="34">
        <v>2.2999999999999998</v>
      </c>
      <c r="BA600" s="34">
        <v>13.404</v>
      </c>
      <c r="BB600" s="34">
        <v>13.57</v>
      </c>
      <c r="BC600" s="34">
        <v>1.01</v>
      </c>
      <c r="BD600" s="34">
        <v>15.215</v>
      </c>
      <c r="BE600" s="34">
        <v>2559.2849999999999</v>
      </c>
      <c r="BF600" s="34">
        <v>170.53</v>
      </c>
      <c r="BG600" s="34">
        <v>26.152999999999999</v>
      </c>
      <c r="BH600" s="34">
        <v>4.0000000000000001E-3</v>
      </c>
      <c r="BI600" s="34">
        <v>26.157</v>
      </c>
      <c r="BJ600" s="34">
        <v>21.363</v>
      </c>
      <c r="BK600" s="34">
        <v>4.0000000000000001E-3</v>
      </c>
      <c r="BL600" s="34">
        <v>21.367000000000001</v>
      </c>
      <c r="BM600" s="34">
        <v>27.276299999999999</v>
      </c>
      <c r="BN600" s="34"/>
      <c r="BO600" s="34"/>
      <c r="BP600" s="34"/>
      <c r="BQ600" s="34">
        <v>270.517</v>
      </c>
      <c r="BR600" s="34">
        <v>0.484016</v>
      </c>
      <c r="BS600" s="34">
        <v>-5</v>
      </c>
      <c r="BT600" s="34">
        <v>7.0000000000000001E-3</v>
      </c>
      <c r="BU600" s="34">
        <v>11.828141</v>
      </c>
      <c r="BV600" s="34">
        <v>0</v>
      </c>
      <c r="BW600" s="34" t="s">
        <v>155</v>
      </c>
      <c r="BX600" s="34">
        <v>0.81699999999999995</v>
      </c>
    </row>
    <row r="601" spans="1:76" x14ac:dyDescent="0.25">
      <c r="A601" s="35">
        <v>43167</v>
      </c>
      <c r="B601" s="36">
        <v>2.3725694444444445E-2</v>
      </c>
      <c r="C601" s="34">
        <v>13.054</v>
      </c>
      <c r="D601" s="34">
        <v>1.5698000000000001</v>
      </c>
      <c r="E601" s="34">
        <v>15697.87428</v>
      </c>
      <c r="F601" s="34">
        <v>1478.6</v>
      </c>
      <c r="G601" s="34">
        <v>0.3</v>
      </c>
      <c r="H601" s="34">
        <v>3693.1</v>
      </c>
      <c r="I601" s="34"/>
      <c r="J601" s="34">
        <v>1.86</v>
      </c>
      <c r="K601" s="34">
        <v>0.86599999999999999</v>
      </c>
      <c r="L601" s="34">
        <v>11.305099999999999</v>
      </c>
      <c r="M601" s="34">
        <v>1.3594999999999999</v>
      </c>
      <c r="N601" s="34">
        <v>1280.5216</v>
      </c>
      <c r="O601" s="34">
        <v>0.28489999999999999</v>
      </c>
      <c r="P601" s="34">
        <v>1280.8</v>
      </c>
      <c r="Q601" s="34">
        <v>1046.0306</v>
      </c>
      <c r="R601" s="34">
        <v>0.23269999999999999</v>
      </c>
      <c r="S601" s="34">
        <v>1046.3</v>
      </c>
      <c r="T601" s="34">
        <v>3693.1304</v>
      </c>
      <c r="U601" s="34"/>
      <c r="V601" s="34"/>
      <c r="W601" s="34">
        <v>0</v>
      </c>
      <c r="X601" s="34">
        <v>1.6133999999999999</v>
      </c>
      <c r="Y601" s="34">
        <v>11.9</v>
      </c>
      <c r="Z601" s="34">
        <v>847</v>
      </c>
      <c r="AA601" s="34">
        <v>846</v>
      </c>
      <c r="AB601" s="34">
        <v>855</v>
      </c>
      <c r="AC601" s="34">
        <v>93</v>
      </c>
      <c r="AD601" s="34">
        <v>27.3</v>
      </c>
      <c r="AE601" s="34">
        <v>0.63</v>
      </c>
      <c r="AF601" s="34">
        <v>979</v>
      </c>
      <c r="AG601" s="34">
        <v>1</v>
      </c>
      <c r="AH601" s="34">
        <v>41</v>
      </c>
      <c r="AI601" s="34">
        <v>37</v>
      </c>
      <c r="AJ601" s="34">
        <v>189.1</v>
      </c>
      <c r="AK601" s="34">
        <v>169</v>
      </c>
      <c r="AL601" s="34">
        <v>3.9</v>
      </c>
      <c r="AM601" s="34">
        <v>175</v>
      </c>
      <c r="AN601" s="34" t="s">
        <v>155</v>
      </c>
      <c r="AO601" s="34">
        <v>1</v>
      </c>
      <c r="AP601" s="37">
        <v>0.77453703703703702</v>
      </c>
      <c r="AQ601" s="34">
        <v>47.159222999999997</v>
      </c>
      <c r="AR601" s="34">
        <v>-88.484094999999996</v>
      </c>
      <c r="AS601" s="34">
        <v>309.39999999999998</v>
      </c>
      <c r="AT601" s="34">
        <v>25.7</v>
      </c>
      <c r="AU601" s="34">
        <v>12</v>
      </c>
      <c r="AV601" s="34">
        <v>10</v>
      </c>
      <c r="AW601" s="34" t="s">
        <v>199</v>
      </c>
      <c r="AX601" s="34">
        <v>1.2719</v>
      </c>
      <c r="AY601" s="34">
        <v>2.0718999999999999</v>
      </c>
      <c r="AZ601" s="34">
        <v>2.4438</v>
      </c>
      <c r="BA601" s="34">
        <v>13.404</v>
      </c>
      <c r="BB601" s="34">
        <v>13.36</v>
      </c>
      <c r="BC601" s="34">
        <v>1</v>
      </c>
      <c r="BD601" s="34">
        <v>15.471</v>
      </c>
      <c r="BE601" s="34">
        <v>2520.6849999999999</v>
      </c>
      <c r="BF601" s="34">
        <v>192.92500000000001</v>
      </c>
      <c r="BG601" s="34">
        <v>29.9</v>
      </c>
      <c r="BH601" s="34">
        <v>7.0000000000000001E-3</v>
      </c>
      <c r="BI601" s="34">
        <v>29.905999999999999</v>
      </c>
      <c r="BJ601" s="34">
        <v>24.423999999999999</v>
      </c>
      <c r="BK601" s="34">
        <v>5.0000000000000001E-3</v>
      </c>
      <c r="BL601" s="34">
        <v>24.43</v>
      </c>
      <c r="BM601" s="34">
        <v>28.415900000000001</v>
      </c>
      <c r="BN601" s="34"/>
      <c r="BO601" s="34"/>
      <c r="BP601" s="34"/>
      <c r="BQ601" s="34">
        <v>261.565</v>
      </c>
      <c r="BR601" s="34">
        <v>0.51394099999999998</v>
      </c>
      <c r="BS601" s="34">
        <v>-5</v>
      </c>
      <c r="BT601" s="34">
        <v>7.8770000000000003E-3</v>
      </c>
      <c r="BU601" s="34">
        <v>12.559433</v>
      </c>
      <c r="BV601" s="34">
        <v>0</v>
      </c>
      <c r="BW601" s="34" t="s">
        <v>155</v>
      </c>
      <c r="BX601" s="34">
        <v>0.81699999999999995</v>
      </c>
    </row>
    <row r="602" spans="1:76" x14ac:dyDescent="0.25">
      <c r="A602" s="35">
        <v>43167</v>
      </c>
      <c r="B602" s="36">
        <v>2.3737268518518515E-2</v>
      </c>
      <c r="C602" s="34">
        <v>13.055999999999999</v>
      </c>
      <c r="D602" s="34">
        <v>1.2704</v>
      </c>
      <c r="E602" s="34">
        <v>12703.66419</v>
      </c>
      <c r="F602" s="34">
        <v>1605.7</v>
      </c>
      <c r="G602" s="34">
        <v>0.8</v>
      </c>
      <c r="H602" s="34">
        <v>3661.3</v>
      </c>
      <c r="I602" s="34"/>
      <c r="J602" s="34">
        <v>1.71</v>
      </c>
      <c r="K602" s="34">
        <v>0.86870000000000003</v>
      </c>
      <c r="L602" s="34">
        <v>11.342499999999999</v>
      </c>
      <c r="M602" s="34">
        <v>1.1035999999999999</v>
      </c>
      <c r="N602" s="34">
        <v>1394.9394</v>
      </c>
      <c r="O602" s="34">
        <v>0.72060000000000002</v>
      </c>
      <c r="P602" s="34">
        <v>1395.7</v>
      </c>
      <c r="Q602" s="34">
        <v>1139.4961000000001</v>
      </c>
      <c r="R602" s="34">
        <v>0.58860000000000001</v>
      </c>
      <c r="S602" s="34">
        <v>1140.0999999999999</v>
      </c>
      <c r="T602" s="34">
        <v>3661.2705000000001</v>
      </c>
      <c r="U602" s="34"/>
      <c r="V602" s="34"/>
      <c r="W602" s="34">
        <v>0</v>
      </c>
      <c r="X602" s="34">
        <v>1.4881</v>
      </c>
      <c r="Y602" s="34">
        <v>11.9</v>
      </c>
      <c r="Z602" s="34">
        <v>848</v>
      </c>
      <c r="AA602" s="34">
        <v>847</v>
      </c>
      <c r="AB602" s="34">
        <v>856</v>
      </c>
      <c r="AC602" s="34">
        <v>93</v>
      </c>
      <c r="AD602" s="34">
        <v>27.3</v>
      </c>
      <c r="AE602" s="34">
        <v>0.63</v>
      </c>
      <c r="AF602" s="34">
        <v>979</v>
      </c>
      <c r="AG602" s="34">
        <v>1</v>
      </c>
      <c r="AH602" s="34">
        <v>41</v>
      </c>
      <c r="AI602" s="34">
        <v>37</v>
      </c>
      <c r="AJ602" s="34">
        <v>189</v>
      </c>
      <c r="AK602" s="34">
        <v>169</v>
      </c>
      <c r="AL602" s="34">
        <v>3.9</v>
      </c>
      <c r="AM602" s="34">
        <v>175</v>
      </c>
      <c r="AN602" s="34" t="s">
        <v>155</v>
      </c>
      <c r="AO602" s="34">
        <v>1</v>
      </c>
      <c r="AP602" s="37">
        <v>0.77454861111111117</v>
      </c>
      <c r="AQ602" s="34">
        <v>47.159342000000002</v>
      </c>
      <c r="AR602" s="34">
        <v>-88.484103000000005</v>
      </c>
      <c r="AS602" s="34">
        <v>309.7</v>
      </c>
      <c r="AT602" s="34">
        <v>26.5</v>
      </c>
      <c r="AU602" s="34">
        <v>12</v>
      </c>
      <c r="AV602" s="34">
        <v>10</v>
      </c>
      <c r="AW602" s="34" t="s">
        <v>199</v>
      </c>
      <c r="AX602" s="34">
        <v>1.3</v>
      </c>
      <c r="AY602" s="34">
        <v>2.1</v>
      </c>
      <c r="AZ602" s="34">
        <v>2.5</v>
      </c>
      <c r="BA602" s="34">
        <v>13.404</v>
      </c>
      <c r="BB602" s="34">
        <v>13.66</v>
      </c>
      <c r="BC602" s="34">
        <v>1.02</v>
      </c>
      <c r="BD602" s="34">
        <v>15.109</v>
      </c>
      <c r="BE602" s="34">
        <v>2572.915</v>
      </c>
      <c r="BF602" s="34">
        <v>159.33600000000001</v>
      </c>
      <c r="BG602" s="34">
        <v>33.137</v>
      </c>
      <c r="BH602" s="34">
        <v>1.7000000000000001E-2</v>
      </c>
      <c r="BI602" s="34">
        <v>33.154000000000003</v>
      </c>
      <c r="BJ602" s="34">
        <v>27.068999999999999</v>
      </c>
      <c r="BK602" s="34">
        <v>1.4E-2</v>
      </c>
      <c r="BL602" s="34">
        <v>27.082999999999998</v>
      </c>
      <c r="BM602" s="34">
        <v>28.659800000000001</v>
      </c>
      <c r="BN602" s="34"/>
      <c r="BO602" s="34"/>
      <c r="BP602" s="34"/>
      <c r="BQ602" s="34">
        <v>245.435</v>
      </c>
      <c r="BR602" s="34">
        <v>0.41100599999999998</v>
      </c>
      <c r="BS602" s="34">
        <v>-5</v>
      </c>
      <c r="BT602" s="34">
        <v>7.123E-3</v>
      </c>
      <c r="BU602" s="34">
        <v>10.043958999999999</v>
      </c>
      <c r="BV602" s="34">
        <v>0</v>
      </c>
      <c r="BW602" s="34" t="s">
        <v>155</v>
      </c>
      <c r="BX602" s="34">
        <v>0.81699999999999995</v>
      </c>
    </row>
    <row r="603" spans="1:76" x14ac:dyDescent="0.25">
      <c r="A603" s="35">
        <v>43167</v>
      </c>
      <c r="B603" s="36">
        <v>2.3748842592592592E-2</v>
      </c>
      <c r="C603" s="34">
        <v>12.923999999999999</v>
      </c>
      <c r="D603" s="34">
        <v>1.2349000000000001</v>
      </c>
      <c r="E603" s="34">
        <v>12349.299419999999</v>
      </c>
      <c r="F603" s="34">
        <v>1620.4</v>
      </c>
      <c r="G603" s="34">
        <v>1</v>
      </c>
      <c r="H603" s="34">
        <v>3525.6</v>
      </c>
      <c r="I603" s="34"/>
      <c r="J603" s="34">
        <v>1.6</v>
      </c>
      <c r="K603" s="34">
        <v>0.87019999999999997</v>
      </c>
      <c r="L603" s="34">
        <v>11.246600000000001</v>
      </c>
      <c r="M603" s="34">
        <v>1.0746</v>
      </c>
      <c r="N603" s="34">
        <v>1410.1057000000001</v>
      </c>
      <c r="O603" s="34">
        <v>0.89539999999999997</v>
      </c>
      <c r="P603" s="34">
        <v>1411</v>
      </c>
      <c r="Q603" s="34">
        <v>1151.8851</v>
      </c>
      <c r="R603" s="34">
        <v>0.73140000000000005</v>
      </c>
      <c r="S603" s="34">
        <v>1152.5999999999999</v>
      </c>
      <c r="T603" s="34">
        <v>3525.6394</v>
      </c>
      <c r="U603" s="34"/>
      <c r="V603" s="34"/>
      <c r="W603" s="34">
        <v>0</v>
      </c>
      <c r="X603" s="34">
        <v>1.3923000000000001</v>
      </c>
      <c r="Y603" s="34">
        <v>11.9</v>
      </c>
      <c r="Z603" s="34">
        <v>850</v>
      </c>
      <c r="AA603" s="34">
        <v>849</v>
      </c>
      <c r="AB603" s="34">
        <v>857</v>
      </c>
      <c r="AC603" s="34">
        <v>93</v>
      </c>
      <c r="AD603" s="34">
        <v>27.3</v>
      </c>
      <c r="AE603" s="34">
        <v>0.63</v>
      </c>
      <c r="AF603" s="34">
        <v>979</v>
      </c>
      <c r="AG603" s="34">
        <v>1</v>
      </c>
      <c r="AH603" s="34">
        <v>41</v>
      </c>
      <c r="AI603" s="34">
        <v>37</v>
      </c>
      <c r="AJ603" s="34">
        <v>189</v>
      </c>
      <c r="AK603" s="34">
        <v>169</v>
      </c>
      <c r="AL603" s="34">
        <v>3.8</v>
      </c>
      <c r="AM603" s="34">
        <v>175</v>
      </c>
      <c r="AN603" s="34" t="s">
        <v>155</v>
      </c>
      <c r="AO603" s="34">
        <v>1</v>
      </c>
      <c r="AP603" s="37">
        <v>0.77456018518518521</v>
      </c>
      <c r="AQ603" s="34">
        <v>47.159529999999997</v>
      </c>
      <c r="AR603" s="34">
        <v>-88.484116999999998</v>
      </c>
      <c r="AS603" s="34">
        <v>309.8</v>
      </c>
      <c r="AT603" s="34">
        <v>31.5</v>
      </c>
      <c r="AU603" s="34">
        <v>12</v>
      </c>
      <c r="AV603" s="34">
        <v>9</v>
      </c>
      <c r="AW603" s="34" t="s">
        <v>200</v>
      </c>
      <c r="AX603" s="34">
        <v>1.3718999999999999</v>
      </c>
      <c r="AY603" s="34">
        <v>1.3090999999999999</v>
      </c>
      <c r="AZ603" s="34">
        <v>2.4281000000000001</v>
      </c>
      <c r="BA603" s="34">
        <v>13.404</v>
      </c>
      <c r="BB603" s="34">
        <v>13.82</v>
      </c>
      <c r="BC603" s="34">
        <v>1.03</v>
      </c>
      <c r="BD603" s="34">
        <v>14.916</v>
      </c>
      <c r="BE603" s="34">
        <v>2579.1190000000001</v>
      </c>
      <c r="BF603" s="34">
        <v>156.852</v>
      </c>
      <c r="BG603" s="34">
        <v>33.863999999999997</v>
      </c>
      <c r="BH603" s="34">
        <v>2.1999999999999999E-2</v>
      </c>
      <c r="BI603" s="34">
        <v>33.884999999999998</v>
      </c>
      <c r="BJ603" s="34">
        <v>27.663</v>
      </c>
      <c r="BK603" s="34">
        <v>1.7999999999999999E-2</v>
      </c>
      <c r="BL603" s="34">
        <v>27.68</v>
      </c>
      <c r="BM603" s="34">
        <v>27.900400000000001</v>
      </c>
      <c r="BN603" s="34"/>
      <c r="BO603" s="34"/>
      <c r="BP603" s="34"/>
      <c r="BQ603" s="34">
        <v>232.161</v>
      </c>
      <c r="BR603" s="34">
        <v>0.301284</v>
      </c>
      <c r="BS603" s="34">
        <v>-5</v>
      </c>
      <c r="BT603" s="34">
        <v>6.123E-3</v>
      </c>
      <c r="BU603" s="34">
        <v>7.362628</v>
      </c>
      <c r="BV603" s="34">
        <v>0</v>
      </c>
      <c r="BW603" s="34" t="s">
        <v>155</v>
      </c>
      <c r="BX603" s="34">
        <v>0.81699999999999995</v>
      </c>
    </row>
    <row r="604" spans="1:76" x14ac:dyDescent="0.25">
      <c r="A604" s="35">
        <v>43167</v>
      </c>
      <c r="B604" s="36">
        <v>2.3760416666666669E-2</v>
      </c>
      <c r="C604" s="34">
        <v>12.694000000000001</v>
      </c>
      <c r="D604" s="34">
        <v>1.5752999999999999</v>
      </c>
      <c r="E604" s="34">
        <v>15753.29038</v>
      </c>
      <c r="F604" s="34">
        <v>1550.6</v>
      </c>
      <c r="G604" s="34">
        <v>1.6</v>
      </c>
      <c r="H604" s="34">
        <v>3679.8</v>
      </c>
      <c r="I604" s="34"/>
      <c r="J604" s="34">
        <v>1.5</v>
      </c>
      <c r="K604" s="34">
        <v>0.86870000000000003</v>
      </c>
      <c r="L604" s="34">
        <v>11.027799999999999</v>
      </c>
      <c r="M604" s="34">
        <v>1.3686</v>
      </c>
      <c r="N604" s="34">
        <v>1347.0822000000001</v>
      </c>
      <c r="O604" s="34">
        <v>1.4054</v>
      </c>
      <c r="P604" s="34">
        <v>1348.5</v>
      </c>
      <c r="Q604" s="34">
        <v>1100.4024999999999</v>
      </c>
      <c r="R604" s="34">
        <v>1.1479999999999999</v>
      </c>
      <c r="S604" s="34">
        <v>1101.5999999999999</v>
      </c>
      <c r="T604" s="34">
        <v>3679.8126000000002</v>
      </c>
      <c r="U604" s="34"/>
      <c r="V604" s="34"/>
      <c r="W604" s="34">
        <v>0</v>
      </c>
      <c r="X604" s="34">
        <v>1.3030999999999999</v>
      </c>
      <c r="Y604" s="34">
        <v>11.9</v>
      </c>
      <c r="Z604" s="34">
        <v>851</v>
      </c>
      <c r="AA604" s="34">
        <v>851</v>
      </c>
      <c r="AB604" s="34">
        <v>859</v>
      </c>
      <c r="AC604" s="34">
        <v>93</v>
      </c>
      <c r="AD604" s="34">
        <v>27.3</v>
      </c>
      <c r="AE604" s="34">
        <v>0.63</v>
      </c>
      <c r="AF604" s="34">
        <v>979</v>
      </c>
      <c r="AG604" s="34">
        <v>1</v>
      </c>
      <c r="AH604" s="34">
        <v>40.122999999999998</v>
      </c>
      <c r="AI604" s="34">
        <v>37</v>
      </c>
      <c r="AJ604" s="34">
        <v>189</v>
      </c>
      <c r="AK604" s="34">
        <v>168.1</v>
      </c>
      <c r="AL604" s="34">
        <v>3.7</v>
      </c>
      <c r="AM604" s="34">
        <v>175</v>
      </c>
      <c r="AN604" s="34" t="s">
        <v>155</v>
      </c>
      <c r="AO604" s="34">
        <v>1</v>
      </c>
      <c r="AP604" s="37">
        <v>0.77457175925925925</v>
      </c>
      <c r="AQ604" s="34">
        <v>47.159689</v>
      </c>
      <c r="AR604" s="34">
        <v>-88.484127000000001</v>
      </c>
      <c r="AS604" s="34">
        <v>310</v>
      </c>
      <c r="AT604" s="34">
        <v>33.4</v>
      </c>
      <c r="AU604" s="34">
        <v>12</v>
      </c>
      <c r="AV604" s="34">
        <v>7</v>
      </c>
      <c r="AW604" s="34" t="s">
        <v>203</v>
      </c>
      <c r="AX604" s="34">
        <v>1.4</v>
      </c>
      <c r="AY604" s="34">
        <v>1</v>
      </c>
      <c r="AZ604" s="34">
        <v>2.4</v>
      </c>
      <c r="BA604" s="34">
        <v>13.404</v>
      </c>
      <c r="BB604" s="34">
        <v>13.67</v>
      </c>
      <c r="BC604" s="34">
        <v>1.02</v>
      </c>
      <c r="BD604" s="34">
        <v>15.109</v>
      </c>
      <c r="BE604" s="34">
        <v>2510.9389999999999</v>
      </c>
      <c r="BF604" s="34">
        <v>198.32900000000001</v>
      </c>
      <c r="BG604" s="34">
        <v>32.119999999999997</v>
      </c>
      <c r="BH604" s="34">
        <v>3.4000000000000002E-2</v>
      </c>
      <c r="BI604" s="34">
        <v>32.154000000000003</v>
      </c>
      <c r="BJ604" s="34">
        <v>26.238</v>
      </c>
      <c r="BK604" s="34">
        <v>2.7E-2</v>
      </c>
      <c r="BL604" s="34">
        <v>26.265999999999998</v>
      </c>
      <c r="BM604" s="34">
        <v>28.9131</v>
      </c>
      <c r="BN604" s="34"/>
      <c r="BO604" s="34"/>
      <c r="BP604" s="34"/>
      <c r="BQ604" s="34">
        <v>215.739</v>
      </c>
      <c r="BR604" s="34">
        <v>0.19065299999999999</v>
      </c>
      <c r="BS604" s="34">
        <v>-5</v>
      </c>
      <c r="BT604" s="34">
        <v>6.8770000000000003E-3</v>
      </c>
      <c r="BU604" s="34">
        <v>4.6590819999999997</v>
      </c>
      <c r="BV604" s="34">
        <v>0</v>
      </c>
      <c r="BW604" s="34" t="s">
        <v>155</v>
      </c>
      <c r="BX604" s="34">
        <v>0.81699999999999995</v>
      </c>
    </row>
    <row r="605" spans="1:76" x14ac:dyDescent="0.25">
      <c r="A605" s="35">
        <v>43167</v>
      </c>
      <c r="B605" s="36">
        <v>2.3771990740740743E-2</v>
      </c>
      <c r="C605" s="34">
        <v>12.558</v>
      </c>
      <c r="D605" s="34">
        <v>1.6994</v>
      </c>
      <c r="E605" s="34">
        <v>16994.434570000001</v>
      </c>
      <c r="F605" s="34">
        <v>1347.8</v>
      </c>
      <c r="G605" s="34">
        <v>2.6</v>
      </c>
      <c r="H605" s="34">
        <v>3624.8</v>
      </c>
      <c r="I605" s="34"/>
      <c r="J605" s="34">
        <v>1.4</v>
      </c>
      <c r="K605" s="34">
        <v>0.86880000000000002</v>
      </c>
      <c r="L605" s="34">
        <v>10.909599999999999</v>
      </c>
      <c r="M605" s="34">
        <v>1.4763999999999999</v>
      </c>
      <c r="N605" s="34">
        <v>1170.9019000000001</v>
      </c>
      <c r="O605" s="34">
        <v>2.2747000000000002</v>
      </c>
      <c r="P605" s="34">
        <v>1173.2</v>
      </c>
      <c r="Q605" s="34">
        <v>956.4846</v>
      </c>
      <c r="R605" s="34">
        <v>1.8581000000000001</v>
      </c>
      <c r="S605" s="34">
        <v>958.3</v>
      </c>
      <c r="T605" s="34">
        <v>3624.8071</v>
      </c>
      <c r="U605" s="34"/>
      <c r="V605" s="34"/>
      <c r="W605" s="34">
        <v>0</v>
      </c>
      <c r="X605" s="34">
        <v>1.2162999999999999</v>
      </c>
      <c r="Y605" s="34">
        <v>11.9</v>
      </c>
      <c r="Z605" s="34">
        <v>851</v>
      </c>
      <c r="AA605" s="34">
        <v>851</v>
      </c>
      <c r="AB605" s="34">
        <v>858</v>
      </c>
      <c r="AC605" s="34">
        <v>93</v>
      </c>
      <c r="AD605" s="34">
        <v>27.3</v>
      </c>
      <c r="AE605" s="34">
        <v>0.63</v>
      </c>
      <c r="AF605" s="34">
        <v>979</v>
      </c>
      <c r="AG605" s="34">
        <v>1</v>
      </c>
      <c r="AH605" s="34">
        <v>40.877000000000002</v>
      </c>
      <c r="AI605" s="34">
        <v>37</v>
      </c>
      <c r="AJ605" s="34">
        <v>189</v>
      </c>
      <c r="AK605" s="34">
        <v>168</v>
      </c>
      <c r="AL605" s="34">
        <v>3.8</v>
      </c>
      <c r="AM605" s="34">
        <v>175</v>
      </c>
      <c r="AN605" s="34" t="s">
        <v>155</v>
      </c>
      <c r="AO605" s="34">
        <v>1</v>
      </c>
      <c r="AP605" s="37">
        <v>0.77458333333333329</v>
      </c>
      <c r="AQ605" s="34">
        <v>47.159823000000003</v>
      </c>
      <c r="AR605" s="34">
        <v>-88.484132000000002</v>
      </c>
      <c r="AS605" s="34">
        <v>310</v>
      </c>
      <c r="AT605" s="34">
        <v>33.4</v>
      </c>
      <c r="AU605" s="34">
        <v>12</v>
      </c>
      <c r="AV605" s="34">
        <v>7</v>
      </c>
      <c r="AW605" s="34" t="s">
        <v>203</v>
      </c>
      <c r="AX605" s="34">
        <v>1.4</v>
      </c>
      <c r="AY605" s="34">
        <v>1</v>
      </c>
      <c r="AZ605" s="34">
        <v>2.4</v>
      </c>
      <c r="BA605" s="34">
        <v>13.404</v>
      </c>
      <c r="BB605" s="34">
        <v>13.67</v>
      </c>
      <c r="BC605" s="34">
        <v>1.02</v>
      </c>
      <c r="BD605" s="34">
        <v>15.105</v>
      </c>
      <c r="BE605" s="34">
        <v>2487.116</v>
      </c>
      <c r="BF605" s="34">
        <v>214.22800000000001</v>
      </c>
      <c r="BG605" s="34">
        <v>27.954000000000001</v>
      </c>
      <c r="BH605" s="34">
        <v>5.3999999999999999E-2</v>
      </c>
      <c r="BI605" s="34">
        <v>28.007999999999999</v>
      </c>
      <c r="BJ605" s="34">
        <v>22.835000000000001</v>
      </c>
      <c r="BK605" s="34">
        <v>4.3999999999999997E-2</v>
      </c>
      <c r="BL605" s="34">
        <v>22.879000000000001</v>
      </c>
      <c r="BM605" s="34">
        <v>28.516200000000001</v>
      </c>
      <c r="BN605" s="34"/>
      <c r="BO605" s="34"/>
      <c r="BP605" s="34"/>
      <c r="BQ605" s="34">
        <v>201.613</v>
      </c>
      <c r="BR605" s="34">
        <v>0.16910700000000001</v>
      </c>
      <c r="BS605" s="34">
        <v>-5</v>
      </c>
      <c r="BT605" s="34">
        <v>6.123E-3</v>
      </c>
      <c r="BU605" s="34">
        <v>4.1325519999999996</v>
      </c>
      <c r="BV605" s="34">
        <v>0</v>
      </c>
      <c r="BW605" s="34" t="s">
        <v>155</v>
      </c>
      <c r="BX605" s="34">
        <v>0.81699999999999995</v>
      </c>
    </row>
    <row r="606" spans="1:76" x14ac:dyDescent="0.25">
      <c r="A606" s="35">
        <v>43167</v>
      </c>
      <c r="B606" s="36">
        <v>2.3783564814814816E-2</v>
      </c>
      <c r="C606" s="34">
        <v>12.744</v>
      </c>
      <c r="D606" s="34">
        <v>1.4335</v>
      </c>
      <c r="E606" s="34">
        <v>14334.588239999999</v>
      </c>
      <c r="F606" s="34">
        <v>1072.5999999999999</v>
      </c>
      <c r="G606" s="34">
        <v>3.2</v>
      </c>
      <c r="H606" s="34">
        <v>3231.9</v>
      </c>
      <c r="I606" s="34"/>
      <c r="J606" s="34">
        <v>1.4</v>
      </c>
      <c r="K606" s="34">
        <v>0.87009999999999998</v>
      </c>
      <c r="L606" s="34">
        <v>11.087899999999999</v>
      </c>
      <c r="M606" s="34">
        <v>1.2472000000000001</v>
      </c>
      <c r="N606" s="34">
        <v>933.26909999999998</v>
      </c>
      <c r="O606" s="34">
        <v>2.7475999999999998</v>
      </c>
      <c r="P606" s="34">
        <v>936</v>
      </c>
      <c r="Q606" s="34">
        <v>762.36749999999995</v>
      </c>
      <c r="R606" s="34">
        <v>2.2444999999999999</v>
      </c>
      <c r="S606" s="34">
        <v>764.6</v>
      </c>
      <c r="T606" s="34">
        <v>3231.8989999999999</v>
      </c>
      <c r="U606" s="34"/>
      <c r="V606" s="34"/>
      <c r="W606" s="34">
        <v>0</v>
      </c>
      <c r="X606" s="34">
        <v>1.2181</v>
      </c>
      <c r="Y606" s="34">
        <v>11.9</v>
      </c>
      <c r="Z606" s="34">
        <v>852</v>
      </c>
      <c r="AA606" s="34">
        <v>852</v>
      </c>
      <c r="AB606" s="34">
        <v>859</v>
      </c>
      <c r="AC606" s="34">
        <v>93</v>
      </c>
      <c r="AD606" s="34">
        <v>27.3</v>
      </c>
      <c r="AE606" s="34">
        <v>0.63</v>
      </c>
      <c r="AF606" s="34">
        <v>979</v>
      </c>
      <c r="AG606" s="34">
        <v>1</v>
      </c>
      <c r="AH606" s="34">
        <v>40.123876000000003</v>
      </c>
      <c r="AI606" s="34">
        <v>37</v>
      </c>
      <c r="AJ606" s="34">
        <v>189</v>
      </c>
      <c r="AK606" s="34">
        <v>168</v>
      </c>
      <c r="AL606" s="34">
        <v>3.7</v>
      </c>
      <c r="AM606" s="34">
        <v>175</v>
      </c>
      <c r="AN606" s="34" t="s">
        <v>155</v>
      </c>
      <c r="AO606" s="34">
        <v>1</v>
      </c>
      <c r="AP606" s="37">
        <v>0.77459490740740744</v>
      </c>
      <c r="AQ606" s="34">
        <v>47.159860000000002</v>
      </c>
      <c r="AR606" s="34">
        <v>-88.484133</v>
      </c>
      <c r="AS606" s="34">
        <v>310</v>
      </c>
      <c r="AT606" s="34">
        <v>34.6</v>
      </c>
      <c r="AU606" s="34">
        <v>12</v>
      </c>
      <c r="AV606" s="34">
        <v>6</v>
      </c>
      <c r="AW606" s="34" t="s">
        <v>232</v>
      </c>
      <c r="AX606" s="34">
        <v>1.4</v>
      </c>
      <c r="AY606" s="34">
        <v>1</v>
      </c>
      <c r="AZ606" s="34">
        <v>2.4</v>
      </c>
      <c r="BA606" s="34">
        <v>13.404</v>
      </c>
      <c r="BB606" s="34">
        <v>13.81</v>
      </c>
      <c r="BC606" s="34">
        <v>1.03</v>
      </c>
      <c r="BD606" s="34">
        <v>14.933</v>
      </c>
      <c r="BE606" s="34">
        <v>2545.8420000000001</v>
      </c>
      <c r="BF606" s="34">
        <v>182.26300000000001</v>
      </c>
      <c r="BG606" s="34">
        <v>22.44</v>
      </c>
      <c r="BH606" s="34">
        <v>6.6000000000000003E-2</v>
      </c>
      <c r="BI606" s="34">
        <v>22.506</v>
      </c>
      <c r="BJ606" s="34">
        <v>18.331</v>
      </c>
      <c r="BK606" s="34">
        <v>5.3999999999999999E-2</v>
      </c>
      <c r="BL606" s="34">
        <v>18.385000000000002</v>
      </c>
      <c r="BM606" s="34">
        <v>25.607099999999999</v>
      </c>
      <c r="BN606" s="34"/>
      <c r="BO606" s="34"/>
      <c r="BP606" s="34"/>
      <c r="BQ606" s="34">
        <v>203.35900000000001</v>
      </c>
      <c r="BR606" s="34">
        <v>0.142592</v>
      </c>
      <c r="BS606" s="34">
        <v>-5</v>
      </c>
      <c r="BT606" s="34">
        <v>6.8760000000000002E-3</v>
      </c>
      <c r="BU606" s="34">
        <v>3.4846020000000002</v>
      </c>
      <c r="BV606" s="34">
        <v>0</v>
      </c>
      <c r="BW606" s="34" t="s">
        <v>155</v>
      </c>
      <c r="BX606" s="34">
        <v>0.81699999999999995</v>
      </c>
    </row>
    <row r="607" spans="1:76" x14ac:dyDescent="0.25">
      <c r="A607" s="35">
        <v>43167</v>
      </c>
      <c r="B607" s="36">
        <v>2.379513888888889E-2</v>
      </c>
      <c r="C607" s="34">
        <v>12.928000000000001</v>
      </c>
      <c r="D607" s="34">
        <v>0.96709999999999996</v>
      </c>
      <c r="E607" s="34">
        <v>9670.7221750000008</v>
      </c>
      <c r="F607" s="34">
        <v>850.3</v>
      </c>
      <c r="G607" s="34">
        <v>3.5</v>
      </c>
      <c r="H607" s="34">
        <v>2712.3</v>
      </c>
      <c r="I607" s="34"/>
      <c r="J607" s="34">
        <v>1.3</v>
      </c>
      <c r="K607" s="34">
        <v>0.87339999999999995</v>
      </c>
      <c r="L607" s="34">
        <v>11.290800000000001</v>
      </c>
      <c r="M607" s="34">
        <v>0.84460000000000002</v>
      </c>
      <c r="N607" s="34">
        <v>742.63319999999999</v>
      </c>
      <c r="O607" s="34">
        <v>3.0568</v>
      </c>
      <c r="P607" s="34">
        <v>745.7</v>
      </c>
      <c r="Q607" s="34">
        <v>606.64110000000005</v>
      </c>
      <c r="R607" s="34">
        <v>2.4969999999999999</v>
      </c>
      <c r="S607" s="34">
        <v>609.1</v>
      </c>
      <c r="T607" s="34">
        <v>2712.2892000000002</v>
      </c>
      <c r="U607" s="34"/>
      <c r="V607" s="34"/>
      <c r="W607" s="34">
        <v>0</v>
      </c>
      <c r="X607" s="34">
        <v>1.1354</v>
      </c>
      <c r="Y607" s="34">
        <v>11.9</v>
      </c>
      <c r="Z607" s="34">
        <v>851</v>
      </c>
      <c r="AA607" s="34">
        <v>851</v>
      </c>
      <c r="AB607" s="34">
        <v>859</v>
      </c>
      <c r="AC607" s="34">
        <v>93</v>
      </c>
      <c r="AD607" s="34">
        <v>27.3</v>
      </c>
      <c r="AE607" s="34">
        <v>0.63</v>
      </c>
      <c r="AF607" s="34">
        <v>979</v>
      </c>
      <c r="AG607" s="34">
        <v>1</v>
      </c>
      <c r="AH607" s="34">
        <v>40</v>
      </c>
      <c r="AI607" s="34">
        <v>37</v>
      </c>
      <c r="AJ607" s="34">
        <v>189</v>
      </c>
      <c r="AK607" s="34">
        <v>168</v>
      </c>
      <c r="AL607" s="34">
        <v>3.8</v>
      </c>
      <c r="AM607" s="34">
        <v>175</v>
      </c>
      <c r="AN607" s="34" t="s">
        <v>155</v>
      </c>
      <c r="AO607" s="34">
        <v>1</v>
      </c>
      <c r="AP607" s="37">
        <v>0.77459490740740744</v>
      </c>
      <c r="AQ607" s="34">
        <v>47.159860000000002</v>
      </c>
      <c r="AR607" s="34">
        <v>-88.484133</v>
      </c>
      <c r="AS607" s="34">
        <v>310</v>
      </c>
      <c r="AT607" s="34">
        <v>36.200000000000003</v>
      </c>
      <c r="AU607" s="34">
        <v>12</v>
      </c>
      <c r="AV607" s="34">
        <v>6</v>
      </c>
      <c r="AW607" s="34" t="s">
        <v>232</v>
      </c>
      <c r="AX607" s="34">
        <v>1.4</v>
      </c>
      <c r="AY607" s="34">
        <v>1</v>
      </c>
      <c r="AZ607" s="34">
        <v>2.4</v>
      </c>
      <c r="BA607" s="34">
        <v>13.404</v>
      </c>
      <c r="BB607" s="34">
        <v>14.19</v>
      </c>
      <c r="BC607" s="34">
        <v>1.06</v>
      </c>
      <c r="BD607" s="34">
        <v>14.499000000000001</v>
      </c>
      <c r="BE607" s="34">
        <v>2645.2</v>
      </c>
      <c r="BF607" s="34">
        <v>125.941</v>
      </c>
      <c r="BG607" s="34">
        <v>18.22</v>
      </c>
      <c r="BH607" s="34">
        <v>7.4999999999999997E-2</v>
      </c>
      <c r="BI607" s="34">
        <v>18.295000000000002</v>
      </c>
      <c r="BJ607" s="34">
        <v>14.882999999999999</v>
      </c>
      <c r="BK607" s="34">
        <v>6.0999999999999999E-2</v>
      </c>
      <c r="BL607" s="34">
        <v>14.945</v>
      </c>
      <c r="BM607" s="34">
        <v>21.927600000000002</v>
      </c>
      <c r="BN607" s="34"/>
      <c r="BO607" s="34"/>
      <c r="BP607" s="34"/>
      <c r="BQ607" s="34">
        <v>193.40799999999999</v>
      </c>
      <c r="BR607" s="34">
        <v>0.250363</v>
      </c>
      <c r="BS607" s="34">
        <v>-5</v>
      </c>
      <c r="BT607" s="34">
        <v>7.0000000000000001E-3</v>
      </c>
      <c r="BU607" s="34">
        <v>6.1182550000000004</v>
      </c>
      <c r="BV607" s="34">
        <v>0</v>
      </c>
      <c r="BW607" s="34" t="s">
        <v>155</v>
      </c>
      <c r="BX607" s="34">
        <v>0.81699999999999995</v>
      </c>
    </row>
    <row r="608" spans="1:76" x14ac:dyDescent="0.25">
      <c r="A608" s="35">
        <v>43167</v>
      </c>
      <c r="B608" s="36">
        <v>2.3806712962962964E-2</v>
      </c>
      <c r="C608" s="34">
        <v>12.976000000000001</v>
      </c>
      <c r="D608" s="34">
        <v>0.92120000000000002</v>
      </c>
      <c r="E608" s="34">
        <v>9211.9286319999992</v>
      </c>
      <c r="F608" s="34">
        <v>716.1</v>
      </c>
      <c r="G608" s="34">
        <v>3.4</v>
      </c>
      <c r="H608" s="34">
        <v>2551.6</v>
      </c>
      <c r="I608" s="34"/>
      <c r="J608" s="34">
        <v>1.3</v>
      </c>
      <c r="K608" s="34">
        <v>0.87360000000000004</v>
      </c>
      <c r="L608" s="34">
        <v>11.335699999999999</v>
      </c>
      <c r="M608" s="34">
        <v>0.80469999999999997</v>
      </c>
      <c r="N608" s="34">
        <v>625.55780000000004</v>
      </c>
      <c r="O608" s="34">
        <v>3.0024000000000002</v>
      </c>
      <c r="P608" s="34">
        <v>628.6</v>
      </c>
      <c r="Q608" s="34">
        <v>511.00470000000001</v>
      </c>
      <c r="R608" s="34">
        <v>2.4525999999999999</v>
      </c>
      <c r="S608" s="34">
        <v>513.5</v>
      </c>
      <c r="T608" s="34">
        <v>2551.6271999999999</v>
      </c>
      <c r="U608" s="34"/>
      <c r="V608" s="34"/>
      <c r="W608" s="34">
        <v>0</v>
      </c>
      <c r="X608" s="34">
        <v>1.1355999999999999</v>
      </c>
      <c r="Y608" s="34">
        <v>11.9</v>
      </c>
      <c r="Z608" s="34">
        <v>850</v>
      </c>
      <c r="AA608" s="34">
        <v>849</v>
      </c>
      <c r="AB608" s="34">
        <v>858</v>
      </c>
      <c r="AC608" s="34">
        <v>93</v>
      </c>
      <c r="AD608" s="34">
        <v>27.3</v>
      </c>
      <c r="AE608" s="34">
        <v>0.63</v>
      </c>
      <c r="AF608" s="34">
        <v>979</v>
      </c>
      <c r="AG608" s="34">
        <v>1</v>
      </c>
      <c r="AH608" s="34">
        <v>40</v>
      </c>
      <c r="AI608" s="34">
        <v>37</v>
      </c>
      <c r="AJ608" s="34">
        <v>189</v>
      </c>
      <c r="AK608" s="34">
        <v>168</v>
      </c>
      <c r="AL608" s="34">
        <v>3.8</v>
      </c>
      <c r="AM608" s="34">
        <v>175</v>
      </c>
      <c r="AN608" s="34" t="s">
        <v>155</v>
      </c>
      <c r="AO608" s="34">
        <v>1</v>
      </c>
      <c r="AP608" s="37">
        <v>0.77459490740740744</v>
      </c>
      <c r="AQ608" s="34">
        <v>47.160207</v>
      </c>
      <c r="AR608" s="34">
        <v>-88.484162999999995</v>
      </c>
      <c r="AS608" s="34">
        <v>312.7</v>
      </c>
      <c r="AT608" s="34">
        <v>36.6</v>
      </c>
      <c r="AU608" s="34">
        <v>12</v>
      </c>
      <c r="AV608" s="34">
        <v>6</v>
      </c>
      <c r="AW608" s="34" t="s">
        <v>232</v>
      </c>
      <c r="AX608" s="34">
        <v>1.4</v>
      </c>
      <c r="AY608" s="34">
        <v>1.1437999999999999</v>
      </c>
      <c r="AZ608" s="34">
        <v>2.5438000000000001</v>
      </c>
      <c r="BA608" s="34">
        <v>13.404</v>
      </c>
      <c r="BB608" s="34">
        <v>14.21</v>
      </c>
      <c r="BC608" s="34">
        <v>1.06</v>
      </c>
      <c r="BD608" s="34">
        <v>14.474</v>
      </c>
      <c r="BE608" s="34">
        <v>2658.0970000000002</v>
      </c>
      <c r="BF608" s="34">
        <v>120.1</v>
      </c>
      <c r="BG608" s="34">
        <v>15.361000000000001</v>
      </c>
      <c r="BH608" s="34">
        <v>7.3999999999999996E-2</v>
      </c>
      <c r="BI608" s="34">
        <v>15.435</v>
      </c>
      <c r="BJ608" s="34">
        <v>12.548</v>
      </c>
      <c r="BK608" s="34">
        <v>0.06</v>
      </c>
      <c r="BL608" s="34">
        <v>12.609</v>
      </c>
      <c r="BM608" s="34">
        <v>20.647200000000002</v>
      </c>
      <c r="BN608" s="34"/>
      <c r="BO608" s="34"/>
      <c r="BP608" s="34"/>
      <c r="BQ608" s="34">
        <v>193.624</v>
      </c>
      <c r="BR608" s="34">
        <v>0.27477000000000001</v>
      </c>
      <c r="BS608" s="34">
        <v>-5</v>
      </c>
      <c r="BT608" s="34">
        <v>6.123E-3</v>
      </c>
      <c r="BU608" s="34">
        <v>6.7146920000000003</v>
      </c>
      <c r="BV608" s="34">
        <v>0</v>
      </c>
      <c r="BW608" s="34" t="s">
        <v>155</v>
      </c>
      <c r="BX608" s="34">
        <v>0.81699999999999995</v>
      </c>
    </row>
    <row r="609" spans="1:76" x14ac:dyDescent="0.25">
      <c r="A609" s="35">
        <v>43167</v>
      </c>
      <c r="B609" s="36">
        <v>2.3818287037037037E-2</v>
      </c>
      <c r="C609" s="34">
        <v>12.984999999999999</v>
      </c>
      <c r="D609" s="34">
        <v>0.88</v>
      </c>
      <c r="E609" s="34">
        <v>8800.2847569999994</v>
      </c>
      <c r="F609" s="34">
        <v>757.8</v>
      </c>
      <c r="G609" s="34">
        <v>3</v>
      </c>
      <c r="H609" s="34">
        <v>2660.7</v>
      </c>
      <c r="I609" s="34"/>
      <c r="J609" s="34">
        <v>1.3</v>
      </c>
      <c r="K609" s="34">
        <v>0.87370000000000003</v>
      </c>
      <c r="L609" s="34">
        <v>11.3452</v>
      </c>
      <c r="M609" s="34">
        <v>0.76890000000000003</v>
      </c>
      <c r="N609" s="34">
        <v>662.08100000000002</v>
      </c>
      <c r="O609" s="34">
        <v>2.6206999999999998</v>
      </c>
      <c r="P609" s="34">
        <v>664.7</v>
      </c>
      <c r="Q609" s="34">
        <v>540.83979999999997</v>
      </c>
      <c r="R609" s="34">
        <v>2.1408</v>
      </c>
      <c r="S609" s="34">
        <v>543</v>
      </c>
      <c r="T609" s="34">
        <v>2660.6916000000001</v>
      </c>
      <c r="U609" s="34"/>
      <c r="V609" s="34"/>
      <c r="W609" s="34">
        <v>0</v>
      </c>
      <c r="X609" s="34">
        <v>1.1358999999999999</v>
      </c>
      <c r="Y609" s="34">
        <v>11.9</v>
      </c>
      <c r="Z609" s="34">
        <v>850</v>
      </c>
      <c r="AA609" s="34">
        <v>849</v>
      </c>
      <c r="AB609" s="34">
        <v>858</v>
      </c>
      <c r="AC609" s="34">
        <v>93</v>
      </c>
      <c r="AD609" s="34">
        <v>27.3</v>
      </c>
      <c r="AE609" s="34">
        <v>0.63</v>
      </c>
      <c r="AF609" s="34">
        <v>979</v>
      </c>
      <c r="AG609" s="34">
        <v>1</v>
      </c>
      <c r="AH609" s="34">
        <v>40</v>
      </c>
      <c r="AI609" s="34">
        <v>37</v>
      </c>
      <c r="AJ609" s="34">
        <v>189</v>
      </c>
      <c r="AK609" s="34">
        <v>168</v>
      </c>
      <c r="AL609" s="34">
        <v>3.7</v>
      </c>
      <c r="AM609" s="34">
        <v>175</v>
      </c>
      <c r="AN609" s="34" t="s">
        <v>155</v>
      </c>
      <c r="AO609" s="34">
        <v>2</v>
      </c>
      <c r="AP609" s="37">
        <v>0.77462962962962967</v>
      </c>
      <c r="AQ609" s="34">
        <v>47.160412999999998</v>
      </c>
      <c r="AR609" s="34">
        <v>-88.484153000000006</v>
      </c>
      <c r="AS609" s="34">
        <v>314.39999999999998</v>
      </c>
      <c r="AT609" s="34">
        <v>30.8</v>
      </c>
      <c r="AU609" s="34">
        <v>12</v>
      </c>
      <c r="AV609" s="34">
        <v>5</v>
      </c>
      <c r="AW609" s="34" t="s">
        <v>233</v>
      </c>
      <c r="AX609" s="34">
        <v>1.4719</v>
      </c>
      <c r="AY609" s="34">
        <v>1.0562</v>
      </c>
      <c r="AZ609" s="34">
        <v>2.4561999999999999</v>
      </c>
      <c r="BA609" s="34">
        <v>13.404</v>
      </c>
      <c r="BB609" s="34">
        <v>14.24</v>
      </c>
      <c r="BC609" s="34">
        <v>1.06</v>
      </c>
      <c r="BD609" s="34">
        <v>14.452</v>
      </c>
      <c r="BE609" s="34">
        <v>2663.6469999999999</v>
      </c>
      <c r="BF609" s="34">
        <v>114.899</v>
      </c>
      <c r="BG609" s="34">
        <v>16.277999999999999</v>
      </c>
      <c r="BH609" s="34">
        <v>6.4000000000000001E-2</v>
      </c>
      <c r="BI609" s="34">
        <v>16.343</v>
      </c>
      <c r="BJ609" s="34">
        <v>13.298</v>
      </c>
      <c r="BK609" s="34">
        <v>5.2999999999999999E-2</v>
      </c>
      <c r="BL609" s="34">
        <v>13.35</v>
      </c>
      <c r="BM609" s="34">
        <v>21.556699999999999</v>
      </c>
      <c r="BN609" s="34"/>
      <c r="BO609" s="34"/>
      <c r="BP609" s="34"/>
      <c r="BQ609" s="34">
        <v>193.904</v>
      </c>
      <c r="BR609" s="34">
        <v>0.25758300000000001</v>
      </c>
      <c r="BS609" s="34">
        <v>-5</v>
      </c>
      <c r="BT609" s="34">
        <v>7.7539999999999996E-3</v>
      </c>
      <c r="BU609" s="34">
        <v>6.2946840000000002</v>
      </c>
      <c r="BV609" s="34">
        <v>0</v>
      </c>
      <c r="BW609" s="34" t="s">
        <v>155</v>
      </c>
      <c r="BX609" s="34">
        <v>0.81699999999999995</v>
      </c>
    </row>
    <row r="610" spans="1:76" x14ac:dyDescent="0.25">
      <c r="A610" s="35">
        <v>43167</v>
      </c>
      <c r="B610" s="36">
        <v>2.3829861111111111E-2</v>
      </c>
      <c r="C610" s="34">
        <v>13.002000000000001</v>
      </c>
      <c r="D610" s="34">
        <v>0.76949999999999996</v>
      </c>
      <c r="E610" s="34">
        <v>7694.8434930000003</v>
      </c>
      <c r="F610" s="34">
        <v>802.1</v>
      </c>
      <c r="G610" s="34">
        <v>2.6</v>
      </c>
      <c r="H610" s="34">
        <v>2781.5</v>
      </c>
      <c r="I610" s="34"/>
      <c r="J610" s="34">
        <v>1.3</v>
      </c>
      <c r="K610" s="34">
        <v>0.87450000000000006</v>
      </c>
      <c r="L610" s="34">
        <v>11.370699999999999</v>
      </c>
      <c r="M610" s="34">
        <v>0.67290000000000005</v>
      </c>
      <c r="N610" s="34">
        <v>701.40219999999999</v>
      </c>
      <c r="O610" s="34">
        <v>2.2736999999999998</v>
      </c>
      <c r="P610" s="34">
        <v>703.7</v>
      </c>
      <c r="Q610" s="34">
        <v>572.96040000000005</v>
      </c>
      <c r="R610" s="34">
        <v>1.8573</v>
      </c>
      <c r="S610" s="34">
        <v>574.79999999999995</v>
      </c>
      <c r="T610" s="34">
        <v>2781.5421999999999</v>
      </c>
      <c r="U610" s="34"/>
      <c r="V610" s="34"/>
      <c r="W610" s="34">
        <v>0</v>
      </c>
      <c r="X610" s="34">
        <v>1.1369</v>
      </c>
      <c r="Y610" s="34">
        <v>11.9</v>
      </c>
      <c r="Z610" s="34">
        <v>849</v>
      </c>
      <c r="AA610" s="34">
        <v>848</v>
      </c>
      <c r="AB610" s="34">
        <v>856</v>
      </c>
      <c r="AC610" s="34">
        <v>93</v>
      </c>
      <c r="AD610" s="34">
        <v>27.3</v>
      </c>
      <c r="AE610" s="34">
        <v>0.63</v>
      </c>
      <c r="AF610" s="34">
        <v>979</v>
      </c>
      <c r="AG610" s="34">
        <v>1</v>
      </c>
      <c r="AH610" s="34">
        <v>40</v>
      </c>
      <c r="AI610" s="34">
        <v>37</v>
      </c>
      <c r="AJ610" s="34">
        <v>189</v>
      </c>
      <c r="AK610" s="34">
        <v>168</v>
      </c>
      <c r="AL610" s="34">
        <v>3.8</v>
      </c>
      <c r="AM610" s="34">
        <v>175</v>
      </c>
      <c r="AN610" s="34" t="s">
        <v>155</v>
      </c>
      <c r="AO610" s="34">
        <v>2</v>
      </c>
      <c r="AP610" s="37">
        <v>0.77464120370370371</v>
      </c>
      <c r="AQ610" s="34">
        <v>47.160476000000003</v>
      </c>
      <c r="AR610" s="34">
        <v>-88.484087000000002</v>
      </c>
      <c r="AS610" s="34">
        <v>313.5</v>
      </c>
      <c r="AT610" s="34">
        <v>27.6</v>
      </c>
      <c r="AU610" s="34">
        <v>12</v>
      </c>
      <c r="AV610" s="34">
        <v>6</v>
      </c>
      <c r="AW610" s="34" t="s">
        <v>232</v>
      </c>
      <c r="AX610" s="34">
        <v>1.8594999999999999</v>
      </c>
      <c r="AY610" s="34">
        <v>1.2157</v>
      </c>
      <c r="AZ610" s="34">
        <v>2.8313999999999999</v>
      </c>
      <c r="BA610" s="34">
        <v>13.404</v>
      </c>
      <c r="BB610" s="34">
        <v>14.33</v>
      </c>
      <c r="BC610" s="34">
        <v>1.07</v>
      </c>
      <c r="BD610" s="34">
        <v>14.351000000000001</v>
      </c>
      <c r="BE610" s="34">
        <v>2682.3339999999998</v>
      </c>
      <c r="BF610" s="34">
        <v>101.033</v>
      </c>
      <c r="BG610" s="34">
        <v>17.327000000000002</v>
      </c>
      <c r="BH610" s="34">
        <v>5.6000000000000001E-2</v>
      </c>
      <c r="BI610" s="34">
        <v>17.382999999999999</v>
      </c>
      <c r="BJ610" s="34">
        <v>14.154</v>
      </c>
      <c r="BK610" s="34">
        <v>4.5999999999999999E-2</v>
      </c>
      <c r="BL610" s="34">
        <v>14.2</v>
      </c>
      <c r="BM610" s="34">
        <v>22.643000000000001</v>
      </c>
      <c r="BN610" s="34"/>
      <c r="BO610" s="34"/>
      <c r="BP610" s="34"/>
      <c r="BQ610" s="34">
        <v>194.99700000000001</v>
      </c>
      <c r="BR610" s="34">
        <v>0.31200499999999998</v>
      </c>
      <c r="BS610" s="34">
        <v>-5</v>
      </c>
      <c r="BT610" s="34">
        <v>7.123E-3</v>
      </c>
      <c r="BU610" s="34">
        <v>7.6246219999999996</v>
      </c>
      <c r="BV610" s="34">
        <v>0</v>
      </c>
      <c r="BW610" s="34" t="s">
        <v>155</v>
      </c>
      <c r="BX610" s="34">
        <v>0.81699999999999995</v>
      </c>
    </row>
    <row r="611" spans="1:76" x14ac:dyDescent="0.25">
      <c r="A611" s="35">
        <v>43167</v>
      </c>
      <c r="B611" s="36">
        <v>2.3841435185185181E-2</v>
      </c>
      <c r="C611" s="34">
        <v>13.03</v>
      </c>
      <c r="D611" s="34">
        <v>0.68700000000000006</v>
      </c>
      <c r="E611" s="34">
        <v>6870.3669719999998</v>
      </c>
      <c r="F611" s="34">
        <v>885.5</v>
      </c>
      <c r="G611" s="34">
        <v>2.2999999999999998</v>
      </c>
      <c r="H611" s="34">
        <v>2839.3</v>
      </c>
      <c r="I611" s="34"/>
      <c r="J611" s="34">
        <v>1.3</v>
      </c>
      <c r="K611" s="34">
        <v>0.875</v>
      </c>
      <c r="L611" s="34">
        <v>11.401</v>
      </c>
      <c r="M611" s="34">
        <v>0.60109999999999997</v>
      </c>
      <c r="N611" s="34">
        <v>774.74869999999999</v>
      </c>
      <c r="O611" s="34">
        <v>2.0017999999999998</v>
      </c>
      <c r="P611" s="34">
        <v>776.8</v>
      </c>
      <c r="Q611" s="34">
        <v>632.87559999999996</v>
      </c>
      <c r="R611" s="34">
        <v>1.6352</v>
      </c>
      <c r="S611" s="34">
        <v>634.5</v>
      </c>
      <c r="T611" s="34">
        <v>2839.2516999999998</v>
      </c>
      <c r="U611" s="34"/>
      <c r="V611" s="34"/>
      <c r="W611" s="34">
        <v>0</v>
      </c>
      <c r="X611" s="34">
        <v>1.1375</v>
      </c>
      <c r="Y611" s="34">
        <v>11.9</v>
      </c>
      <c r="Z611" s="34">
        <v>848</v>
      </c>
      <c r="AA611" s="34">
        <v>847</v>
      </c>
      <c r="AB611" s="34">
        <v>855</v>
      </c>
      <c r="AC611" s="34">
        <v>93</v>
      </c>
      <c r="AD611" s="34">
        <v>27.3</v>
      </c>
      <c r="AE611" s="34">
        <v>0.63</v>
      </c>
      <c r="AF611" s="34">
        <v>979</v>
      </c>
      <c r="AG611" s="34">
        <v>1</v>
      </c>
      <c r="AH611" s="34">
        <v>40</v>
      </c>
      <c r="AI611" s="34">
        <v>37</v>
      </c>
      <c r="AJ611" s="34">
        <v>189</v>
      </c>
      <c r="AK611" s="34">
        <v>168</v>
      </c>
      <c r="AL611" s="34">
        <v>3.8</v>
      </c>
      <c r="AM611" s="34">
        <v>175</v>
      </c>
      <c r="AN611" s="34" t="s">
        <v>155</v>
      </c>
      <c r="AO611" s="34">
        <v>2</v>
      </c>
      <c r="AP611" s="37">
        <v>0.77465277777777775</v>
      </c>
      <c r="AQ611" s="34">
        <v>47.160559999999997</v>
      </c>
      <c r="AR611" s="34">
        <v>-88.484013000000004</v>
      </c>
      <c r="AS611" s="34">
        <v>313.2</v>
      </c>
      <c r="AT611" s="34">
        <v>27.1</v>
      </c>
      <c r="AU611" s="34">
        <v>12</v>
      </c>
      <c r="AV611" s="34">
        <v>8</v>
      </c>
      <c r="AW611" s="34" t="s">
        <v>204</v>
      </c>
      <c r="AX611" s="34">
        <v>2</v>
      </c>
      <c r="AY611" s="34">
        <v>1.4438</v>
      </c>
      <c r="AZ611" s="34">
        <v>3.0718999999999999</v>
      </c>
      <c r="BA611" s="34">
        <v>13.404</v>
      </c>
      <c r="BB611" s="34">
        <v>14.38</v>
      </c>
      <c r="BC611" s="34">
        <v>1.07</v>
      </c>
      <c r="BD611" s="34">
        <v>14.289</v>
      </c>
      <c r="BE611" s="34">
        <v>2697.3249999999998</v>
      </c>
      <c r="BF611" s="34">
        <v>90.52</v>
      </c>
      <c r="BG611" s="34">
        <v>19.195</v>
      </c>
      <c r="BH611" s="34">
        <v>0.05</v>
      </c>
      <c r="BI611" s="34">
        <v>19.245000000000001</v>
      </c>
      <c r="BJ611" s="34">
        <v>15.68</v>
      </c>
      <c r="BK611" s="34">
        <v>4.1000000000000002E-2</v>
      </c>
      <c r="BL611" s="34">
        <v>15.721</v>
      </c>
      <c r="BM611" s="34">
        <v>23.180299999999999</v>
      </c>
      <c r="BN611" s="34"/>
      <c r="BO611" s="34"/>
      <c r="BP611" s="34"/>
      <c r="BQ611" s="34">
        <v>195.673</v>
      </c>
      <c r="BR611" s="34">
        <v>0.31736900000000001</v>
      </c>
      <c r="BS611" s="34">
        <v>-5</v>
      </c>
      <c r="BT611" s="34">
        <v>7.0000000000000001E-3</v>
      </c>
      <c r="BU611" s="34">
        <v>7.7557049999999998</v>
      </c>
      <c r="BV611" s="34">
        <v>0</v>
      </c>
      <c r="BW611" s="34" t="s">
        <v>155</v>
      </c>
      <c r="BX611" s="34">
        <v>0.81699999999999995</v>
      </c>
    </row>
    <row r="612" spans="1:76" x14ac:dyDescent="0.25">
      <c r="A612" s="35">
        <v>43167</v>
      </c>
      <c r="B612" s="36">
        <v>2.3853009259259261E-2</v>
      </c>
      <c r="C612" s="34">
        <v>13.03</v>
      </c>
      <c r="D612" s="34">
        <v>0.64359999999999995</v>
      </c>
      <c r="E612" s="34">
        <v>6436.0183639999996</v>
      </c>
      <c r="F612" s="34">
        <v>975.1</v>
      </c>
      <c r="G612" s="34">
        <v>1.8</v>
      </c>
      <c r="H612" s="34">
        <v>2913.6</v>
      </c>
      <c r="I612" s="34"/>
      <c r="J612" s="34">
        <v>1.3</v>
      </c>
      <c r="K612" s="34">
        <v>0.87529999999999997</v>
      </c>
      <c r="L612" s="34">
        <v>11.405099999999999</v>
      </c>
      <c r="M612" s="34">
        <v>0.56330000000000002</v>
      </c>
      <c r="N612" s="34">
        <v>853.53830000000005</v>
      </c>
      <c r="O612" s="34">
        <v>1.5788</v>
      </c>
      <c r="P612" s="34">
        <v>855.1</v>
      </c>
      <c r="Q612" s="34">
        <v>697.23720000000003</v>
      </c>
      <c r="R612" s="34">
        <v>1.2897000000000001</v>
      </c>
      <c r="S612" s="34">
        <v>698.5</v>
      </c>
      <c r="T612" s="34">
        <v>2913.5931999999998</v>
      </c>
      <c r="U612" s="34"/>
      <c r="V612" s="34"/>
      <c r="W612" s="34">
        <v>0</v>
      </c>
      <c r="X612" s="34">
        <v>1.1378999999999999</v>
      </c>
      <c r="Y612" s="34">
        <v>11.9</v>
      </c>
      <c r="Z612" s="34">
        <v>847</v>
      </c>
      <c r="AA612" s="34">
        <v>847</v>
      </c>
      <c r="AB612" s="34">
        <v>855</v>
      </c>
      <c r="AC612" s="34">
        <v>93</v>
      </c>
      <c r="AD612" s="34">
        <v>27.3</v>
      </c>
      <c r="AE612" s="34">
        <v>0.63</v>
      </c>
      <c r="AF612" s="34">
        <v>979</v>
      </c>
      <c r="AG612" s="34">
        <v>1</v>
      </c>
      <c r="AH612" s="34">
        <v>40</v>
      </c>
      <c r="AI612" s="34">
        <v>37</v>
      </c>
      <c r="AJ612" s="34">
        <v>189</v>
      </c>
      <c r="AK612" s="34">
        <v>168</v>
      </c>
      <c r="AL612" s="34">
        <v>3.8</v>
      </c>
      <c r="AM612" s="34">
        <v>175</v>
      </c>
      <c r="AN612" s="34" t="s">
        <v>155</v>
      </c>
      <c r="AO612" s="34">
        <v>2</v>
      </c>
      <c r="AP612" s="37">
        <v>0.77466435185185178</v>
      </c>
      <c r="AQ612" s="34">
        <v>47.160659000000003</v>
      </c>
      <c r="AR612" s="34">
        <v>-88.483941999999999</v>
      </c>
      <c r="AS612" s="34">
        <v>313.8</v>
      </c>
      <c r="AT612" s="34">
        <v>27</v>
      </c>
      <c r="AU612" s="34">
        <v>12</v>
      </c>
      <c r="AV612" s="34">
        <v>8</v>
      </c>
      <c r="AW612" s="34" t="s">
        <v>204</v>
      </c>
      <c r="AX612" s="34">
        <v>2</v>
      </c>
      <c r="AY612" s="34">
        <v>1.5</v>
      </c>
      <c r="AZ612" s="34">
        <v>3.1</v>
      </c>
      <c r="BA612" s="34">
        <v>13.404</v>
      </c>
      <c r="BB612" s="34">
        <v>14.42</v>
      </c>
      <c r="BC612" s="34">
        <v>1.08</v>
      </c>
      <c r="BD612" s="34">
        <v>14.247</v>
      </c>
      <c r="BE612" s="34">
        <v>2704.0970000000002</v>
      </c>
      <c r="BF612" s="34">
        <v>85.01</v>
      </c>
      <c r="BG612" s="34">
        <v>21.192</v>
      </c>
      <c r="BH612" s="34">
        <v>3.9E-2</v>
      </c>
      <c r="BI612" s="34">
        <v>21.231999999999999</v>
      </c>
      <c r="BJ612" s="34">
        <v>17.312000000000001</v>
      </c>
      <c r="BK612" s="34">
        <v>3.2000000000000001E-2</v>
      </c>
      <c r="BL612" s="34">
        <v>17.344000000000001</v>
      </c>
      <c r="BM612" s="34">
        <v>23.838200000000001</v>
      </c>
      <c r="BN612" s="34"/>
      <c r="BO612" s="34"/>
      <c r="BP612" s="34"/>
      <c r="BQ612" s="34">
        <v>196.16399999999999</v>
      </c>
      <c r="BR612" s="34">
        <v>0.33541700000000002</v>
      </c>
      <c r="BS612" s="34">
        <v>-5</v>
      </c>
      <c r="BT612" s="34">
        <v>7.0000000000000001E-3</v>
      </c>
      <c r="BU612" s="34">
        <v>8.1967529999999993</v>
      </c>
      <c r="BV612" s="34">
        <v>0</v>
      </c>
      <c r="BW612" s="34" t="s">
        <v>155</v>
      </c>
      <c r="BX612" s="34">
        <v>0.81699999999999995</v>
      </c>
    </row>
    <row r="613" spans="1:76" x14ac:dyDescent="0.25">
      <c r="A613" s="35">
        <v>43167</v>
      </c>
      <c r="B613" s="36">
        <v>2.3864583333333331E-2</v>
      </c>
      <c r="C613" s="34">
        <v>13.038</v>
      </c>
      <c r="D613" s="34">
        <v>0.60809999999999997</v>
      </c>
      <c r="E613" s="34">
        <v>6080.6694209999996</v>
      </c>
      <c r="F613" s="34">
        <v>1105.7</v>
      </c>
      <c r="G613" s="34">
        <v>1.6</v>
      </c>
      <c r="H613" s="34">
        <v>2845.2</v>
      </c>
      <c r="I613" s="34"/>
      <c r="J613" s="34">
        <v>1.3</v>
      </c>
      <c r="K613" s="34">
        <v>0.87560000000000004</v>
      </c>
      <c r="L613" s="34">
        <v>11.4163</v>
      </c>
      <c r="M613" s="34">
        <v>0.53239999999999998</v>
      </c>
      <c r="N613" s="34">
        <v>968.21569999999997</v>
      </c>
      <c r="O613" s="34">
        <v>1.401</v>
      </c>
      <c r="P613" s="34">
        <v>969.6</v>
      </c>
      <c r="Q613" s="34">
        <v>790.91470000000004</v>
      </c>
      <c r="R613" s="34">
        <v>1.1444000000000001</v>
      </c>
      <c r="S613" s="34">
        <v>792.1</v>
      </c>
      <c r="T613" s="34">
        <v>2845.1597000000002</v>
      </c>
      <c r="U613" s="34"/>
      <c r="V613" s="34"/>
      <c r="W613" s="34">
        <v>0</v>
      </c>
      <c r="X613" s="34">
        <v>1.1383000000000001</v>
      </c>
      <c r="Y613" s="34">
        <v>11.9</v>
      </c>
      <c r="Z613" s="34">
        <v>847</v>
      </c>
      <c r="AA613" s="34">
        <v>846</v>
      </c>
      <c r="AB613" s="34">
        <v>855</v>
      </c>
      <c r="AC613" s="34">
        <v>93</v>
      </c>
      <c r="AD613" s="34">
        <v>27.3</v>
      </c>
      <c r="AE613" s="34">
        <v>0.63</v>
      </c>
      <c r="AF613" s="34">
        <v>979</v>
      </c>
      <c r="AG613" s="34">
        <v>1</v>
      </c>
      <c r="AH613" s="34">
        <v>40</v>
      </c>
      <c r="AI613" s="34">
        <v>37</v>
      </c>
      <c r="AJ613" s="34">
        <v>189</v>
      </c>
      <c r="AK613" s="34">
        <v>168</v>
      </c>
      <c r="AL613" s="34">
        <v>3.8</v>
      </c>
      <c r="AM613" s="34">
        <v>175</v>
      </c>
      <c r="AN613" s="34" t="s">
        <v>155</v>
      </c>
      <c r="AO613" s="34">
        <v>2</v>
      </c>
      <c r="AP613" s="37">
        <v>0.77467592592592593</v>
      </c>
      <c r="AQ613" s="34">
        <v>47.160769999999999</v>
      </c>
      <c r="AR613" s="34">
        <v>-88.483897999999996</v>
      </c>
      <c r="AS613" s="34">
        <v>314.2</v>
      </c>
      <c r="AT613" s="34">
        <v>27.6</v>
      </c>
      <c r="AU613" s="34">
        <v>12</v>
      </c>
      <c r="AV613" s="34">
        <v>8</v>
      </c>
      <c r="AW613" s="34" t="s">
        <v>204</v>
      </c>
      <c r="AX613" s="34">
        <v>2</v>
      </c>
      <c r="AY613" s="34">
        <v>1.5</v>
      </c>
      <c r="AZ613" s="34">
        <v>3.1</v>
      </c>
      <c r="BA613" s="34">
        <v>13.404</v>
      </c>
      <c r="BB613" s="34">
        <v>14.46</v>
      </c>
      <c r="BC613" s="34">
        <v>1.08</v>
      </c>
      <c r="BD613" s="34">
        <v>14.205</v>
      </c>
      <c r="BE613" s="34">
        <v>2712.6469999999999</v>
      </c>
      <c r="BF613" s="34">
        <v>80.522000000000006</v>
      </c>
      <c r="BG613" s="34">
        <v>24.091999999999999</v>
      </c>
      <c r="BH613" s="34">
        <v>3.5000000000000003E-2</v>
      </c>
      <c r="BI613" s="34">
        <v>24.126999999999999</v>
      </c>
      <c r="BJ613" s="34">
        <v>19.68</v>
      </c>
      <c r="BK613" s="34">
        <v>2.8000000000000001E-2</v>
      </c>
      <c r="BL613" s="34">
        <v>19.709</v>
      </c>
      <c r="BM613" s="34">
        <v>23.3291</v>
      </c>
      <c r="BN613" s="34"/>
      <c r="BO613" s="34"/>
      <c r="BP613" s="34"/>
      <c r="BQ613" s="34">
        <v>196.66499999999999</v>
      </c>
      <c r="BR613" s="34">
        <v>0.29765799999999998</v>
      </c>
      <c r="BS613" s="34">
        <v>-5</v>
      </c>
      <c r="BT613" s="34">
        <v>6.123E-3</v>
      </c>
      <c r="BU613" s="34">
        <v>7.2740169999999997</v>
      </c>
      <c r="BV613" s="34">
        <v>0</v>
      </c>
      <c r="BW613" s="34" t="s">
        <v>155</v>
      </c>
      <c r="BX613" s="34">
        <v>0.81699999999999995</v>
      </c>
    </row>
    <row r="614" spans="1:76" x14ac:dyDescent="0.25">
      <c r="A614" s="35">
        <v>43167</v>
      </c>
      <c r="B614" s="36">
        <v>2.3876157407407408E-2</v>
      </c>
      <c r="C614" s="34">
        <v>13.04</v>
      </c>
      <c r="D614" s="34">
        <v>0.5907</v>
      </c>
      <c r="E614" s="34">
        <v>5907.1157020000001</v>
      </c>
      <c r="F614" s="34">
        <v>1191.2</v>
      </c>
      <c r="G614" s="34">
        <v>1.6</v>
      </c>
      <c r="H614" s="34">
        <v>2715.6</v>
      </c>
      <c r="I614" s="34"/>
      <c r="J614" s="34">
        <v>1.3</v>
      </c>
      <c r="K614" s="34">
        <v>0.87590000000000001</v>
      </c>
      <c r="L614" s="34">
        <v>11.4215</v>
      </c>
      <c r="M614" s="34">
        <v>0.51739999999999997</v>
      </c>
      <c r="N614" s="34">
        <v>1043.3859</v>
      </c>
      <c r="O614" s="34">
        <v>1.4014</v>
      </c>
      <c r="P614" s="34">
        <v>1044.8</v>
      </c>
      <c r="Q614" s="34">
        <v>852.31949999999995</v>
      </c>
      <c r="R614" s="34">
        <v>1.1448</v>
      </c>
      <c r="S614" s="34">
        <v>853.5</v>
      </c>
      <c r="T614" s="34">
        <v>2715.5524</v>
      </c>
      <c r="U614" s="34"/>
      <c r="V614" s="34"/>
      <c r="W614" s="34">
        <v>0</v>
      </c>
      <c r="X614" s="34">
        <v>1.1387</v>
      </c>
      <c r="Y614" s="34">
        <v>11.9</v>
      </c>
      <c r="Z614" s="34">
        <v>848</v>
      </c>
      <c r="AA614" s="34">
        <v>847</v>
      </c>
      <c r="AB614" s="34">
        <v>855</v>
      </c>
      <c r="AC614" s="34">
        <v>93</v>
      </c>
      <c r="AD614" s="34">
        <v>27.3</v>
      </c>
      <c r="AE614" s="34">
        <v>0.63</v>
      </c>
      <c r="AF614" s="34">
        <v>979</v>
      </c>
      <c r="AG614" s="34">
        <v>1</v>
      </c>
      <c r="AH614" s="34">
        <v>40</v>
      </c>
      <c r="AI614" s="34">
        <v>37</v>
      </c>
      <c r="AJ614" s="34">
        <v>189</v>
      </c>
      <c r="AK614" s="34">
        <v>168</v>
      </c>
      <c r="AL614" s="34">
        <v>3.8</v>
      </c>
      <c r="AM614" s="34">
        <v>175</v>
      </c>
      <c r="AN614" s="34" t="s">
        <v>155</v>
      </c>
      <c r="AO614" s="34">
        <v>2</v>
      </c>
      <c r="AP614" s="37">
        <v>0.77468750000000008</v>
      </c>
      <c r="AQ614" s="34">
        <v>47.160893000000002</v>
      </c>
      <c r="AR614" s="34">
        <v>-88.483875999999995</v>
      </c>
      <c r="AS614" s="34">
        <v>314.39999999999998</v>
      </c>
      <c r="AT614" s="34">
        <v>28.8</v>
      </c>
      <c r="AU614" s="34">
        <v>12</v>
      </c>
      <c r="AV614" s="34">
        <v>8</v>
      </c>
      <c r="AW614" s="34" t="s">
        <v>204</v>
      </c>
      <c r="AX614" s="34">
        <v>1.8562000000000001</v>
      </c>
      <c r="AY614" s="34">
        <v>1.5719000000000001</v>
      </c>
      <c r="AZ614" s="34">
        <v>3.1</v>
      </c>
      <c r="BA614" s="34">
        <v>13.404</v>
      </c>
      <c r="BB614" s="34">
        <v>14.49</v>
      </c>
      <c r="BC614" s="34">
        <v>1.08</v>
      </c>
      <c r="BD614" s="34">
        <v>14.17</v>
      </c>
      <c r="BE614" s="34">
        <v>2718.9679999999998</v>
      </c>
      <c r="BF614" s="34">
        <v>78.393000000000001</v>
      </c>
      <c r="BG614" s="34">
        <v>26.010999999999999</v>
      </c>
      <c r="BH614" s="34">
        <v>3.5000000000000003E-2</v>
      </c>
      <c r="BI614" s="34">
        <v>26.045999999999999</v>
      </c>
      <c r="BJ614" s="34">
        <v>21.248000000000001</v>
      </c>
      <c r="BK614" s="34">
        <v>2.9000000000000001E-2</v>
      </c>
      <c r="BL614" s="34">
        <v>21.277000000000001</v>
      </c>
      <c r="BM614" s="34">
        <v>22.3079</v>
      </c>
      <c r="BN614" s="34"/>
      <c r="BO614" s="34"/>
      <c r="BP614" s="34"/>
      <c r="BQ614" s="34">
        <v>197.09200000000001</v>
      </c>
      <c r="BR614" s="34">
        <v>0.33234200000000003</v>
      </c>
      <c r="BS614" s="34">
        <v>-5</v>
      </c>
      <c r="BT614" s="34">
        <v>7.7539999999999996E-3</v>
      </c>
      <c r="BU614" s="34">
        <v>8.1216080000000002</v>
      </c>
      <c r="BV614" s="34">
        <v>0</v>
      </c>
      <c r="BW614" s="34" t="s">
        <v>155</v>
      </c>
      <c r="BX614" s="34">
        <v>0.81699999999999995</v>
      </c>
    </row>
    <row r="615" spans="1:76" x14ac:dyDescent="0.25">
      <c r="A615" s="35">
        <v>43167</v>
      </c>
      <c r="B615" s="36">
        <v>2.3887731481481479E-2</v>
      </c>
      <c r="C615" s="34">
        <v>13.026</v>
      </c>
      <c r="D615" s="34">
        <v>0.74019999999999997</v>
      </c>
      <c r="E615" s="34">
        <v>7402.2438609999999</v>
      </c>
      <c r="F615" s="34">
        <v>1207.9000000000001</v>
      </c>
      <c r="G615" s="34">
        <v>1.6</v>
      </c>
      <c r="H615" s="34">
        <v>2621.4</v>
      </c>
      <c r="I615" s="34"/>
      <c r="J615" s="34">
        <v>1.3</v>
      </c>
      <c r="K615" s="34">
        <v>0.87470000000000003</v>
      </c>
      <c r="L615" s="34">
        <v>11.3947</v>
      </c>
      <c r="M615" s="34">
        <v>0.64749999999999996</v>
      </c>
      <c r="N615" s="34">
        <v>1056.5978</v>
      </c>
      <c r="O615" s="34">
        <v>1.4251</v>
      </c>
      <c r="P615" s="34">
        <v>1058</v>
      </c>
      <c r="Q615" s="34">
        <v>863.11199999999997</v>
      </c>
      <c r="R615" s="34">
        <v>1.1640999999999999</v>
      </c>
      <c r="S615" s="34">
        <v>864.3</v>
      </c>
      <c r="T615" s="34">
        <v>2621.3706999999999</v>
      </c>
      <c r="U615" s="34"/>
      <c r="V615" s="34"/>
      <c r="W615" s="34">
        <v>0</v>
      </c>
      <c r="X615" s="34">
        <v>1.1372</v>
      </c>
      <c r="Y615" s="34">
        <v>11.9</v>
      </c>
      <c r="Z615" s="34">
        <v>848</v>
      </c>
      <c r="AA615" s="34">
        <v>848</v>
      </c>
      <c r="AB615" s="34">
        <v>855</v>
      </c>
      <c r="AC615" s="34">
        <v>93</v>
      </c>
      <c r="AD615" s="34">
        <v>27.3</v>
      </c>
      <c r="AE615" s="34">
        <v>0.63</v>
      </c>
      <c r="AF615" s="34">
        <v>979</v>
      </c>
      <c r="AG615" s="34">
        <v>1</v>
      </c>
      <c r="AH615" s="34">
        <v>40</v>
      </c>
      <c r="AI615" s="34">
        <v>37</v>
      </c>
      <c r="AJ615" s="34">
        <v>189</v>
      </c>
      <c r="AK615" s="34">
        <v>168</v>
      </c>
      <c r="AL615" s="34">
        <v>3.8</v>
      </c>
      <c r="AM615" s="34">
        <v>175</v>
      </c>
      <c r="AN615" s="34" t="s">
        <v>155</v>
      </c>
      <c r="AO615" s="34">
        <v>2</v>
      </c>
      <c r="AP615" s="37">
        <v>0.77469907407407401</v>
      </c>
      <c r="AQ615" s="34">
        <v>47.161020999999998</v>
      </c>
      <c r="AR615" s="34">
        <v>-88.483868999999999</v>
      </c>
      <c r="AS615" s="34">
        <v>314.60000000000002</v>
      </c>
      <c r="AT615" s="34">
        <v>29.9</v>
      </c>
      <c r="AU615" s="34">
        <v>12</v>
      </c>
      <c r="AV615" s="34">
        <v>8</v>
      </c>
      <c r="AW615" s="34" t="s">
        <v>204</v>
      </c>
      <c r="AX615" s="34">
        <v>1.2248000000000001</v>
      </c>
      <c r="AY615" s="34">
        <v>1.5281</v>
      </c>
      <c r="AZ615" s="34">
        <v>2.1652999999999998</v>
      </c>
      <c r="BA615" s="34">
        <v>13.404</v>
      </c>
      <c r="BB615" s="34">
        <v>14.35</v>
      </c>
      <c r="BC615" s="34">
        <v>1.07</v>
      </c>
      <c r="BD615" s="34">
        <v>14.32</v>
      </c>
      <c r="BE615" s="34">
        <v>2691.817</v>
      </c>
      <c r="BF615" s="34">
        <v>97.355000000000004</v>
      </c>
      <c r="BG615" s="34">
        <v>26.138999999999999</v>
      </c>
      <c r="BH615" s="34">
        <v>3.5000000000000003E-2</v>
      </c>
      <c r="BI615" s="34">
        <v>26.173999999999999</v>
      </c>
      <c r="BJ615" s="34">
        <v>21.352</v>
      </c>
      <c r="BK615" s="34">
        <v>2.9000000000000001E-2</v>
      </c>
      <c r="BL615" s="34">
        <v>21.381</v>
      </c>
      <c r="BM615" s="34">
        <v>21.369499999999999</v>
      </c>
      <c r="BN615" s="34"/>
      <c r="BO615" s="34"/>
      <c r="BP615" s="34"/>
      <c r="BQ615" s="34">
        <v>195.32599999999999</v>
      </c>
      <c r="BR615" s="34">
        <v>0.28801100000000002</v>
      </c>
      <c r="BS615" s="34">
        <v>-5</v>
      </c>
      <c r="BT615" s="34">
        <v>7.123E-3</v>
      </c>
      <c r="BU615" s="34">
        <v>7.0382689999999997</v>
      </c>
      <c r="BV615" s="34">
        <v>0</v>
      </c>
      <c r="BW615" s="34" t="s">
        <v>155</v>
      </c>
      <c r="BX615" s="34">
        <v>0.81699999999999995</v>
      </c>
    </row>
    <row r="616" spans="1:76" x14ac:dyDescent="0.25">
      <c r="A616" s="35">
        <v>43167</v>
      </c>
      <c r="B616" s="36">
        <v>2.3899305555555556E-2</v>
      </c>
      <c r="C616" s="34">
        <v>13.01</v>
      </c>
      <c r="D616" s="34">
        <v>0.77500000000000002</v>
      </c>
      <c r="E616" s="34">
        <v>7750</v>
      </c>
      <c r="F616" s="34">
        <v>1174.0999999999999</v>
      </c>
      <c r="G616" s="34">
        <v>1.9</v>
      </c>
      <c r="H616" s="34">
        <v>2623.1</v>
      </c>
      <c r="I616" s="34"/>
      <c r="J616" s="34">
        <v>1.39</v>
      </c>
      <c r="K616" s="34">
        <v>0.87450000000000006</v>
      </c>
      <c r="L616" s="34">
        <v>11.3779</v>
      </c>
      <c r="M616" s="34">
        <v>0.67779999999999996</v>
      </c>
      <c r="N616" s="34">
        <v>1026.8131000000001</v>
      </c>
      <c r="O616" s="34">
        <v>1.6870000000000001</v>
      </c>
      <c r="P616" s="34">
        <v>1028.5</v>
      </c>
      <c r="Q616" s="34">
        <v>838.78160000000003</v>
      </c>
      <c r="R616" s="34">
        <v>1.3781000000000001</v>
      </c>
      <c r="S616" s="34">
        <v>840.2</v>
      </c>
      <c r="T616" s="34">
        <v>2623.0979000000002</v>
      </c>
      <c r="U616" s="34"/>
      <c r="V616" s="34"/>
      <c r="W616" s="34">
        <v>0</v>
      </c>
      <c r="X616" s="34">
        <v>1.2171000000000001</v>
      </c>
      <c r="Y616" s="34">
        <v>11.9</v>
      </c>
      <c r="Z616" s="34">
        <v>848</v>
      </c>
      <c r="AA616" s="34">
        <v>848</v>
      </c>
      <c r="AB616" s="34">
        <v>856</v>
      </c>
      <c r="AC616" s="34">
        <v>93</v>
      </c>
      <c r="AD616" s="34">
        <v>27.3</v>
      </c>
      <c r="AE616" s="34">
        <v>0.63</v>
      </c>
      <c r="AF616" s="34">
        <v>979</v>
      </c>
      <c r="AG616" s="34">
        <v>1</v>
      </c>
      <c r="AH616" s="34">
        <v>40</v>
      </c>
      <c r="AI616" s="34">
        <v>37</v>
      </c>
      <c r="AJ616" s="34">
        <v>189</v>
      </c>
      <c r="AK616" s="34">
        <v>168</v>
      </c>
      <c r="AL616" s="34">
        <v>3.8</v>
      </c>
      <c r="AM616" s="34">
        <v>175</v>
      </c>
      <c r="AN616" s="34" t="s">
        <v>155</v>
      </c>
      <c r="AO616" s="34">
        <v>2</v>
      </c>
      <c r="AP616" s="37">
        <v>0.77471064814814816</v>
      </c>
      <c r="AQ616" s="34">
        <v>47.161149000000002</v>
      </c>
      <c r="AR616" s="34">
        <v>-88.483873000000003</v>
      </c>
      <c r="AS616" s="34">
        <v>314.8</v>
      </c>
      <c r="AT616" s="34">
        <v>30.5</v>
      </c>
      <c r="AU616" s="34">
        <v>12</v>
      </c>
      <c r="AV616" s="34">
        <v>8</v>
      </c>
      <c r="AW616" s="34" t="s">
        <v>204</v>
      </c>
      <c r="AX616" s="34">
        <v>1.0719000000000001</v>
      </c>
      <c r="AY616" s="34">
        <v>1.5719000000000001</v>
      </c>
      <c r="AZ616" s="34">
        <v>1.9438</v>
      </c>
      <c r="BA616" s="34">
        <v>13.404</v>
      </c>
      <c r="BB616" s="34">
        <v>14.33</v>
      </c>
      <c r="BC616" s="34">
        <v>1.07</v>
      </c>
      <c r="BD616" s="34">
        <v>14.345000000000001</v>
      </c>
      <c r="BE616" s="34">
        <v>2684.8589999999999</v>
      </c>
      <c r="BF616" s="34">
        <v>101.794</v>
      </c>
      <c r="BG616" s="34">
        <v>25.373999999999999</v>
      </c>
      <c r="BH616" s="34">
        <v>4.2000000000000003E-2</v>
      </c>
      <c r="BI616" s="34">
        <v>25.416</v>
      </c>
      <c r="BJ616" s="34">
        <v>20.727</v>
      </c>
      <c r="BK616" s="34">
        <v>3.4000000000000002E-2</v>
      </c>
      <c r="BL616" s="34">
        <v>20.760999999999999</v>
      </c>
      <c r="BM616" s="34">
        <v>21.3598</v>
      </c>
      <c r="BN616" s="34"/>
      <c r="BO616" s="34"/>
      <c r="BP616" s="34"/>
      <c r="BQ616" s="34">
        <v>208.82300000000001</v>
      </c>
      <c r="BR616" s="34">
        <v>0.276615</v>
      </c>
      <c r="BS616" s="34">
        <v>-5</v>
      </c>
      <c r="BT616" s="34">
        <v>6.123E-3</v>
      </c>
      <c r="BU616" s="34">
        <v>6.759779</v>
      </c>
      <c r="BV616" s="34">
        <v>0</v>
      </c>
      <c r="BW616" s="34" t="s">
        <v>155</v>
      </c>
      <c r="BX616" s="34">
        <v>0.81699999999999995</v>
      </c>
    </row>
    <row r="617" spans="1:76" x14ac:dyDescent="0.25">
      <c r="A617" s="35">
        <v>43167</v>
      </c>
      <c r="B617" s="36">
        <v>2.3910879629629626E-2</v>
      </c>
      <c r="C617" s="34">
        <v>13.01</v>
      </c>
      <c r="D617" s="34">
        <v>0.79800000000000004</v>
      </c>
      <c r="E617" s="34">
        <v>7979.5</v>
      </c>
      <c r="F617" s="34">
        <v>1116.9000000000001</v>
      </c>
      <c r="G617" s="34">
        <v>2.1</v>
      </c>
      <c r="H617" s="34">
        <v>2658.9</v>
      </c>
      <c r="I617" s="34"/>
      <c r="J617" s="34">
        <v>1.4</v>
      </c>
      <c r="K617" s="34">
        <v>0.87429999999999997</v>
      </c>
      <c r="L617" s="34">
        <v>11.374700000000001</v>
      </c>
      <c r="M617" s="34">
        <v>0.69769999999999999</v>
      </c>
      <c r="N617" s="34">
        <v>976.53229999999996</v>
      </c>
      <c r="O617" s="34">
        <v>1.8360000000000001</v>
      </c>
      <c r="P617" s="34">
        <v>978.4</v>
      </c>
      <c r="Q617" s="34">
        <v>797.70830000000001</v>
      </c>
      <c r="R617" s="34">
        <v>1.4998</v>
      </c>
      <c r="S617" s="34">
        <v>799.2</v>
      </c>
      <c r="T617" s="34">
        <v>2658.9178000000002</v>
      </c>
      <c r="U617" s="34"/>
      <c r="V617" s="34"/>
      <c r="W617" s="34">
        <v>0</v>
      </c>
      <c r="X617" s="34">
        <v>1.224</v>
      </c>
      <c r="Y617" s="34">
        <v>11.9</v>
      </c>
      <c r="Z617" s="34">
        <v>849</v>
      </c>
      <c r="AA617" s="34">
        <v>848</v>
      </c>
      <c r="AB617" s="34">
        <v>855</v>
      </c>
      <c r="AC617" s="34">
        <v>93</v>
      </c>
      <c r="AD617" s="34">
        <v>27.3</v>
      </c>
      <c r="AE617" s="34">
        <v>0.63</v>
      </c>
      <c r="AF617" s="34">
        <v>979</v>
      </c>
      <c r="AG617" s="34">
        <v>1</v>
      </c>
      <c r="AH617" s="34">
        <v>40</v>
      </c>
      <c r="AI617" s="34">
        <v>37</v>
      </c>
      <c r="AJ617" s="34">
        <v>189</v>
      </c>
      <c r="AK617" s="34">
        <v>168</v>
      </c>
      <c r="AL617" s="34">
        <v>3.8</v>
      </c>
      <c r="AM617" s="34">
        <v>175</v>
      </c>
      <c r="AN617" s="34" t="s">
        <v>155</v>
      </c>
      <c r="AO617" s="34">
        <v>2</v>
      </c>
      <c r="AP617" s="37">
        <v>0.7747222222222222</v>
      </c>
      <c r="AQ617" s="34">
        <v>47.161276999999998</v>
      </c>
      <c r="AR617" s="34">
        <v>-88.483881999999994</v>
      </c>
      <c r="AS617" s="34">
        <v>315.10000000000002</v>
      </c>
      <c r="AT617" s="34">
        <v>30.7</v>
      </c>
      <c r="AU617" s="34">
        <v>12</v>
      </c>
      <c r="AV617" s="34">
        <v>8</v>
      </c>
      <c r="AW617" s="34" t="s">
        <v>204</v>
      </c>
      <c r="AX617" s="34">
        <v>1.1000000000000001</v>
      </c>
      <c r="AY617" s="34">
        <v>1.6</v>
      </c>
      <c r="AZ617" s="34">
        <v>2</v>
      </c>
      <c r="BA617" s="34">
        <v>13.404</v>
      </c>
      <c r="BB617" s="34">
        <v>14.3</v>
      </c>
      <c r="BC617" s="34">
        <v>1.07</v>
      </c>
      <c r="BD617" s="34">
        <v>14.375999999999999</v>
      </c>
      <c r="BE617" s="34">
        <v>2679.683</v>
      </c>
      <c r="BF617" s="34">
        <v>104.607</v>
      </c>
      <c r="BG617" s="34">
        <v>24.091999999999999</v>
      </c>
      <c r="BH617" s="34">
        <v>4.4999999999999998E-2</v>
      </c>
      <c r="BI617" s="34">
        <v>24.137</v>
      </c>
      <c r="BJ617" s="34">
        <v>19.68</v>
      </c>
      <c r="BK617" s="34">
        <v>3.6999999999999998E-2</v>
      </c>
      <c r="BL617" s="34">
        <v>19.716999999999999</v>
      </c>
      <c r="BM617" s="34">
        <v>21.6157</v>
      </c>
      <c r="BN617" s="34"/>
      <c r="BO617" s="34"/>
      <c r="BP617" s="34"/>
      <c r="BQ617" s="34">
        <v>209.66800000000001</v>
      </c>
      <c r="BR617" s="34">
        <v>0.286524</v>
      </c>
      <c r="BS617" s="34">
        <v>-5</v>
      </c>
      <c r="BT617" s="34">
        <v>6.8770000000000003E-3</v>
      </c>
      <c r="BU617" s="34">
        <v>7.0019299999999998</v>
      </c>
      <c r="BV617" s="34">
        <v>0</v>
      </c>
      <c r="BW617" s="34" t="s">
        <v>155</v>
      </c>
      <c r="BX617" s="34">
        <v>0.81699999999999995</v>
      </c>
    </row>
    <row r="618" spans="1:76" x14ac:dyDescent="0.25">
      <c r="A618" s="35">
        <v>43167</v>
      </c>
      <c r="B618" s="36">
        <v>2.3922453703703703E-2</v>
      </c>
      <c r="C618" s="34">
        <v>13.01</v>
      </c>
      <c r="D618" s="34">
        <v>0.8337</v>
      </c>
      <c r="E618" s="34">
        <v>8337.2077379999992</v>
      </c>
      <c r="F618" s="34">
        <v>1076.5</v>
      </c>
      <c r="G618" s="34">
        <v>2.1</v>
      </c>
      <c r="H618" s="34">
        <v>2786.2</v>
      </c>
      <c r="I618" s="34"/>
      <c r="J618" s="34">
        <v>1.4</v>
      </c>
      <c r="K618" s="34">
        <v>0.87380000000000002</v>
      </c>
      <c r="L618" s="34">
        <v>11.368499999999999</v>
      </c>
      <c r="M618" s="34">
        <v>0.72850000000000004</v>
      </c>
      <c r="N618" s="34">
        <v>940.69219999999996</v>
      </c>
      <c r="O618" s="34">
        <v>1.835</v>
      </c>
      <c r="P618" s="34">
        <v>942.5</v>
      </c>
      <c r="Q618" s="34">
        <v>768.43129999999996</v>
      </c>
      <c r="R618" s="34">
        <v>1.4990000000000001</v>
      </c>
      <c r="S618" s="34">
        <v>769.9</v>
      </c>
      <c r="T618" s="34">
        <v>2786.2145</v>
      </c>
      <c r="U618" s="34"/>
      <c r="V618" s="34"/>
      <c r="W618" s="34">
        <v>0</v>
      </c>
      <c r="X618" s="34">
        <v>1.2234</v>
      </c>
      <c r="Y618" s="34">
        <v>12</v>
      </c>
      <c r="Z618" s="34">
        <v>849</v>
      </c>
      <c r="AA618" s="34">
        <v>848</v>
      </c>
      <c r="AB618" s="34">
        <v>855</v>
      </c>
      <c r="AC618" s="34">
        <v>93</v>
      </c>
      <c r="AD618" s="34">
        <v>27.3</v>
      </c>
      <c r="AE618" s="34">
        <v>0.63</v>
      </c>
      <c r="AF618" s="34">
        <v>979</v>
      </c>
      <c r="AG618" s="34">
        <v>1</v>
      </c>
      <c r="AH618" s="34">
        <v>40</v>
      </c>
      <c r="AI618" s="34">
        <v>37</v>
      </c>
      <c r="AJ618" s="34">
        <v>189</v>
      </c>
      <c r="AK618" s="34">
        <v>168</v>
      </c>
      <c r="AL618" s="34">
        <v>3.7</v>
      </c>
      <c r="AM618" s="34">
        <v>175</v>
      </c>
      <c r="AN618" s="34" t="s">
        <v>155</v>
      </c>
      <c r="AO618" s="34">
        <v>2</v>
      </c>
      <c r="AP618" s="37">
        <v>0.77473379629629635</v>
      </c>
      <c r="AQ618" s="34">
        <v>47.161402000000002</v>
      </c>
      <c r="AR618" s="34">
        <v>-88.483885999999998</v>
      </c>
      <c r="AS618" s="34">
        <v>315.39999999999998</v>
      </c>
      <c r="AT618" s="34">
        <v>30.8</v>
      </c>
      <c r="AU618" s="34">
        <v>12</v>
      </c>
      <c r="AV618" s="34">
        <v>8</v>
      </c>
      <c r="AW618" s="34" t="s">
        <v>204</v>
      </c>
      <c r="AX618" s="34">
        <v>1.1000000000000001</v>
      </c>
      <c r="AY618" s="34">
        <v>1.6</v>
      </c>
      <c r="AZ618" s="34">
        <v>2</v>
      </c>
      <c r="BA618" s="34">
        <v>13.404</v>
      </c>
      <c r="BB618" s="34">
        <v>14.25</v>
      </c>
      <c r="BC618" s="34">
        <v>1.06</v>
      </c>
      <c r="BD618" s="34">
        <v>14.439</v>
      </c>
      <c r="BE618" s="34">
        <v>2670.0990000000002</v>
      </c>
      <c r="BF618" s="34">
        <v>108.905</v>
      </c>
      <c r="BG618" s="34">
        <v>23.137</v>
      </c>
      <c r="BH618" s="34">
        <v>4.4999999999999998E-2</v>
      </c>
      <c r="BI618" s="34">
        <v>23.181999999999999</v>
      </c>
      <c r="BJ618" s="34">
        <v>18.899999999999999</v>
      </c>
      <c r="BK618" s="34">
        <v>3.6999999999999998E-2</v>
      </c>
      <c r="BL618" s="34">
        <v>18.937000000000001</v>
      </c>
      <c r="BM618" s="34">
        <v>22.581900000000001</v>
      </c>
      <c r="BN618" s="34"/>
      <c r="BO618" s="34"/>
      <c r="BP618" s="34"/>
      <c r="BQ618" s="34">
        <v>208.91800000000001</v>
      </c>
      <c r="BR618" s="34">
        <v>0.26958300000000002</v>
      </c>
      <c r="BS618" s="34">
        <v>-5</v>
      </c>
      <c r="BT618" s="34">
        <v>7.0000000000000001E-3</v>
      </c>
      <c r="BU618" s="34">
        <v>6.5879349999999999</v>
      </c>
      <c r="BV618" s="34">
        <v>0</v>
      </c>
      <c r="BW618" s="34" t="s">
        <v>155</v>
      </c>
      <c r="BX618" s="34">
        <v>0.81699999999999995</v>
      </c>
    </row>
    <row r="619" spans="1:76" x14ac:dyDescent="0.25">
      <c r="A619" s="35">
        <v>43167</v>
      </c>
      <c r="B619" s="36">
        <v>2.393402777777778E-2</v>
      </c>
      <c r="C619" s="34">
        <v>13.01</v>
      </c>
      <c r="D619" s="34">
        <v>0.85940000000000005</v>
      </c>
      <c r="E619" s="34">
        <v>8593.7668919999996</v>
      </c>
      <c r="F619" s="34">
        <v>1034.4000000000001</v>
      </c>
      <c r="G619" s="34">
        <v>2.1</v>
      </c>
      <c r="H619" s="34">
        <v>2807.7</v>
      </c>
      <c r="I619" s="34"/>
      <c r="J619" s="34">
        <v>1.4</v>
      </c>
      <c r="K619" s="34">
        <v>0.87360000000000004</v>
      </c>
      <c r="L619" s="34">
        <v>11.3652</v>
      </c>
      <c r="M619" s="34">
        <v>0.75070000000000003</v>
      </c>
      <c r="N619" s="34">
        <v>903.63940000000002</v>
      </c>
      <c r="O619" s="34">
        <v>1.8345</v>
      </c>
      <c r="P619" s="34">
        <v>905.5</v>
      </c>
      <c r="Q619" s="34">
        <v>738.16369999999995</v>
      </c>
      <c r="R619" s="34">
        <v>1.4985999999999999</v>
      </c>
      <c r="S619" s="34">
        <v>739.7</v>
      </c>
      <c r="T619" s="34">
        <v>2807.7280999999998</v>
      </c>
      <c r="U619" s="34"/>
      <c r="V619" s="34"/>
      <c r="W619" s="34">
        <v>0</v>
      </c>
      <c r="X619" s="34">
        <v>1.2230000000000001</v>
      </c>
      <c r="Y619" s="34">
        <v>11.9</v>
      </c>
      <c r="Z619" s="34">
        <v>849</v>
      </c>
      <c r="AA619" s="34">
        <v>849</v>
      </c>
      <c r="AB619" s="34">
        <v>856</v>
      </c>
      <c r="AC619" s="34">
        <v>93</v>
      </c>
      <c r="AD619" s="34">
        <v>27.3</v>
      </c>
      <c r="AE619" s="34">
        <v>0.63</v>
      </c>
      <c r="AF619" s="34">
        <v>979</v>
      </c>
      <c r="AG619" s="34">
        <v>1</v>
      </c>
      <c r="AH619" s="34">
        <v>40</v>
      </c>
      <c r="AI619" s="34">
        <v>37</v>
      </c>
      <c r="AJ619" s="34">
        <v>189</v>
      </c>
      <c r="AK619" s="34">
        <v>168</v>
      </c>
      <c r="AL619" s="34">
        <v>3.7</v>
      </c>
      <c r="AM619" s="34">
        <v>175</v>
      </c>
      <c r="AN619" s="34" t="s">
        <v>155</v>
      </c>
      <c r="AO619" s="34">
        <v>2</v>
      </c>
      <c r="AP619" s="37">
        <v>0.77474537037037028</v>
      </c>
      <c r="AQ619" s="34">
        <v>47.161527</v>
      </c>
      <c r="AR619" s="34">
        <v>-88.483906000000005</v>
      </c>
      <c r="AS619" s="34">
        <v>315.89999999999998</v>
      </c>
      <c r="AT619" s="34">
        <v>30.7</v>
      </c>
      <c r="AU619" s="34">
        <v>12</v>
      </c>
      <c r="AV619" s="34">
        <v>8</v>
      </c>
      <c r="AW619" s="34" t="s">
        <v>204</v>
      </c>
      <c r="AX619" s="34">
        <v>1.1000000000000001</v>
      </c>
      <c r="AY619" s="34">
        <v>1.6</v>
      </c>
      <c r="AZ619" s="34">
        <v>2</v>
      </c>
      <c r="BA619" s="34">
        <v>13.404</v>
      </c>
      <c r="BB619" s="34">
        <v>14.22</v>
      </c>
      <c r="BC619" s="34">
        <v>1.06</v>
      </c>
      <c r="BD619" s="34">
        <v>14.472</v>
      </c>
      <c r="BE619" s="34">
        <v>2664.7759999999998</v>
      </c>
      <c r="BF619" s="34">
        <v>112.033</v>
      </c>
      <c r="BG619" s="34">
        <v>22.187999999999999</v>
      </c>
      <c r="BH619" s="34">
        <v>4.4999999999999998E-2</v>
      </c>
      <c r="BI619" s="34">
        <v>22.233000000000001</v>
      </c>
      <c r="BJ619" s="34">
        <v>18.125</v>
      </c>
      <c r="BK619" s="34">
        <v>3.6999999999999998E-2</v>
      </c>
      <c r="BL619" s="34">
        <v>18.161999999999999</v>
      </c>
      <c r="BM619" s="34">
        <v>22.717500000000001</v>
      </c>
      <c r="BN619" s="34"/>
      <c r="BO619" s="34"/>
      <c r="BP619" s="34"/>
      <c r="BQ619" s="34">
        <v>208.50200000000001</v>
      </c>
      <c r="BR619" s="34">
        <v>0.20297899999999999</v>
      </c>
      <c r="BS619" s="34">
        <v>-5</v>
      </c>
      <c r="BT619" s="34">
        <v>7.8770000000000003E-3</v>
      </c>
      <c r="BU619" s="34">
        <v>4.960299</v>
      </c>
      <c r="BV619" s="34">
        <v>0</v>
      </c>
      <c r="BW619" s="34" t="s">
        <v>155</v>
      </c>
      <c r="BX619" s="34">
        <v>0.81699999999999995</v>
      </c>
    </row>
    <row r="620" spans="1:76" x14ac:dyDescent="0.25">
      <c r="A620" s="35">
        <v>43167</v>
      </c>
      <c r="B620" s="36">
        <v>2.3945601851851853E-2</v>
      </c>
      <c r="C620" s="34">
        <v>13.01</v>
      </c>
      <c r="D620" s="34">
        <v>0.90159999999999996</v>
      </c>
      <c r="E620" s="34">
        <v>9016.0641890000006</v>
      </c>
      <c r="F620" s="34">
        <v>942.1</v>
      </c>
      <c r="G620" s="34">
        <v>2.2999999999999998</v>
      </c>
      <c r="H620" s="34">
        <v>2615.1999999999998</v>
      </c>
      <c r="I620" s="34"/>
      <c r="J620" s="34">
        <v>1.4</v>
      </c>
      <c r="K620" s="34">
        <v>0.87339999999999995</v>
      </c>
      <c r="L620" s="34">
        <v>11.3626</v>
      </c>
      <c r="M620" s="34">
        <v>0.78739999999999999</v>
      </c>
      <c r="N620" s="34">
        <v>822.82889999999998</v>
      </c>
      <c r="O620" s="34">
        <v>1.9718</v>
      </c>
      <c r="P620" s="34">
        <v>824.8</v>
      </c>
      <c r="Q620" s="34">
        <v>672.15129999999999</v>
      </c>
      <c r="R620" s="34">
        <v>1.6107</v>
      </c>
      <c r="S620" s="34">
        <v>673.8</v>
      </c>
      <c r="T620" s="34">
        <v>2615.1876000000002</v>
      </c>
      <c r="U620" s="34"/>
      <c r="V620" s="34"/>
      <c r="W620" s="34">
        <v>0</v>
      </c>
      <c r="X620" s="34">
        <v>1.2226999999999999</v>
      </c>
      <c r="Y620" s="34">
        <v>11.9</v>
      </c>
      <c r="Z620" s="34">
        <v>849</v>
      </c>
      <c r="AA620" s="34">
        <v>848</v>
      </c>
      <c r="AB620" s="34">
        <v>857</v>
      </c>
      <c r="AC620" s="34">
        <v>93</v>
      </c>
      <c r="AD620" s="34">
        <v>27.3</v>
      </c>
      <c r="AE620" s="34">
        <v>0.63</v>
      </c>
      <c r="AF620" s="34">
        <v>979</v>
      </c>
      <c r="AG620" s="34">
        <v>1</v>
      </c>
      <c r="AH620" s="34">
        <v>40</v>
      </c>
      <c r="AI620" s="34">
        <v>37</v>
      </c>
      <c r="AJ620" s="34">
        <v>189</v>
      </c>
      <c r="AK620" s="34">
        <v>168</v>
      </c>
      <c r="AL620" s="34">
        <v>3.7</v>
      </c>
      <c r="AM620" s="34">
        <v>174.8</v>
      </c>
      <c r="AN620" s="34" t="s">
        <v>155</v>
      </c>
      <c r="AO620" s="34">
        <v>2</v>
      </c>
      <c r="AP620" s="37">
        <v>0.77475694444444443</v>
      </c>
      <c r="AQ620" s="34">
        <v>47.161562000000004</v>
      </c>
      <c r="AR620" s="34">
        <v>-88.483913000000001</v>
      </c>
      <c r="AS620" s="34">
        <v>316</v>
      </c>
      <c r="AT620" s="34">
        <v>30.7</v>
      </c>
      <c r="AU620" s="34">
        <v>12</v>
      </c>
      <c r="AV620" s="34">
        <v>8</v>
      </c>
      <c r="AW620" s="34" t="s">
        <v>204</v>
      </c>
      <c r="AX620" s="34">
        <v>1.1000000000000001</v>
      </c>
      <c r="AY620" s="34">
        <v>1.6</v>
      </c>
      <c r="AZ620" s="34">
        <v>2</v>
      </c>
      <c r="BA620" s="34">
        <v>13.404</v>
      </c>
      <c r="BB620" s="34">
        <v>14.19</v>
      </c>
      <c r="BC620" s="34">
        <v>1.06</v>
      </c>
      <c r="BD620" s="34">
        <v>14.497999999999999</v>
      </c>
      <c r="BE620" s="34">
        <v>2660.9650000000001</v>
      </c>
      <c r="BF620" s="34">
        <v>117.37</v>
      </c>
      <c r="BG620" s="34">
        <v>20.178999999999998</v>
      </c>
      <c r="BH620" s="34">
        <v>4.8000000000000001E-2</v>
      </c>
      <c r="BI620" s="34">
        <v>20.228000000000002</v>
      </c>
      <c r="BJ620" s="34">
        <v>16.484000000000002</v>
      </c>
      <c r="BK620" s="34">
        <v>0.04</v>
      </c>
      <c r="BL620" s="34">
        <v>16.524000000000001</v>
      </c>
      <c r="BM620" s="34">
        <v>21.1342</v>
      </c>
      <c r="BN620" s="34"/>
      <c r="BO620" s="34"/>
      <c r="BP620" s="34"/>
      <c r="BQ620" s="34">
        <v>208.20400000000001</v>
      </c>
      <c r="BR620" s="34">
        <v>0.29047000000000001</v>
      </c>
      <c r="BS620" s="34">
        <v>-5</v>
      </c>
      <c r="BT620" s="34">
        <v>7.123E-3</v>
      </c>
      <c r="BU620" s="34">
        <v>7.0983609999999997</v>
      </c>
      <c r="BV620" s="34">
        <v>0</v>
      </c>
      <c r="BW620" s="34" t="s">
        <v>155</v>
      </c>
      <c r="BX620" s="34">
        <v>0.81699999999999995</v>
      </c>
    </row>
    <row r="621" spans="1:76" x14ac:dyDescent="0.25">
      <c r="A621" s="35">
        <v>43167</v>
      </c>
      <c r="B621" s="36">
        <v>2.3957175925925927E-2</v>
      </c>
      <c r="C621" s="34">
        <v>13.015000000000001</v>
      </c>
      <c r="D621" s="34">
        <v>0.80930000000000002</v>
      </c>
      <c r="E621" s="34">
        <v>8092.9234530000003</v>
      </c>
      <c r="F621" s="34">
        <v>839.8</v>
      </c>
      <c r="G621" s="34">
        <v>2.4</v>
      </c>
      <c r="H621" s="34">
        <v>2728</v>
      </c>
      <c r="I621" s="34"/>
      <c r="J621" s="34">
        <v>1.4</v>
      </c>
      <c r="K621" s="34">
        <v>0.87409999999999999</v>
      </c>
      <c r="L621" s="34">
        <v>11.376099999999999</v>
      </c>
      <c r="M621" s="34">
        <v>0.70740000000000003</v>
      </c>
      <c r="N621" s="34">
        <v>734.08969999999999</v>
      </c>
      <c r="O621" s="34">
        <v>2.0977999999999999</v>
      </c>
      <c r="P621" s="34">
        <v>736.2</v>
      </c>
      <c r="Q621" s="34">
        <v>599.71889999999996</v>
      </c>
      <c r="R621" s="34">
        <v>1.7138</v>
      </c>
      <c r="S621" s="34">
        <v>601.4</v>
      </c>
      <c r="T621" s="34">
        <v>2727.9960000000001</v>
      </c>
      <c r="U621" s="34"/>
      <c r="V621" s="34"/>
      <c r="W621" s="34">
        <v>0</v>
      </c>
      <c r="X621" s="34">
        <v>1.2237</v>
      </c>
      <c r="Y621" s="34">
        <v>11.9</v>
      </c>
      <c r="Z621" s="34">
        <v>847</v>
      </c>
      <c r="AA621" s="34">
        <v>847</v>
      </c>
      <c r="AB621" s="34">
        <v>855</v>
      </c>
      <c r="AC621" s="34">
        <v>93</v>
      </c>
      <c r="AD621" s="34">
        <v>27.33</v>
      </c>
      <c r="AE621" s="34">
        <v>0.63</v>
      </c>
      <c r="AF621" s="34">
        <v>978</v>
      </c>
      <c r="AG621" s="34">
        <v>1</v>
      </c>
      <c r="AH621" s="34">
        <v>40</v>
      </c>
      <c r="AI621" s="34">
        <v>37</v>
      </c>
      <c r="AJ621" s="34">
        <v>189</v>
      </c>
      <c r="AK621" s="34">
        <v>168</v>
      </c>
      <c r="AL621" s="34">
        <v>3.8</v>
      </c>
      <c r="AM621" s="34">
        <v>174.4</v>
      </c>
      <c r="AN621" s="34" t="s">
        <v>155</v>
      </c>
      <c r="AO621" s="34">
        <v>2</v>
      </c>
      <c r="AP621" s="37">
        <v>0.77475694444444443</v>
      </c>
      <c r="AQ621" s="34">
        <v>47.161732999999998</v>
      </c>
      <c r="AR621" s="34">
        <v>-88.483974000000003</v>
      </c>
      <c r="AS621" s="34">
        <v>316.60000000000002</v>
      </c>
      <c r="AT621" s="34">
        <v>30.5</v>
      </c>
      <c r="AU621" s="34">
        <v>12</v>
      </c>
      <c r="AV621" s="34">
        <v>8</v>
      </c>
      <c r="AW621" s="34" t="s">
        <v>204</v>
      </c>
      <c r="AX621" s="34">
        <v>1.1718999999999999</v>
      </c>
      <c r="AY621" s="34">
        <v>1.1686000000000001</v>
      </c>
      <c r="AZ621" s="34">
        <v>2</v>
      </c>
      <c r="BA621" s="34">
        <v>13.404</v>
      </c>
      <c r="BB621" s="34">
        <v>14.28</v>
      </c>
      <c r="BC621" s="34">
        <v>1.07</v>
      </c>
      <c r="BD621" s="34">
        <v>14.404</v>
      </c>
      <c r="BE621" s="34">
        <v>2676.0819999999999</v>
      </c>
      <c r="BF621" s="34">
        <v>105.913</v>
      </c>
      <c r="BG621" s="34">
        <v>18.084</v>
      </c>
      <c r="BH621" s="34">
        <v>5.1999999999999998E-2</v>
      </c>
      <c r="BI621" s="34">
        <v>18.135999999999999</v>
      </c>
      <c r="BJ621" s="34">
        <v>14.773999999999999</v>
      </c>
      <c r="BK621" s="34">
        <v>4.2000000000000003E-2</v>
      </c>
      <c r="BL621" s="34">
        <v>14.816000000000001</v>
      </c>
      <c r="BM621" s="34">
        <v>22.1448</v>
      </c>
      <c r="BN621" s="34"/>
      <c r="BO621" s="34"/>
      <c r="BP621" s="34"/>
      <c r="BQ621" s="34">
        <v>209.31200000000001</v>
      </c>
      <c r="BR621" s="34">
        <v>0.32417099999999999</v>
      </c>
      <c r="BS621" s="34">
        <v>-5</v>
      </c>
      <c r="BT621" s="34">
        <v>6.123E-3</v>
      </c>
      <c r="BU621" s="34">
        <v>7.9219290000000004</v>
      </c>
      <c r="BV621" s="34">
        <v>0</v>
      </c>
      <c r="BW621" s="34" t="s">
        <v>155</v>
      </c>
      <c r="BX621" s="34">
        <v>0.81699999999999995</v>
      </c>
    </row>
    <row r="622" spans="1:76" x14ac:dyDescent="0.25">
      <c r="A622" s="35">
        <v>43167</v>
      </c>
      <c r="B622" s="36">
        <v>2.396875E-2</v>
      </c>
      <c r="C622" s="34">
        <v>13.074</v>
      </c>
      <c r="D622" s="34">
        <v>0.78459999999999996</v>
      </c>
      <c r="E622" s="34">
        <v>7846.153206</v>
      </c>
      <c r="F622" s="34">
        <v>878.2</v>
      </c>
      <c r="G622" s="34">
        <v>2.1</v>
      </c>
      <c r="H622" s="34">
        <v>2816.8</v>
      </c>
      <c r="I622" s="34"/>
      <c r="J622" s="34">
        <v>1.4</v>
      </c>
      <c r="K622" s="34">
        <v>0.87370000000000003</v>
      </c>
      <c r="L622" s="34">
        <v>11.423400000000001</v>
      </c>
      <c r="M622" s="34">
        <v>0.6855</v>
      </c>
      <c r="N622" s="34">
        <v>767.32169999999996</v>
      </c>
      <c r="O622" s="34">
        <v>1.7955000000000001</v>
      </c>
      <c r="P622" s="34">
        <v>769.1</v>
      </c>
      <c r="Q622" s="34">
        <v>626.87630000000001</v>
      </c>
      <c r="R622" s="34">
        <v>1.4669000000000001</v>
      </c>
      <c r="S622" s="34">
        <v>628.29999999999995</v>
      </c>
      <c r="T622" s="34">
        <v>2816.8056000000001</v>
      </c>
      <c r="U622" s="34"/>
      <c r="V622" s="34"/>
      <c r="W622" s="34">
        <v>0</v>
      </c>
      <c r="X622" s="34">
        <v>1.2232000000000001</v>
      </c>
      <c r="Y622" s="34">
        <v>11.9</v>
      </c>
      <c r="Z622" s="34">
        <v>847</v>
      </c>
      <c r="AA622" s="34">
        <v>847</v>
      </c>
      <c r="AB622" s="34">
        <v>855</v>
      </c>
      <c r="AC622" s="34">
        <v>93</v>
      </c>
      <c r="AD622" s="34">
        <v>27.33</v>
      </c>
      <c r="AE622" s="34">
        <v>0.63</v>
      </c>
      <c r="AF622" s="34">
        <v>978</v>
      </c>
      <c r="AG622" s="34">
        <v>1</v>
      </c>
      <c r="AH622" s="34">
        <v>40</v>
      </c>
      <c r="AI622" s="34">
        <v>37</v>
      </c>
      <c r="AJ622" s="34">
        <v>189</v>
      </c>
      <c r="AK622" s="34">
        <v>168</v>
      </c>
      <c r="AL622" s="34">
        <v>3.7</v>
      </c>
      <c r="AM622" s="34">
        <v>174.1</v>
      </c>
      <c r="AN622" s="34" t="s">
        <v>155</v>
      </c>
      <c r="AO622" s="34">
        <v>2</v>
      </c>
      <c r="AP622" s="37">
        <v>0.77478009259259262</v>
      </c>
      <c r="AQ622" s="34">
        <v>47.161876999999997</v>
      </c>
      <c r="AR622" s="34">
        <v>-88.484078999999994</v>
      </c>
      <c r="AS622" s="34">
        <v>316.89999999999998</v>
      </c>
      <c r="AT622" s="34">
        <v>30.3</v>
      </c>
      <c r="AU622" s="34">
        <v>12</v>
      </c>
      <c r="AV622" s="34">
        <v>8</v>
      </c>
      <c r="AW622" s="34" t="s">
        <v>204</v>
      </c>
      <c r="AX622" s="34">
        <v>1.2</v>
      </c>
      <c r="AY622" s="34">
        <v>1</v>
      </c>
      <c r="AZ622" s="34">
        <v>2</v>
      </c>
      <c r="BA622" s="34">
        <v>13.404</v>
      </c>
      <c r="BB622" s="34">
        <v>14.24</v>
      </c>
      <c r="BC622" s="34">
        <v>1.06</v>
      </c>
      <c r="BD622" s="34">
        <v>14.451000000000001</v>
      </c>
      <c r="BE622" s="34">
        <v>2679.7420000000002</v>
      </c>
      <c r="BF622" s="34">
        <v>102.35599999999999</v>
      </c>
      <c r="BG622" s="34">
        <v>18.850000000000001</v>
      </c>
      <c r="BH622" s="34">
        <v>4.3999999999999997E-2</v>
      </c>
      <c r="BI622" s="34">
        <v>18.893999999999998</v>
      </c>
      <c r="BJ622" s="34">
        <v>15.4</v>
      </c>
      <c r="BK622" s="34">
        <v>3.5999999999999997E-2</v>
      </c>
      <c r="BL622" s="34">
        <v>15.436</v>
      </c>
      <c r="BM622" s="34">
        <v>22.802099999999999</v>
      </c>
      <c r="BN622" s="34"/>
      <c r="BO622" s="34"/>
      <c r="BP622" s="34"/>
      <c r="BQ622" s="34">
        <v>208.643</v>
      </c>
      <c r="BR622" s="34">
        <v>0.30069000000000001</v>
      </c>
      <c r="BS622" s="34">
        <v>-5</v>
      </c>
      <c r="BT622" s="34">
        <v>6.0000000000000001E-3</v>
      </c>
      <c r="BU622" s="34">
        <v>7.3481110000000003</v>
      </c>
      <c r="BV622" s="34">
        <v>0</v>
      </c>
      <c r="BW622" s="34" t="s">
        <v>155</v>
      </c>
      <c r="BX622" s="34">
        <v>0.81699999999999995</v>
      </c>
    </row>
    <row r="623" spans="1:76" x14ac:dyDescent="0.25">
      <c r="A623" s="35">
        <v>43167</v>
      </c>
      <c r="B623" s="36">
        <v>2.3980324074074074E-2</v>
      </c>
      <c r="C623" s="34">
        <v>13.209</v>
      </c>
      <c r="D623" s="34">
        <v>0.88480000000000003</v>
      </c>
      <c r="E623" s="34">
        <v>8848.0155309999991</v>
      </c>
      <c r="F623" s="34">
        <v>1025.8</v>
      </c>
      <c r="G623" s="34">
        <v>1.1000000000000001</v>
      </c>
      <c r="H623" s="34">
        <v>2992.2</v>
      </c>
      <c r="I623" s="34"/>
      <c r="J623" s="34">
        <v>1.4</v>
      </c>
      <c r="K623" s="34">
        <v>0.87160000000000004</v>
      </c>
      <c r="L623" s="34">
        <v>11.5131</v>
      </c>
      <c r="M623" s="34">
        <v>0.7712</v>
      </c>
      <c r="N623" s="34">
        <v>894.15419999999995</v>
      </c>
      <c r="O623" s="34">
        <v>0.97050000000000003</v>
      </c>
      <c r="P623" s="34">
        <v>895.1</v>
      </c>
      <c r="Q623" s="34">
        <v>730.4941</v>
      </c>
      <c r="R623" s="34">
        <v>0.79290000000000005</v>
      </c>
      <c r="S623" s="34">
        <v>731.3</v>
      </c>
      <c r="T623" s="34">
        <v>2992.1514999999999</v>
      </c>
      <c r="U623" s="34"/>
      <c r="V623" s="34"/>
      <c r="W623" s="34">
        <v>0</v>
      </c>
      <c r="X623" s="34">
        <v>1.2202999999999999</v>
      </c>
      <c r="Y623" s="34">
        <v>12</v>
      </c>
      <c r="Z623" s="34">
        <v>846</v>
      </c>
      <c r="AA623" s="34">
        <v>846</v>
      </c>
      <c r="AB623" s="34">
        <v>854</v>
      </c>
      <c r="AC623" s="34">
        <v>93</v>
      </c>
      <c r="AD623" s="34">
        <v>27.33</v>
      </c>
      <c r="AE623" s="34">
        <v>0.63</v>
      </c>
      <c r="AF623" s="34">
        <v>978</v>
      </c>
      <c r="AG623" s="34">
        <v>1</v>
      </c>
      <c r="AH623" s="34">
        <v>40</v>
      </c>
      <c r="AI623" s="34">
        <v>37</v>
      </c>
      <c r="AJ623" s="34">
        <v>189</v>
      </c>
      <c r="AK623" s="34">
        <v>168</v>
      </c>
      <c r="AL623" s="34">
        <v>3.8</v>
      </c>
      <c r="AM623" s="34">
        <v>174.3</v>
      </c>
      <c r="AN623" s="34" t="s">
        <v>155</v>
      </c>
      <c r="AO623" s="34">
        <v>2</v>
      </c>
      <c r="AP623" s="37">
        <v>0.77479166666666666</v>
      </c>
      <c r="AQ623" s="34">
        <v>47.161990000000003</v>
      </c>
      <c r="AR623" s="34">
        <v>-88.484148000000005</v>
      </c>
      <c r="AS623" s="34">
        <v>317.10000000000002</v>
      </c>
      <c r="AT623" s="34">
        <v>30.2</v>
      </c>
      <c r="AU623" s="34">
        <v>12</v>
      </c>
      <c r="AV623" s="34">
        <v>7</v>
      </c>
      <c r="AW623" s="34" t="s">
        <v>231</v>
      </c>
      <c r="AX623" s="34">
        <v>1.2</v>
      </c>
      <c r="AY623" s="34">
        <v>1</v>
      </c>
      <c r="AZ623" s="34">
        <v>2</v>
      </c>
      <c r="BA623" s="34">
        <v>13.404</v>
      </c>
      <c r="BB623" s="34">
        <v>13.99</v>
      </c>
      <c r="BC623" s="34">
        <v>1.04</v>
      </c>
      <c r="BD623" s="34">
        <v>14.728</v>
      </c>
      <c r="BE623" s="34">
        <v>2659.2469999999998</v>
      </c>
      <c r="BF623" s="34">
        <v>113.376</v>
      </c>
      <c r="BG623" s="34">
        <v>21.628</v>
      </c>
      <c r="BH623" s="34">
        <v>2.3E-2</v>
      </c>
      <c r="BI623" s="34">
        <v>21.651</v>
      </c>
      <c r="BJ623" s="34">
        <v>17.669</v>
      </c>
      <c r="BK623" s="34">
        <v>1.9E-2</v>
      </c>
      <c r="BL623" s="34">
        <v>17.687999999999999</v>
      </c>
      <c r="BM623" s="34">
        <v>23.8491</v>
      </c>
      <c r="BN623" s="34"/>
      <c r="BO623" s="34"/>
      <c r="BP623" s="34"/>
      <c r="BQ623" s="34">
        <v>204.93899999999999</v>
      </c>
      <c r="BR623" s="34">
        <v>0.48116999999999999</v>
      </c>
      <c r="BS623" s="34">
        <v>-5</v>
      </c>
      <c r="BT623" s="34">
        <v>6.0000000000000001E-3</v>
      </c>
      <c r="BU623" s="34">
        <v>11.758592</v>
      </c>
      <c r="BV623" s="34">
        <v>0</v>
      </c>
      <c r="BW623" s="34" t="s">
        <v>155</v>
      </c>
      <c r="BX623" s="34">
        <v>0.81699999999999995</v>
      </c>
    </row>
    <row r="624" spans="1:76" x14ac:dyDescent="0.25">
      <c r="A624" s="35">
        <v>43167</v>
      </c>
      <c r="B624" s="36">
        <v>2.3991898148148148E-2</v>
      </c>
      <c r="C624" s="34">
        <v>13.2</v>
      </c>
      <c r="D624" s="34">
        <v>1.1614</v>
      </c>
      <c r="E624" s="34">
        <v>11614.14495</v>
      </c>
      <c r="F624" s="34">
        <v>1224.9000000000001</v>
      </c>
      <c r="G624" s="34">
        <v>0.9</v>
      </c>
      <c r="H624" s="34">
        <v>3268.4</v>
      </c>
      <c r="I624" s="34"/>
      <c r="J624" s="34">
        <v>1.4</v>
      </c>
      <c r="K624" s="34">
        <v>0.86890000000000001</v>
      </c>
      <c r="L624" s="34">
        <v>11.4703</v>
      </c>
      <c r="M624" s="34">
        <v>1.0092000000000001</v>
      </c>
      <c r="N624" s="34">
        <v>1064.3931</v>
      </c>
      <c r="O624" s="34">
        <v>0.78200000000000003</v>
      </c>
      <c r="P624" s="34">
        <v>1065.2</v>
      </c>
      <c r="Q624" s="34">
        <v>869.57370000000003</v>
      </c>
      <c r="R624" s="34">
        <v>0.63890000000000002</v>
      </c>
      <c r="S624" s="34">
        <v>870.2</v>
      </c>
      <c r="T624" s="34">
        <v>3268.3815</v>
      </c>
      <c r="U624" s="34"/>
      <c r="V624" s="34"/>
      <c r="W624" s="34">
        <v>0</v>
      </c>
      <c r="X624" s="34">
        <v>1.2164999999999999</v>
      </c>
      <c r="Y624" s="34">
        <v>11.9</v>
      </c>
      <c r="Z624" s="34">
        <v>846</v>
      </c>
      <c r="AA624" s="34">
        <v>845</v>
      </c>
      <c r="AB624" s="34">
        <v>852</v>
      </c>
      <c r="AC624" s="34">
        <v>93</v>
      </c>
      <c r="AD624" s="34">
        <v>27.33</v>
      </c>
      <c r="AE624" s="34">
        <v>0.63</v>
      </c>
      <c r="AF624" s="34">
        <v>978</v>
      </c>
      <c r="AG624" s="34">
        <v>1</v>
      </c>
      <c r="AH624" s="34">
        <v>40</v>
      </c>
      <c r="AI624" s="34">
        <v>37</v>
      </c>
      <c r="AJ624" s="34">
        <v>189</v>
      </c>
      <c r="AK624" s="34">
        <v>168</v>
      </c>
      <c r="AL624" s="34">
        <v>3.8</v>
      </c>
      <c r="AM624" s="34">
        <v>174.7</v>
      </c>
      <c r="AN624" s="34" t="s">
        <v>155</v>
      </c>
      <c r="AO624" s="34">
        <v>2</v>
      </c>
      <c r="AP624" s="37">
        <v>0.7748032407407407</v>
      </c>
      <c r="AQ624" s="34">
        <v>47.162101999999997</v>
      </c>
      <c r="AR624" s="34">
        <v>-88.484164000000007</v>
      </c>
      <c r="AS624" s="34">
        <v>317.3</v>
      </c>
      <c r="AT624" s="34">
        <v>29.4</v>
      </c>
      <c r="AU624" s="34">
        <v>12</v>
      </c>
      <c r="AV624" s="34">
        <v>7</v>
      </c>
      <c r="AW624" s="34" t="s">
        <v>231</v>
      </c>
      <c r="AX624" s="34">
        <v>1.2</v>
      </c>
      <c r="AY624" s="34">
        <v>1</v>
      </c>
      <c r="AZ624" s="34">
        <v>2</v>
      </c>
      <c r="BA624" s="34">
        <v>13.404</v>
      </c>
      <c r="BB624" s="34">
        <v>13.68</v>
      </c>
      <c r="BC624" s="34">
        <v>1.02</v>
      </c>
      <c r="BD624" s="34">
        <v>15.083</v>
      </c>
      <c r="BE624" s="34">
        <v>2603.1149999999998</v>
      </c>
      <c r="BF624" s="34">
        <v>145.77099999999999</v>
      </c>
      <c r="BG624" s="34">
        <v>25.295999999999999</v>
      </c>
      <c r="BH624" s="34">
        <v>1.9E-2</v>
      </c>
      <c r="BI624" s="34">
        <v>25.315000000000001</v>
      </c>
      <c r="BJ624" s="34">
        <v>20.666</v>
      </c>
      <c r="BK624" s="34">
        <v>1.4999999999999999E-2</v>
      </c>
      <c r="BL624" s="34">
        <v>20.681999999999999</v>
      </c>
      <c r="BM624" s="34">
        <v>25.5962</v>
      </c>
      <c r="BN624" s="34"/>
      <c r="BO624" s="34"/>
      <c r="BP624" s="34"/>
      <c r="BQ624" s="34">
        <v>200.74</v>
      </c>
      <c r="BR624" s="34">
        <v>0.500861</v>
      </c>
      <c r="BS624" s="34">
        <v>-5</v>
      </c>
      <c r="BT624" s="34">
        <v>6.0000000000000001E-3</v>
      </c>
      <c r="BU624" s="34">
        <v>12.239791</v>
      </c>
      <c r="BV624" s="34">
        <v>0</v>
      </c>
      <c r="BW624" s="34" t="s">
        <v>155</v>
      </c>
      <c r="BX624" s="34">
        <v>0.81699999999999995</v>
      </c>
    </row>
    <row r="625" spans="1:76" x14ac:dyDescent="0.25">
      <c r="A625" s="35">
        <v>43167</v>
      </c>
      <c r="B625" s="36">
        <v>2.4003472222222221E-2</v>
      </c>
      <c r="C625" s="34">
        <v>13.019</v>
      </c>
      <c r="D625" s="34">
        <v>1.5878000000000001</v>
      </c>
      <c r="E625" s="34">
        <v>15878.23878</v>
      </c>
      <c r="F625" s="34">
        <v>1429.9</v>
      </c>
      <c r="G625" s="34">
        <v>0.9</v>
      </c>
      <c r="H625" s="34">
        <v>3512.9</v>
      </c>
      <c r="I625" s="34"/>
      <c r="J625" s="34">
        <v>1.4</v>
      </c>
      <c r="K625" s="34">
        <v>0.86629999999999996</v>
      </c>
      <c r="L625" s="34">
        <v>11.2782</v>
      </c>
      <c r="M625" s="34">
        <v>1.3754999999999999</v>
      </c>
      <c r="N625" s="34">
        <v>1238.6672000000001</v>
      </c>
      <c r="O625" s="34">
        <v>0.77959999999999996</v>
      </c>
      <c r="P625" s="34">
        <v>1239.4000000000001</v>
      </c>
      <c r="Q625" s="34">
        <v>1011.9498</v>
      </c>
      <c r="R625" s="34">
        <v>0.63690000000000002</v>
      </c>
      <c r="S625" s="34">
        <v>1012.6</v>
      </c>
      <c r="T625" s="34">
        <v>3512.9000999999998</v>
      </c>
      <c r="U625" s="34"/>
      <c r="V625" s="34"/>
      <c r="W625" s="34">
        <v>0</v>
      </c>
      <c r="X625" s="34">
        <v>1.2128000000000001</v>
      </c>
      <c r="Y625" s="34">
        <v>11.9</v>
      </c>
      <c r="Z625" s="34">
        <v>845</v>
      </c>
      <c r="AA625" s="34">
        <v>844</v>
      </c>
      <c r="AB625" s="34">
        <v>851</v>
      </c>
      <c r="AC625" s="34">
        <v>93</v>
      </c>
      <c r="AD625" s="34">
        <v>27.33</v>
      </c>
      <c r="AE625" s="34">
        <v>0.63</v>
      </c>
      <c r="AF625" s="34">
        <v>978</v>
      </c>
      <c r="AG625" s="34">
        <v>1</v>
      </c>
      <c r="AH625" s="34">
        <v>40</v>
      </c>
      <c r="AI625" s="34">
        <v>37</v>
      </c>
      <c r="AJ625" s="34">
        <v>189</v>
      </c>
      <c r="AK625" s="34">
        <v>168</v>
      </c>
      <c r="AL625" s="34">
        <v>3.8</v>
      </c>
      <c r="AM625" s="34">
        <v>175</v>
      </c>
      <c r="AN625" s="34" t="s">
        <v>155</v>
      </c>
      <c r="AO625" s="34">
        <v>2</v>
      </c>
      <c r="AP625" s="37">
        <v>0.77481481481481485</v>
      </c>
      <c r="AQ625" s="34">
        <v>47.162216000000001</v>
      </c>
      <c r="AR625" s="34">
        <v>-88.484195</v>
      </c>
      <c r="AS625" s="34">
        <v>317.5</v>
      </c>
      <c r="AT625" s="34">
        <v>29.1</v>
      </c>
      <c r="AU625" s="34">
        <v>12</v>
      </c>
      <c r="AV625" s="34">
        <v>7</v>
      </c>
      <c r="AW625" s="34" t="s">
        <v>231</v>
      </c>
      <c r="AX625" s="34">
        <v>1.2</v>
      </c>
      <c r="AY625" s="34">
        <v>1</v>
      </c>
      <c r="AZ625" s="34">
        <v>2</v>
      </c>
      <c r="BA625" s="34">
        <v>13.404</v>
      </c>
      <c r="BB625" s="34">
        <v>13.39</v>
      </c>
      <c r="BC625" s="34">
        <v>1</v>
      </c>
      <c r="BD625" s="34">
        <v>15.439</v>
      </c>
      <c r="BE625" s="34">
        <v>2520.2959999999998</v>
      </c>
      <c r="BF625" s="34">
        <v>195.631</v>
      </c>
      <c r="BG625" s="34">
        <v>28.986999999999998</v>
      </c>
      <c r="BH625" s="34">
        <v>1.7999999999999999E-2</v>
      </c>
      <c r="BI625" s="34">
        <v>29.004999999999999</v>
      </c>
      <c r="BJ625" s="34">
        <v>23.681000000000001</v>
      </c>
      <c r="BK625" s="34">
        <v>1.4999999999999999E-2</v>
      </c>
      <c r="BL625" s="34">
        <v>23.696000000000002</v>
      </c>
      <c r="BM625" s="34">
        <v>27.089300000000001</v>
      </c>
      <c r="BN625" s="34"/>
      <c r="BO625" s="34"/>
      <c r="BP625" s="34"/>
      <c r="BQ625" s="34">
        <v>197.054</v>
      </c>
      <c r="BR625" s="34">
        <v>0.52280199999999999</v>
      </c>
      <c r="BS625" s="34">
        <v>-5</v>
      </c>
      <c r="BT625" s="34">
        <v>6.0000000000000001E-3</v>
      </c>
      <c r="BU625" s="34">
        <v>12.775974</v>
      </c>
      <c r="BV625" s="34">
        <v>0</v>
      </c>
      <c r="BW625" s="34" t="s">
        <v>155</v>
      </c>
      <c r="BX625" s="34">
        <v>0.81699999999999995</v>
      </c>
    </row>
    <row r="626" spans="1:76" x14ac:dyDescent="0.25">
      <c r="A626" s="35">
        <v>43167</v>
      </c>
      <c r="B626" s="36">
        <v>2.4015046296296295E-2</v>
      </c>
      <c r="C626" s="34">
        <v>12.827999999999999</v>
      </c>
      <c r="D626" s="34">
        <v>2.0171000000000001</v>
      </c>
      <c r="E626" s="34">
        <v>20171.21084</v>
      </c>
      <c r="F626" s="34">
        <v>1578.5</v>
      </c>
      <c r="G626" s="34">
        <v>0.9</v>
      </c>
      <c r="H626" s="34">
        <v>3686.1</v>
      </c>
      <c r="I626" s="34"/>
      <c r="J626" s="34">
        <v>1.4</v>
      </c>
      <c r="K626" s="34">
        <v>0.86370000000000002</v>
      </c>
      <c r="L626" s="34">
        <v>11.079700000000001</v>
      </c>
      <c r="M626" s="34">
        <v>1.7422</v>
      </c>
      <c r="N626" s="34">
        <v>1363.2954999999999</v>
      </c>
      <c r="O626" s="34">
        <v>0.77729999999999999</v>
      </c>
      <c r="P626" s="34">
        <v>1364.1</v>
      </c>
      <c r="Q626" s="34">
        <v>1113.7670000000001</v>
      </c>
      <c r="R626" s="34">
        <v>0.63500000000000001</v>
      </c>
      <c r="S626" s="34">
        <v>1114.4000000000001</v>
      </c>
      <c r="T626" s="34">
        <v>3686.0740999999998</v>
      </c>
      <c r="U626" s="34"/>
      <c r="V626" s="34"/>
      <c r="W626" s="34">
        <v>0</v>
      </c>
      <c r="X626" s="34">
        <v>1.2092000000000001</v>
      </c>
      <c r="Y626" s="34">
        <v>11.9</v>
      </c>
      <c r="Z626" s="34">
        <v>844</v>
      </c>
      <c r="AA626" s="34">
        <v>844</v>
      </c>
      <c r="AB626" s="34">
        <v>851</v>
      </c>
      <c r="AC626" s="34">
        <v>93</v>
      </c>
      <c r="AD626" s="34">
        <v>27.33</v>
      </c>
      <c r="AE626" s="34">
        <v>0.63</v>
      </c>
      <c r="AF626" s="34">
        <v>978</v>
      </c>
      <c r="AG626" s="34">
        <v>1</v>
      </c>
      <c r="AH626" s="34">
        <v>40</v>
      </c>
      <c r="AI626" s="34">
        <v>37</v>
      </c>
      <c r="AJ626" s="34">
        <v>189</v>
      </c>
      <c r="AK626" s="34">
        <v>168</v>
      </c>
      <c r="AL626" s="34">
        <v>3.8</v>
      </c>
      <c r="AM626" s="34">
        <v>175</v>
      </c>
      <c r="AN626" s="34" t="s">
        <v>155</v>
      </c>
      <c r="AO626" s="34">
        <v>2</v>
      </c>
      <c r="AP626" s="37">
        <v>0.77482638888888899</v>
      </c>
      <c r="AQ626" s="34">
        <v>47.162348999999999</v>
      </c>
      <c r="AR626" s="34">
        <v>-88.484129999999993</v>
      </c>
      <c r="AS626" s="34">
        <v>318.60000000000002</v>
      </c>
      <c r="AT626" s="34">
        <v>29.7</v>
      </c>
      <c r="AU626" s="34">
        <v>12</v>
      </c>
      <c r="AV626" s="34">
        <v>7</v>
      </c>
      <c r="AW626" s="34" t="s">
        <v>231</v>
      </c>
      <c r="AX626" s="34">
        <v>1.2719</v>
      </c>
      <c r="AY626" s="34">
        <v>1.1437999999999999</v>
      </c>
      <c r="AZ626" s="34">
        <v>2.1438000000000001</v>
      </c>
      <c r="BA626" s="34">
        <v>13.404</v>
      </c>
      <c r="BB626" s="34">
        <v>13.13</v>
      </c>
      <c r="BC626" s="34">
        <v>0.98</v>
      </c>
      <c r="BD626" s="34">
        <v>15.782999999999999</v>
      </c>
      <c r="BE626" s="34">
        <v>2440.9989999999998</v>
      </c>
      <c r="BF626" s="34">
        <v>244.28899999999999</v>
      </c>
      <c r="BG626" s="34">
        <v>31.452999999999999</v>
      </c>
      <c r="BH626" s="34">
        <v>1.7999999999999999E-2</v>
      </c>
      <c r="BI626" s="34">
        <v>31.471</v>
      </c>
      <c r="BJ626" s="34">
        <v>25.696000000000002</v>
      </c>
      <c r="BK626" s="34">
        <v>1.4999999999999999E-2</v>
      </c>
      <c r="BL626" s="34">
        <v>25.710999999999999</v>
      </c>
      <c r="BM626" s="34">
        <v>28.023599999999998</v>
      </c>
      <c r="BN626" s="34"/>
      <c r="BO626" s="34"/>
      <c r="BP626" s="34"/>
      <c r="BQ626" s="34">
        <v>193.696</v>
      </c>
      <c r="BR626" s="34">
        <v>0.53389299999999995</v>
      </c>
      <c r="BS626" s="34">
        <v>-5</v>
      </c>
      <c r="BT626" s="34">
        <v>6.0000000000000001E-3</v>
      </c>
      <c r="BU626" s="34">
        <v>13.047010999999999</v>
      </c>
      <c r="BV626" s="34">
        <v>0</v>
      </c>
      <c r="BW626" s="34" t="s">
        <v>155</v>
      </c>
      <c r="BX626" s="34">
        <v>0.81699999999999995</v>
      </c>
    </row>
    <row r="627" spans="1:76" x14ac:dyDescent="0.25">
      <c r="A627" s="35">
        <v>43167</v>
      </c>
      <c r="B627" s="36">
        <v>2.4026620370370372E-2</v>
      </c>
      <c r="C627" s="34">
        <v>12.718</v>
      </c>
      <c r="D627" s="34">
        <v>2.2473999999999998</v>
      </c>
      <c r="E627" s="34">
        <v>22473.867310000001</v>
      </c>
      <c r="F627" s="34">
        <v>1646.6</v>
      </c>
      <c r="G627" s="34">
        <v>1.1000000000000001</v>
      </c>
      <c r="H627" s="34">
        <v>3725.1</v>
      </c>
      <c r="I627" s="34"/>
      <c r="J627" s="34">
        <v>1.3</v>
      </c>
      <c r="K627" s="34">
        <v>0.86240000000000006</v>
      </c>
      <c r="L627" s="34">
        <v>10.9674</v>
      </c>
      <c r="M627" s="34">
        <v>1.9380999999999999</v>
      </c>
      <c r="N627" s="34">
        <v>1420.0160000000001</v>
      </c>
      <c r="O627" s="34">
        <v>0.9123</v>
      </c>
      <c r="P627" s="34">
        <v>1420.9</v>
      </c>
      <c r="Q627" s="34">
        <v>1160.1057000000001</v>
      </c>
      <c r="R627" s="34">
        <v>0.74529999999999996</v>
      </c>
      <c r="S627" s="34">
        <v>1160.9000000000001</v>
      </c>
      <c r="T627" s="34">
        <v>3725.1469000000002</v>
      </c>
      <c r="U627" s="34"/>
      <c r="V627" s="34"/>
      <c r="W627" s="34">
        <v>0</v>
      </c>
      <c r="X627" s="34">
        <v>1.1211</v>
      </c>
      <c r="Y627" s="34">
        <v>11.9</v>
      </c>
      <c r="Z627" s="34">
        <v>845</v>
      </c>
      <c r="AA627" s="34">
        <v>844</v>
      </c>
      <c r="AB627" s="34">
        <v>852</v>
      </c>
      <c r="AC627" s="34">
        <v>93</v>
      </c>
      <c r="AD627" s="34">
        <v>27.33</v>
      </c>
      <c r="AE627" s="34">
        <v>0.63</v>
      </c>
      <c r="AF627" s="34">
        <v>978</v>
      </c>
      <c r="AG627" s="34">
        <v>1</v>
      </c>
      <c r="AH627" s="34">
        <v>40</v>
      </c>
      <c r="AI627" s="34">
        <v>37</v>
      </c>
      <c r="AJ627" s="34">
        <v>189</v>
      </c>
      <c r="AK627" s="34">
        <v>168</v>
      </c>
      <c r="AL627" s="34">
        <v>3.7</v>
      </c>
      <c r="AM627" s="34">
        <v>175</v>
      </c>
      <c r="AN627" s="34" t="s">
        <v>155</v>
      </c>
      <c r="AO627" s="34">
        <v>2</v>
      </c>
      <c r="AP627" s="37">
        <v>0.77483796296296292</v>
      </c>
      <c r="AQ627" s="34">
        <v>47.162506</v>
      </c>
      <c r="AR627" s="34">
        <v>-88.484069000000005</v>
      </c>
      <c r="AS627" s="34">
        <v>319.2</v>
      </c>
      <c r="AT627" s="34">
        <v>32.4</v>
      </c>
      <c r="AU627" s="34">
        <v>12</v>
      </c>
      <c r="AV627" s="34">
        <v>7</v>
      </c>
      <c r="AW627" s="34" t="s">
        <v>231</v>
      </c>
      <c r="AX627" s="34">
        <v>1.3</v>
      </c>
      <c r="AY627" s="34">
        <v>1.2</v>
      </c>
      <c r="AZ627" s="34">
        <v>2.2000000000000002</v>
      </c>
      <c r="BA627" s="34">
        <v>13.404</v>
      </c>
      <c r="BB627" s="34">
        <v>13</v>
      </c>
      <c r="BC627" s="34">
        <v>0.97</v>
      </c>
      <c r="BD627" s="34">
        <v>15.958</v>
      </c>
      <c r="BE627" s="34">
        <v>2400.27</v>
      </c>
      <c r="BF627" s="34">
        <v>269.96699999999998</v>
      </c>
      <c r="BG627" s="34">
        <v>32.545000000000002</v>
      </c>
      <c r="BH627" s="34">
        <v>2.1000000000000001E-2</v>
      </c>
      <c r="BI627" s="34">
        <v>32.566000000000003</v>
      </c>
      <c r="BJ627" s="34">
        <v>26.588000000000001</v>
      </c>
      <c r="BK627" s="34">
        <v>1.7000000000000001E-2</v>
      </c>
      <c r="BL627" s="34">
        <v>26.605</v>
      </c>
      <c r="BM627" s="34">
        <v>28.133299999999998</v>
      </c>
      <c r="BN627" s="34"/>
      <c r="BO627" s="34"/>
      <c r="BP627" s="34"/>
      <c r="BQ627" s="34">
        <v>178.40100000000001</v>
      </c>
      <c r="BR627" s="34">
        <v>0.55955600000000005</v>
      </c>
      <c r="BS627" s="34">
        <v>-5</v>
      </c>
      <c r="BT627" s="34">
        <v>6.8770000000000003E-3</v>
      </c>
      <c r="BU627" s="34">
        <v>13.674149</v>
      </c>
      <c r="BV627" s="34">
        <v>0</v>
      </c>
      <c r="BW627" s="34" t="s">
        <v>155</v>
      </c>
      <c r="BX627" s="34">
        <v>0.81699999999999995</v>
      </c>
    </row>
    <row r="628" spans="1:76" x14ac:dyDescent="0.25">
      <c r="A628" s="35">
        <v>43167</v>
      </c>
      <c r="B628" s="36">
        <v>2.4038194444444449E-2</v>
      </c>
      <c r="C628" s="34">
        <v>12.680999999999999</v>
      </c>
      <c r="D628" s="34">
        <v>2.3871000000000002</v>
      </c>
      <c r="E628" s="34">
        <v>23871.283329999998</v>
      </c>
      <c r="F628" s="34">
        <v>1648</v>
      </c>
      <c r="G628" s="34">
        <v>1.3</v>
      </c>
      <c r="H628" s="34">
        <v>3728.9</v>
      </c>
      <c r="I628" s="34"/>
      <c r="J628" s="34">
        <v>1.3</v>
      </c>
      <c r="K628" s="34">
        <v>0.86140000000000005</v>
      </c>
      <c r="L628" s="34">
        <v>10.923500000000001</v>
      </c>
      <c r="M628" s="34">
        <v>2.0562</v>
      </c>
      <c r="N628" s="34">
        <v>1419.5188000000001</v>
      </c>
      <c r="O628" s="34">
        <v>1.1447000000000001</v>
      </c>
      <c r="P628" s="34">
        <v>1420.7</v>
      </c>
      <c r="Q628" s="34">
        <v>1159.6994999999999</v>
      </c>
      <c r="R628" s="34">
        <v>0.93520000000000003</v>
      </c>
      <c r="S628" s="34">
        <v>1160.5999999999999</v>
      </c>
      <c r="T628" s="34">
        <v>3728.9398000000001</v>
      </c>
      <c r="U628" s="34"/>
      <c r="V628" s="34"/>
      <c r="W628" s="34">
        <v>0</v>
      </c>
      <c r="X628" s="34">
        <v>1.1197999999999999</v>
      </c>
      <c r="Y628" s="34">
        <v>11.9</v>
      </c>
      <c r="Z628" s="34">
        <v>845</v>
      </c>
      <c r="AA628" s="34">
        <v>844</v>
      </c>
      <c r="AB628" s="34">
        <v>851</v>
      </c>
      <c r="AC628" s="34">
        <v>93</v>
      </c>
      <c r="AD628" s="34">
        <v>27.33</v>
      </c>
      <c r="AE628" s="34">
        <v>0.63</v>
      </c>
      <c r="AF628" s="34">
        <v>978</v>
      </c>
      <c r="AG628" s="34">
        <v>1</v>
      </c>
      <c r="AH628" s="34">
        <v>40</v>
      </c>
      <c r="AI628" s="34">
        <v>37</v>
      </c>
      <c r="AJ628" s="34">
        <v>189</v>
      </c>
      <c r="AK628" s="34">
        <v>168</v>
      </c>
      <c r="AL628" s="34">
        <v>3.7</v>
      </c>
      <c r="AM628" s="34">
        <v>175</v>
      </c>
      <c r="AN628" s="34" t="s">
        <v>155</v>
      </c>
      <c r="AO628" s="34">
        <v>2</v>
      </c>
      <c r="AP628" s="37">
        <v>0.77484953703703707</v>
      </c>
      <c r="AQ628" s="34">
        <v>47.162647999999997</v>
      </c>
      <c r="AR628" s="34">
        <v>-88.484048000000001</v>
      </c>
      <c r="AS628" s="34">
        <v>319.60000000000002</v>
      </c>
      <c r="AT628" s="34">
        <v>33.4</v>
      </c>
      <c r="AU628" s="34">
        <v>12</v>
      </c>
      <c r="AV628" s="34">
        <v>7</v>
      </c>
      <c r="AW628" s="34" t="s">
        <v>231</v>
      </c>
      <c r="AX628" s="34">
        <v>1.3</v>
      </c>
      <c r="AY628" s="34">
        <v>1.2</v>
      </c>
      <c r="AZ628" s="34">
        <v>2.2000000000000002</v>
      </c>
      <c r="BA628" s="34">
        <v>13.404</v>
      </c>
      <c r="BB628" s="34">
        <v>12.9</v>
      </c>
      <c r="BC628" s="34">
        <v>0.96</v>
      </c>
      <c r="BD628" s="34">
        <v>16.093</v>
      </c>
      <c r="BE628" s="34">
        <v>2377.261</v>
      </c>
      <c r="BF628" s="34">
        <v>284.815</v>
      </c>
      <c r="BG628" s="34">
        <v>32.350999999999999</v>
      </c>
      <c r="BH628" s="34">
        <v>2.5999999999999999E-2</v>
      </c>
      <c r="BI628" s="34">
        <v>32.377000000000002</v>
      </c>
      <c r="BJ628" s="34">
        <v>26.43</v>
      </c>
      <c r="BK628" s="34">
        <v>2.1000000000000001E-2</v>
      </c>
      <c r="BL628" s="34">
        <v>26.451000000000001</v>
      </c>
      <c r="BM628" s="34">
        <v>28.004200000000001</v>
      </c>
      <c r="BN628" s="34"/>
      <c r="BO628" s="34"/>
      <c r="BP628" s="34"/>
      <c r="BQ628" s="34">
        <v>177.19499999999999</v>
      </c>
      <c r="BR628" s="34">
        <v>0.59369499999999997</v>
      </c>
      <c r="BS628" s="34">
        <v>-5</v>
      </c>
      <c r="BT628" s="34">
        <v>7.8770000000000003E-3</v>
      </c>
      <c r="BU628" s="34">
        <v>14.508421999999999</v>
      </c>
      <c r="BV628" s="34">
        <v>0</v>
      </c>
      <c r="BW628" s="34" t="s">
        <v>155</v>
      </c>
      <c r="BX628" s="34">
        <v>0.81699999999999995</v>
      </c>
    </row>
    <row r="629" spans="1:76" x14ac:dyDescent="0.25">
      <c r="A629" s="35">
        <v>43167</v>
      </c>
      <c r="B629" s="36">
        <v>2.4049768518518519E-2</v>
      </c>
      <c r="C629" s="34">
        <v>12.653</v>
      </c>
      <c r="D629" s="34">
        <v>2.4544999999999999</v>
      </c>
      <c r="E629" s="34">
        <v>24544.787319999999</v>
      </c>
      <c r="F629" s="34">
        <v>1637</v>
      </c>
      <c r="G629" s="34">
        <v>1.5</v>
      </c>
      <c r="H629" s="34">
        <v>3829.1</v>
      </c>
      <c r="I629" s="34"/>
      <c r="J629" s="34">
        <v>1.1599999999999999</v>
      </c>
      <c r="K629" s="34">
        <v>0.8609</v>
      </c>
      <c r="L629" s="34">
        <v>10.893000000000001</v>
      </c>
      <c r="M629" s="34">
        <v>2.113</v>
      </c>
      <c r="N629" s="34">
        <v>1409.2419</v>
      </c>
      <c r="O629" s="34">
        <v>1.2912999999999999</v>
      </c>
      <c r="P629" s="34">
        <v>1410.5</v>
      </c>
      <c r="Q629" s="34">
        <v>1151.3036999999999</v>
      </c>
      <c r="R629" s="34">
        <v>1.0549999999999999</v>
      </c>
      <c r="S629" s="34">
        <v>1152.4000000000001</v>
      </c>
      <c r="T629" s="34">
        <v>3829.0868999999998</v>
      </c>
      <c r="U629" s="34"/>
      <c r="V629" s="34"/>
      <c r="W629" s="34">
        <v>0</v>
      </c>
      <c r="X629" s="34">
        <v>0.99880000000000002</v>
      </c>
      <c r="Y629" s="34">
        <v>11.9</v>
      </c>
      <c r="Z629" s="34">
        <v>846</v>
      </c>
      <c r="AA629" s="34">
        <v>845</v>
      </c>
      <c r="AB629" s="34">
        <v>852</v>
      </c>
      <c r="AC629" s="34">
        <v>93</v>
      </c>
      <c r="AD629" s="34">
        <v>27.33</v>
      </c>
      <c r="AE629" s="34">
        <v>0.63</v>
      </c>
      <c r="AF629" s="34">
        <v>978</v>
      </c>
      <c r="AG629" s="34">
        <v>1</v>
      </c>
      <c r="AH629" s="34">
        <v>40</v>
      </c>
      <c r="AI629" s="34">
        <v>37</v>
      </c>
      <c r="AJ629" s="34">
        <v>189</v>
      </c>
      <c r="AK629" s="34">
        <v>168</v>
      </c>
      <c r="AL629" s="34">
        <v>3.7</v>
      </c>
      <c r="AM629" s="34">
        <v>175</v>
      </c>
      <c r="AN629" s="34" t="s">
        <v>155</v>
      </c>
      <c r="AO629" s="34">
        <v>2</v>
      </c>
      <c r="AP629" s="37">
        <v>0.77486111111111111</v>
      </c>
      <c r="AQ629" s="34">
        <v>47.162807000000001</v>
      </c>
      <c r="AR629" s="34">
        <v>-88.484052000000005</v>
      </c>
      <c r="AS629" s="34">
        <v>320</v>
      </c>
      <c r="AT629" s="34">
        <v>35.299999999999997</v>
      </c>
      <c r="AU629" s="34">
        <v>12</v>
      </c>
      <c r="AV629" s="34">
        <v>7</v>
      </c>
      <c r="AW629" s="34" t="s">
        <v>231</v>
      </c>
      <c r="AX629" s="34">
        <v>1.3</v>
      </c>
      <c r="AY629" s="34">
        <v>1.2</v>
      </c>
      <c r="AZ629" s="34">
        <v>2.2000000000000002</v>
      </c>
      <c r="BA629" s="34">
        <v>13.404</v>
      </c>
      <c r="BB629" s="34">
        <v>12.85</v>
      </c>
      <c r="BC629" s="34">
        <v>0.96</v>
      </c>
      <c r="BD629" s="34">
        <v>16.158999999999999</v>
      </c>
      <c r="BE629" s="34">
        <v>2364.17</v>
      </c>
      <c r="BF629" s="34">
        <v>291.88799999999998</v>
      </c>
      <c r="BG629" s="34">
        <v>32.03</v>
      </c>
      <c r="BH629" s="34">
        <v>2.9000000000000001E-2</v>
      </c>
      <c r="BI629" s="34">
        <v>32.058999999999997</v>
      </c>
      <c r="BJ629" s="34">
        <v>26.167000000000002</v>
      </c>
      <c r="BK629" s="34">
        <v>2.4E-2</v>
      </c>
      <c r="BL629" s="34">
        <v>26.190999999999999</v>
      </c>
      <c r="BM629" s="34">
        <v>28.678100000000001</v>
      </c>
      <c r="BN629" s="34"/>
      <c r="BO629" s="34"/>
      <c r="BP629" s="34"/>
      <c r="BQ629" s="34">
        <v>157.619</v>
      </c>
      <c r="BR629" s="34">
        <v>0.56555100000000003</v>
      </c>
      <c r="BS629" s="34">
        <v>-5</v>
      </c>
      <c r="BT629" s="34">
        <v>8.0000000000000002E-3</v>
      </c>
      <c r="BU629" s="34">
        <v>13.820653</v>
      </c>
      <c r="BV629" s="34">
        <v>0</v>
      </c>
      <c r="BW629" s="34" t="s">
        <v>155</v>
      </c>
      <c r="BX629" s="34">
        <v>0.81699999999999995</v>
      </c>
    </row>
    <row r="630" spans="1:76" x14ac:dyDescent="0.25">
      <c r="A630" s="35">
        <v>43167</v>
      </c>
      <c r="B630" s="36">
        <v>2.4061342592592596E-2</v>
      </c>
      <c r="C630" s="34">
        <v>12.611000000000001</v>
      </c>
      <c r="D630" s="34">
        <v>2.5446</v>
      </c>
      <c r="E630" s="34">
        <v>25446.030409999999</v>
      </c>
      <c r="F630" s="34">
        <v>1634.7</v>
      </c>
      <c r="G630" s="34">
        <v>1.5</v>
      </c>
      <c r="H630" s="34">
        <v>3992.1</v>
      </c>
      <c r="I630" s="34"/>
      <c r="J630" s="34">
        <v>1.1000000000000001</v>
      </c>
      <c r="K630" s="34">
        <v>0.86019999999999996</v>
      </c>
      <c r="L630" s="34">
        <v>10.848800000000001</v>
      </c>
      <c r="M630" s="34">
        <v>2.1888999999999998</v>
      </c>
      <c r="N630" s="34">
        <v>1406.2188000000001</v>
      </c>
      <c r="O630" s="34">
        <v>1.2903</v>
      </c>
      <c r="P630" s="34">
        <v>1407.5</v>
      </c>
      <c r="Q630" s="34">
        <v>1148.8339000000001</v>
      </c>
      <c r="R630" s="34">
        <v>1.0542</v>
      </c>
      <c r="S630" s="34">
        <v>1149.9000000000001</v>
      </c>
      <c r="T630" s="34">
        <v>3992.1167</v>
      </c>
      <c r="U630" s="34"/>
      <c r="V630" s="34"/>
      <c r="W630" s="34">
        <v>0</v>
      </c>
      <c r="X630" s="34">
        <v>0.94630000000000003</v>
      </c>
      <c r="Y630" s="34">
        <v>11.9</v>
      </c>
      <c r="Z630" s="34">
        <v>846</v>
      </c>
      <c r="AA630" s="34">
        <v>845</v>
      </c>
      <c r="AB630" s="34">
        <v>852</v>
      </c>
      <c r="AC630" s="34">
        <v>93</v>
      </c>
      <c r="AD630" s="34">
        <v>27.33</v>
      </c>
      <c r="AE630" s="34">
        <v>0.63</v>
      </c>
      <c r="AF630" s="34">
        <v>978</v>
      </c>
      <c r="AG630" s="34">
        <v>1</v>
      </c>
      <c r="AH630" s="34">
        <v>40</v>
      </c>
      <c r="AI630" s="34">
        <v>37</v>
      </c>
      <c r="AJ630" s="34">
        <v>189</v>
      </c>
      <c r="AK630" s="34">
        <v>168</v>
      </c>
      <c r="AL630" s="34">
        <v>3.7</v>
      </c>
      <c r="AM630" s="34">
        <v>175</v>
      </c>
      <c r="AN630" s="34" t="s">
        <v>155</v>
      </c>
      <c r="AO630" s="34">
        <v>2</v>
      </c>
      <c r="AP630" s="37">
        <v>0.77487268518518526</v>
      </c>
      <c r="AQ630" s="34">
        <v>47.162973999999998</v>
      </c>
      <c r="AR630" s="34">
        <v>-88.484114000000005</v>
      </c>
      <c r="AS630" s="34">
        <v>320.3</v>
      </c>
      <c r="AT630" s="34">
        <v>37.200000000000003</v>
      </c>
      <c r="AU630" s="34">
        <v>12</v>
      </c>
      <c r="AV630" s="34">
        <v>7</v>
      </c>
      <c r="AW630" s="34" t="s">
        <v>231</v>
      </c>
      <c r="AX630" s="34">
        <v>1.3</v>
      </c>
      <c r="AY630" s="34">
        <v>1.2</v>
      </c>
      <c r="AZ630" s="34">
        <v>2.2000000000000002</v>
      </c>
      <c r="BA630" s="34">
        <v>13.404</v>
      </c>
      <c r="BB630" s="34">
        <v>12.78</v>
      </c>
      <c r="BC630" s="34">
        <v>0.95</v>
      </c>
      <c r="BD630" s="34">
        <v>16.248000000000001</v>
      </c>
      <c r="BE630" s="34">
        <v>2346.1370000000002</v>
      </c>
      <c r="BF630" s="34">
        <v>301.29000000000002</v>
      </c>
      <c r="BG630" s="34">
        <v>31.847000000000001</v>
      </c>
      <c r="BH630" s="34">
        <v>2.9000000000000001E-2</v>
      </c>
      <c r="BI630" s="34">
        <v>31.876000000000001</v>
      </c>
      <c r="BJ630" s="34">
        <v>26.018000000000001</v>
      </c>
      <c r="BK630" s="34">
        <v>2.4E-2</v>
      </c>
      <c r="BL630" s="34">
        <v>26.041</v>
      </c>
      <c r="BM630" s="34">
        <v>29.791899999999998</v>
      </c>
      <c r="BN630" s="34"/>
      <c r="BO630" s="34"/>
      <c r="BP630" s="34"/>
      <c r="BQ630" s="34">
        <v>148.791</v>
      </c>
      <c r="BR630" s="34">
        <v>0.61800500000000003</v>
      </c>
      <c r="BS630" s="34">
        <v>-5</v>
      </c>
      <c r="BT630" s="34">
        <v>8.0000000000000002E-3</v>
      </c>
      <c r="BU630" s="34">
        <v>15.102497</v>
      </c>
      <c r="BV630" s="34">
        <v>0</v>
      </c>
      <c r="BW630" s="34" t="s">
        <v>155</v>
      </c>
      <c r="BX630" s="34">
        <v>0.81699999999999995</v>
      </c>
    </row>
    <row r="631" spans="1:76" x14ac:dyDescent="0.25">
      <c r="A631" s="35">
        <v>43167</v>
      </c>
      <c r="B631" s="36">
        <v>2.4072916666666666E-2</v>
      </c>
      <c r="C631" s="34">
        <v>12.483000000000001</v>
      </c>
      <c r="D631" s="34">
        <v>2.7393999999999998</v>
      </c>
      <c r="E631" s="34">
        <v>27394.240610000001</v>
      </c>
      <c r="F631" s="34">
        <v>1660.5</v>
      </c>
      <c r="G631" s="34">
        <v>1.5</v>
      </c>
      <c r="H631" s="34">
        <v>4137.8</v>
      </c>
      <c r="I631" s="34"/>
      <c r="J631" s="34">
        <v>1</v>
      </c>
      <c r="K631" s="34">
        <v>0.85929999999999995</v>
      </c>
      <c r="L631" s="34">
        <v>10.7263</v>
      </c>
      <c r="M631" s="34">
        <v>2.3540000000000001</v>
      </c>
      <c r="N631" s="34">
        <v>1426.9142999999999</v>
      </c>
      <c r="O631" s="34">
        <v>1.2889999999999999</v>
      </c>
      <c r="P631" s="34">
        <v>1428.2</v>
      </c>
      <c r="Q631" s="34">
        <v>1165.7414000000001</v>
      </c>
      <c r="R631" s="34">
        <v>1.0529999999999999</v>
      </c>
      <c r="S631" s="34">
        <v>1166.8</v>
      </c>
      <c r="T631" s="34">
        <v>4137.8388000000004</v>
      </c>
      <c r="U631" s="34"/>
      <c r="V631" s="34"/>
      <c r="W631" s="34">
        <v>0</v>
      </c>
      <c r="X631" s="34">
        <v>0.85929999999999995</v>
      </c>
      <c r="Y631" s="34">
        <v>11.9</v>
      </c>
      <c r="Z631" s="34">
        <v>845</v>
      </c>
      <c r="AA631" s="34">
        <v>845</v>
      </c>
      <c r="AB631" s="34">
        <v>852</v>
      </c>
      <c r="AC631" s="34">
        <v>93</v>
      </c>
      <c r="AD631" s="34">
        <v>27.33</v>
      </c>
      <c r="AE631" s="34">
        <v>0.63</v>
      </c>
      <c r="AF631" s="34">
        <v>978</v>
      </c>
      <c r="AG631" s="34">
        <v>1</v>
      </c>
      <c r="AH631" s="34">
        <v>40</v>
      </c>
      <c r="AI631" s="34">
        <v>37</v>
      </c>
      <c r="AJ631" s="34">
        <v>189</v>
      </c>
      <c r="AK631" s="34">
        <v>168</v>
      </c>
      <c r="AL631" s="34">
        <v>3.7</v>
      </c>
      <c r="AM631" s="34">
        <v>175</v>
      </c>
      <c r="AN631" s="34" t="s">
        <v>155</v>
      </c>
      <c r="AO631" s="34">
        <v>2</v>
      </c>
      <c r="AP631" s="37">
        <v>0.77488425925925919</v>
      </c>
      <c r="AQ631" s="34">
        <v>47.163133999999999</v>
      </c>
      <c r="AR631" s="34">
        <v>-88.484217000000001</v>
      </c>
      <c r="AS631" s="34">
        <v>320.10000000000002</v>
      </c>
      <c r="AT631" s="34">
        <v>39</v>
      </c>
      <c r="AU631" s="34">
        <v>12</v>
      </c>
      <c r="AV631" s="34">
        <v>7</v>
      </c>
      <c r="AW631" s="34" t="s">
        <v>203</v>
      </c>
      <c r="AX631" s="34">
        <v>1.3718999999999999</v>
      </c>
      <c r="AY631" s="34">
        <v>1.0562</v>
      </c>
      <c r="AZ631" s="34">
        <v>2.2000000000000002</v>
      </c>
      <c r="BA631" s="34">
        <v>13.404</v>
      </c>
      <c r="BB631" s="34">
        <v>12.7</v>
      </c>
      <c r="BC631" s="34">
        <v>0.95</v>
      </c>
      <c r="BD631" s="34">
        <v>16.373000000000001</v>
      </c>
      <c r="BE631" s="34">
        <v>2309.7919999999999</v>
      </c>
      <c r="BF631" s="34">
        <v>322.63099999999997</v>
      </c>
      <c r="BG631" s="34">
        <v>32.177999999999997</v>
      </c>
      <c r="BH631" s="34">
        <v>2.9000000000000001E-2</v>
      </c>
      <c r="BI631" s="34">
        <v>32.207000000000001</v>
      </c>
      <c r="BJ631" s="34">
        <v>26.288</v>
      </c>
      <c r="BK631" s="34">
        <v>2.4E-2</v>
      </c>
      <c r="BL631" s="34">
        <v>26.312000000000001</v>
      </c>
      <c r="BM631" s="34">
        <v>30.748000000000001</v>
      </c>
      <c r="BN631" s="34"/>
      <c r="BO631" s="34"/>
      <c r="BP631" s="34"/>
      <c r="BQ631" s="34">
        <v>134.54499999999999</v>
      </c>
      <c r="BR631" s="34">
        <v>0.65406399999999998</v>
      </c>
      <c r="BS631" s="34">
        <v>-5</v>
      </c>
      <c r="BT631" s="34">
        <v>8.0000000000000002E-3</v>
      </c>
      <c r="BU631" s="34">
        <v>15.983689</v>
      </c>
      <c r="BV631" s="34">
        <v>0</v>
      </c>
      <c r="BW631" s="34" t="s">
        <v>155</v>
      </c>
      <c r="BX631" s="34">
        <v>0.81699999999999995</v>
      </c>
    </row>
    <row r="632" spans="1:76" x14ac:dyDescent="0.25">
      <c r="A632" s="35">
        <v>43167</v>
      </c>
      <c r="B632" s="36">
        <v>2.4084490740740736E-2</v>
      </c>
      <c r="C632" s="34">
        <v>12.456</v>
      </c>
      <c r="D632" s="34">
        <v>2.8614000000000002</v>
      </c>
      <c r="E632" s="34">
        <v>28614.377130000001</v>
      </c>
      <c r="F632" s="34">
        <v>1679.2</v>
      </c>
      <c r="G632" s="34">
        <v>1.5</v>
      </c>
      <c r="H632" s="34">
        <v>4329.3999999999996</v>
      </c>
      <c r="I632" s="34"/>
      <c r="J632" s="34">
        <v>0.9</v>
      </c>
      <c r="K632" s="34">
        <v>0.85819999999999996</v>
      </c>
      <c r="L632" s="34">
        <v>10.6896</v>
      </c>
      <c r="M632" s="34">
        <v>2.4556</v>
      </c>
      <c r="N632" s="34">
        <v>1441.0509999999999</v>
      </c>
      <c r="O632" s="34">
        <v>1.3124</v>
      </c>
      <c r="P632" s="34">
        <v>1442.4</v>
      </c>
      <c r="Q632" s="34">
        <v>1177.2907</v>
      </c>
      <c r="R632" s="34">
        <v>1.0722</v>
      </c>
      <c r="S632" s="34">
        <v>1178.4000000000001</v>
      </c>
      <c r="T632" s="34">
        <v>4329.3887999999997</v>
      </c>
      <c r="U632" s="34"/>
      <c r="V632" s="34"/>
      <c r="W632" s="34">
        <v>0</v>
      </c>
      <c r="X632" s="34">
        <v>0.77239999999999998</v>
      </c>
      <c r="Y632" s="34">
        <v>11.9</v>
      </c>
      <c r="Z632" s="34">
        <v>845</v>
      </c>
      <c r="AA632" s="34">
        <v>845</v>
      </c>
      <c r="AB632" s="34">
        <v>852</v>
      </c>
      <c r="AC632" s="34">
        <v>93</v>
      </c>
      <c r="AD632" s="34">
        <v>27.33</v>
      </c>
      <c r="AE632" s="34">
        <v>0.63</v>
      </c>
      <c r="AF632" s="34">
        <v>978</v>
      </c>
      <c r="AG632" s="34">
        <v>1</v>
      </c>
      <c r="AH632" s="34">
        <v>40</v>
      </c>
      <c r="AI632" s="34">
        <v>37</v>
      </c>
      <c r="AJ632" s="34">
        <v>189</v>
      </c>
      <c r="AK632" s="34">
        <v>168</v>
      </c>
      <c r="AL632" s="34">
        <v>3.6</v>
      </c>
      <c r="AM632" s="34">
        <v>175</v>
      </c>
      <c r="AN632" s="34" t="s">
        <v>155</v>
      </c>
      <c r="AO632" s="34">
        <v>2</v>
      </c>
      <c r="AP632" s="37">
        <v>0.77489583333333334</v>
      </c>
      <c r="AQ632" s="34">
        <v>47.163286999999997</v>
      </c>
      <c r="AR632" s="34">
        <v>-88.484296000000001</v>
      </c>
      <c r="AS632" s="34">
        <v>320.3</v>
      </c>
      <c r="AT632" s="34">
        <v>39.5</v>
      </c>
      <c r="AU632" s="34">
        <v>12</v>
      </c>
      <c r="AV632" s="34">
        <v>8</v>
      </c>
      <c r="AW632" s="34" t="s">
        <v>204</v>
      </c>
      <c r="AX632" s="34">
        <v>1.4</v>
      </c>
      <c r="AY632" s="34">
        <v>1</v>
      </c>
      <c r="AZ632" s="34">
        <v>2.2000000000000002</v>
      </c>
      <c r="BA632" s="34">
        <v>13.404</v>
      </c>
      <c r="BB632" s="34">
        <v>12.59</v>
      </c>
      <c r="BC632" s="34">
        <v>0.94</v>
      </c>
      <c r="BD632" s="34">
        <v>16.527000000000001</v>
      </c>
      <c r="BE632" s="34">
        <v>2287.5909999999999</v>
      </c>
      <c r="BF632" s="34">
        <v>334.46800000000002</v>
      </c>
      <c r="BG632" s="34">
        <v>32.295000000000002</v>
      </c>
      <c r="BH632" s="34">
        <v>2.9000000000000001E-2</v>
      </c>
      <c r="BI632" s="34">
        <v>32.323999999999998</v>
      </c>
      <c r="BJ632" s="34">
        <v>26.384</v>
      </c>
      <c r="BK632" s="34">
        <v>2.4E-2</v>
      </c>
      <c r="BL632" s="34">
        <v>26.408000000000001</v>
      </c>
      <c r="BM632" s="34">
        <v>31.971800000000002</v>
      </c>
      <c r="BN632" s="34"/>
      <c r="BO632" s="34"/>
      <c r="BP632" s="34"/>
      <c r="BQ632" s="34">
        <v>120.181</v>
      </c>
      <c r="BR632" s="34">
        <v>0.67466300000000001</v>
      </c>
      <c r="BS632" s="34">
        <v>-5</v>
      </c>
      <c r="BT632" s="34">
        <v>8.8769999999999995E-3</v>
      </c>
      <c r="BU632" s="34">
        <v>16.487078</v>
      </c>
      <c r="BV632" s="34">
        <v>0</v>
      </c>
      <c r="BW632" s="34" t="s">
        <v>155</v>
      </c>
      <c r="BX632" s="34">
        <v>0.81699999999999995</v>
      </c>
    </row>
    <row r="633" spans="1:76" x14ac:dyDescent="0.25">
      <c r="A633" s="35">
        <v>43167</v>
      </c>
      <c r="B633" s="36">
        <v>2.4096064814814813E-2</v>
      </c>
      <c r="C633" s="34">
        <v>12.464</v>
      </c>
      <c r="D633" s="34">
        <v>2.7902</v>
      </c>
      <c r="E633" s="34">
        <v>27902.020850000001</v>
      </c>
      <c r="F633" s="34">
        <v>1656.7</v>
      </c>
      <c r="G633" s="34">
        <v>1.7</v>
      </c>
      <c r="H633" s="34">
        <v>4537.2</v>
      </c>
      <c r="I633" s="34"/>
      <c r="J633" s="34">
        <v>0.8</v>
      </c>
      <c r="K633" s="34">
        <v>0.85860000000000003</v>
      </c>
      <c r="L633" s="34">
        <v>10.7019</v>
      </c>
      <c r="M633" s="34">
        <v>2.3956</v>
      </c>
      <c r="N633" s="34">
        <v>1422.4581000000001</v>
      </c>
      <c r="O633" s="34">
        <v>1.4596</v>
      </c>
      <c r="P633" s="34">
        <v>1423.9</v>
      </c>
      <c r="Q633" s="34">
        <v>1162.1008999999999</v>
      </c>
      <c r="R633" s="34">
        <v>1.1923999999999999</v>
      </c>
      <c r="S633" s="34">
        <v>1163.3</v>
      </c>
      <c r="T633" s="34">
        <v>4537.1576999999997</v>
      </c>
      <c r="U633" s="34"/>
      <c r="V633" s="34"/>
      <c r="W633" s="34">
        <v>0</v>
      </c>
      <c r="X633" s="34">
        <v>0.68689999999999996</v>
      </c>
      <c r="Y633" s="34">
        <v>11.9</v>
      </c>
      <c r="Z633" s="34">
        <v>845</v>
      </c>
      <c r="AA633" s="34">
        <v>845</v>
      </c>
      <c r="AB633" s="34">
        <v>852</v>
      </c>
      <c r="AC633" s="34">
        <v>93</v>
      </c>
      <c r="AD633" s="34">
        <v>27.33</v>
      </c>
      <c r="AE633" s="34">
        <v>0.63</v>
      </c>
      <c r="AF633" s="34">
        <v>978</v>
      </c>
      <c r="AG633" s="34">
        <v>1</v>
      </c>
      <c r="AH633" s="34">
        <v>39.122999999999998</v>
      </c>
      <c r="AI633" s="34">
        <v>37</v>
      </c>
      <c r="AJ633" s="34">
        <v>189</v>
      </c>
      <c r="AK633" s="34">
        <v>168</v>
      </c>
      <c r="AL633" s="34">
        <v>3.7</v>
      </c>
      <c r="AM633" s="34">
        <v>175</v>
      </c>
      <c r="AN633" s="34" t="s">
        <v>155</v>
      </c>
      <c r="AO633" s="34">
        <v>2</v>
      </c>
      <c r="AP633" s="37">
        <v>0.77490740740740749</v>
      </c>
      <c r="AQ633" s="34">
        <v>47.163432999999998</v>
      </c>
      <c r="AR633" s="34">
        <v>-88.484448999999998</v>
      </c>
      <c r="AS633" s="34">
        <v>320.39999999999998</v>
      </c>
      <c r="AT633" s="34">
        <v>40.5</v>
      </c>
      <c r="AU633" s="34">
        <v>12</v>
      </c>
      <c r="AV633" s="34">
        <v>8</v>
      </c>
      <c r="AW633" s="34" t="s">
        <v>204</v>
      </c>
      <c r="AX633" s="34">
        <v>1.4719</v>
      </c>
      <c r="AY633" s="34">
        <v>1</v>
      </c>
      <c r="AZ633" s="34">
        <v>2.2719</v>
      </c>
      <c r="BA633" s="34">
        <v>13.404</v>
      </c>
      <c r="BB633" s="34">
        <v>12.63</v>
      </c>
      <c r="BC633" s="34">
        <v>0.94</v>
      </c>
      <c r="BD633" s="34">
        <v>16.47</v>
      </c>
      <c r="BE633" s="34">
        <v>2294.7829999999999</v>
      </c>
      <c r="BF633" s="34">
        <v>326.95</v>
      </c>
      <c r="BG633" s="34">
        <v>31.942</v>
      </c>
      <c r="BH633" s="34">
        <v>3.3000000000000002E-2</v>
      </c>
      <c r="BI633" s="34">
        <v>31.975000000000001</v>
      </c>
      <c r="BJ633" s="34">
        <v>26.094999999999999</v>
      </c>
      <c r="BK633" s="34">
        <v>2.7E-2</v>
      </c>
      <c r="BL633" s="34">
        <v>26.122</v>
      </c>
      <c r="BM633" s="34">
        <v>33.572899999999997</v>
      </c>
      <c r="BN633" s="34"/>
      <c r="BO633" s="34"/>
      <c r="BP633" s="34"/>
      <c r="BQ633" s="34">
        <v>107.092</v>
      </c>
      <c r="BR633" s="34">
        <v>0.691909</v>
      </c>
      <c r="BS633" s="34">
        <v>-5</v>
      </c>
      <c r="BT633" s="34">
        <v>8.123E-3</v>
      </c>
      <c r="BU633" s="34">
        <v>16.908525999999998</v>
      </c>
      <c r="BV633" s="34">
        <v>0</v>
      </c>
      <c r="BW633" s="34" t="s">
        <v>155</v>
      </c>
      <c r="BX633" s="34">
        <v>0.81699999999999995</v>
      </c>
    </row>
    <row r="634" spans="1:76" x14ac:dyDescent="0.25">
      <c r="A634" s="35">
        <v>43167</v>
      </c>
      <c r="B634" s="36">
        <v>2.410763888888889E-2</v>
      </c>
      <c r="C634" s="34">
        <v>12.496</v>
      </c>
      <c r="D634" s="34">
        <v>2.6856</v>
      </c>
      <c r="E634" s="34">
        <v>26856.33898</v>
      </c>
      <c r="F634" s="34">
        <v>1647.5</v>
      </c>
      <c r="G634" s="34">
        <v>1.7</v>
      </c>
      <c r="H634" s="34">
        <v>4581.5</v>
      </c>
      <c r="I634" s="34"/>
      <c r="J634" s="34">
        <v>0.8</v>
      </c>
      <c r="K634" s="34">
        <v>0.85929999999999995</v>
      </c>
      <c r="L634" s="34">
        <v>10.737299999999999</v>
      </c>
      <c r="M634" s="34">
        <v>2.3077000000000001</v>
      </c>
      <c r="N634" s="34">
        <v>1415.653</v>
      </c>
      <c r="O634" s="34">
        <v>1.4857</v>
      </c>
      <c r="P634" s="34">
        <v>1417.1</v>
      </c>
      <c r="Q634" s="34">
        <v>1156.5413000000001</v>
      </c>
      <c r="R634" s="34">
        <v>1.2137</v>
      </c>
      <c r="S634" s="34">
        <v>1157.8</v>
      </c>
      <c r="T634" s="34">
        <v>4581.5176000000001</v>
      </c>
      <c r="U634" s="34"/>
      <c r="V634" s="34"/>
      <c r="W634" s="34">
        <v>0</v>
      </c>
      <c r="X634" s="34">
        <v>0.68740000000000001</v>
      </c>
      <c r="Y634" s="34">
        <v>11.9</v>
      </c>
      <c r="Z634" s="34">
        <v>845</v>
      </c>
      <c r="AA634" s="34">
        <v>844</v>
      </c>
      <c r="AB634" s="34">
        <v>851</v>
      </c>
      <c r="AC634" s="34">
        <v>93</v>
      </c>
      <c r="AD634" s="34">
        <v>27.33</v>
      </c>
      <c r="AE634" s="34">
        <v>0.63</v>
      </c>
      <c r="AF634" s="34">
        <v>978</v>
      </c>
      <c r="AG634" s="34">
        <v>1</v>
      </c>
      <c r="AH634" s="34">
        <v>39</v>
      </c>
      <c r="AI634" s="34">
        <v>37</v>
      </c>
      <c r="AJ634" s="34">
        <v>189</v>
      </c>
      <c r="AK634" s="34">
        <v>168</v>
      </c>
      <c r="AL634" s="34">
        <v>3.7</v>
      </c>
      <c r="AM634" s="34">
        <v>175</v>
      </c>
      <c r="AN634" s="34" t="s">
        <v>155</v>
      </c>
      <c r="AO634" s="34">
        <v>2</v>
      </c>
      <c r="AP634" s="37">
        <v>0.77491898148148142</v>
      </c>
      <c r="AQ634" s="34">
        <v>47.163580000000003</v>
      </c>
      <c r="AR634" s="34">
        <v>-88.484577000000002</v>
      </c>
      <c r="AS634" s="34">
        <v>320.60000000000002</v>
      </c>
      <c r="AT634" s="34">
        <v>42.8</v>
      </c>
      <c r="AU634" s="34">
        <v>12</v>
      </c>
      <c r="AV634" s="34">
        <v>9</v>
      </c>
      <c r="AW634" s="34" t="s">
        <v>205</v>
      </c>
      <c r="AX634" s="34">
        <v>1.5</v>
      </c>
      <c r="AY634" s="34">
        <v>1</v>
      </c>
      <c r="AZ634" s="34">
        <v>2.2999999999999998</v>
      </c>
      <c r="BA634" s="34">
        <v>13.404</v>
      </c>
      <c r="BB634" s="34">
        <v>12.69</v>
      </c>
      <c r="BC634" s="34">
        <v>0.95</v>
      </c>
      <c r="BD634" s="34">
        <v>16.378</v>
      </c>
      <c r="BE634" s="34">
        <v>2310.61</v>
      </c>
      <c r="BF634" s="34">
        <v>316.07</v>
      </c>
      <c r="BG634" s="34">
        <v>31.902000000000001</v>
      </c>
      <c r="BH634" s="34">
        <v>3.3000000000000002E-2</v>
      </c>
      <c r="BI634" s="34">
        <v>31.936</v>
      </c>
      <c r="BJ634" s="34">
        <v>26.062999999999999</v>
      </c>
      <c r="BK634" s="34">
        <v>2.7E-2</v>
      </c>
      <c r="BL634" s="34">
        <v>26.091000000000001</v>
      </c>
      <c r="BM634" s="34">
        <v>34.022199999999998</v>
      </c>
      <c r="BN634" s="34"/>
      <c r="BO634" s="34"/>
      <c r="BP634" s="34"/>
      <c r="BQ634" s="34">
        <v>107.559</v>
      </c>
      <c r="BR634" s="34">
        <v>0.58349799999999996</v>
      </c>
      <c r="BS634" s="34">
        <v>-5</v>
      </c>
      <c r="BT634" s="34">
        <v>8.0000000000000002E-3</v>
      </c>
      <c r="BU634" s="34">
        <v>14.259232000000001</v>
      </c>
      <c r="BV634" s="34">
        <v>0</v>
      </c>
      <c r="BW634" s="34" t="s">
        <v>155</v>
      </c>
      <c r="BX634" s="34">
        <v>0.81699999999999995</v>
      </c>
    </row>
    <row r="635" spans="1:76" x14ac:dyDescent="0.25">
      <c r="A635" s="35">
        <v>43167</v>
      </c>
      <c r="B635" s="36">
        <v>2.4119212962962964E-2</v>
      </c>
      <c r="C635" s="34">
        <v>12.608000000000001</v>
      </c>
      <c r="D635" s="34">
        <v>2.4165999999999999</v>
      </c>
      <c r="E635" s="34">
        <v>24165.730800000001</v>
      </c>
      <c r="F635" s="34">
        <v>1669.2</v>
      </c>
      <c r="G635" s="34">
        <v>1.8</v>
      </c>
      <c r="H635" s="34">
        <v>4458.8999999999996</v>
      </c>
      <c r="I635" s="34"/>
      <c r="J635" s="34">
        <v>0.7</v>
      </c>
      <c r="K635" s="34">
        <v>0.8609</v>
      </c>
      <c r="L635" s="34">
        <v>10.854799999999999</v>
      </c>
      <c r="M635" s="34">
        <v>2.0804999999999998</v>
      </c>
      <c r="N635" s="34">
        <v>1437.086</v>
      </c>
      <c r="O635" s="34">
        <v>1.5497000000000001</v>
      </c>
      <c r="P635" s="34">
        <v>1438.6</v>
      </c>
      <c r="Q635" s="34">
        <v>1174.0514000000001</v>
      </c>
      <c r="R635" s="34">
        <v>1.2661</v>
      </c>
      <c r="S635" s="34">
        <v>1175.3</v>
      </c>
      <c r="T635" s="34">
        <v>4458.9152999999997</v>
      </c>
      <c r="U635" s="34"/>
      <c r="V635" s="34"/>
      <c r="W635" s="34">
        <v>0</v>
      </c>
      <c r="X635" s="34">
        <v>0.60270000000000001</v>
      </c>
      <c r="Y635" s="34">
        <v>11.9</v>
      </c>
      <c r="Z635" s="34">
        <v>845</v>
      </c>
      <c r="AA635" s="34">
        <v>846</v>
      </c>
      <c r="AB635" s="34">
        <v>851</v>
      </c>
      <c r="AC635" s="34">
        <v>93</v>
      </c>
      <c r="AD635" s="34">
        <v>27.33</v>
      </c>
      <c r="AE635" s="34">
        <v>0.63</v>
      </c>
      <c r="AF635" s="34">
        <v>978</v>
      </c>
      <c r="AG635" s="34">
        <v>1</v>
      </c>
      <c r="AH635" s="34">
        <v>39</v>
      </c>
      <c r="AI635" s="34">
        <v>37</v>
      </c>
      <c r="AJ635" s="34">
        <v>189</v>
      </c>
      <c r="AK635" s="34">
        <v>168</v>
      </c>
      <c r="AL635" s="34">
        <v>3.6</v>
      </c>
      <c r="AM635" s="34">
        <v>175</v>
      </c>
      <c r="AN635" s="34" t="s">
        <v>155</v>
      </c>
      <c r="AO635" s="34">
        <v>2</v>
      </c>
      <c r="AP635" s="37">
        <v>0.77493055555555557</v>
      </c>
      <c r="AQ635" s="34">
        <v>47.163727999999999</v>
      </c>
      <c r="AR635" s="34">
        <v>-88.484756000000004</v>
      </c>
      <c r="AS635" s="34">
        <v>320.3</v>
      </c>
      <c r="AT635" s="34">
        <v>43.6</v>
      </c>
      <c r="AU635" s="34">
        <v>12</v>
      </c>
      <c r="AV635" s="34">
        <v>9</v>
      </c>
      <c r="AW635" s="34" t="s">
        <v>205</v>
      </c>
      <c r="AX635" s="34">
        <v>1.5</v>
      </c>
      <c r="AY635" s="34">
        <v>1.2154849999999999</v>
      </c>
      <c r="AZ635" s="34">
        <v>2.3718279999999998</v>
      </c>
      <c r="BA635" s="34">
        <v>13.404</v>
      </c>
      <c r="BB635" s="34">
        <v>12.86</v>
      </c>
      <c r="BC635" s="34">
        <v>0.96</v>
      </c>
      <c r="BD635" s="34">
        <v>16.151</v>
      </c>
      <c r="BE635" s="34">
        <v>2357.2429999999999</v>
      </c>
      <c r="BF635" s="34">
        <v>287.565</v>
      </c>
      <c r="BG635" s="34">
        <v>32.682000000000002</v>
      </c>
      <c r="BH635" s="34">
        <v>3.5000000000000003E-2</v>
      </c>
      <c r="BI635" s="34">
        <v>32.716999999999999</v>
      </c>
      <c r="BJ635" s="34">
        <v>26.7</v>
      </c>
      <c r="BK635" s="34">
        <v>2.9000000000000001E-2</v>
      </c>
      <c r="BL635" s="34">
        <v>26.728000000000002</v>
      </c>
      <c r="BM635" s="34">
        <v>33.414400000000001</v>
      </c>
      <c r="BN635" s="34"/>
      <c r="BO635" s="34"/>
      <c r="BP635" s="34"/>
      <c r="BQ635" s="34">
        <v>95.16</v>
      </c>
      <c r="BR635" s="34">
        <v>0.54695199999999999</v>
      </c>
      <c r="BS635" s="34">
        <v>-5</v>
      </c>
      <c r="BT635" s="34">
        <v>8.8769999999999995E-3</v>
      </c>
      <c r="BU635" s="34">
        <v>13.366139</v>
      </c>
      <c r="BV635" s="34">
        <v>0</v>
      </c>
      <c r="BW635" s="34" t="s">
        <v>155</v>
      </c>
      <c r="BX635" s="34">
        <v>0.81699999999999995</v>
      </c>
    </row>
    <row r="636" spans="1:76" x14ac:dyDescent="0.25">
      <c r="A636" s="35">
        <v>43167</v>
      </c>
      <c r="B636" s="36">
        <v>2.4130787037037037E-2</v>
      </c>
      <c r="C636" s="34">
        <v>12.891999999999999</v>
      </c>
      <c r="D636" s="34">
        <v>2.0710000000000002</v>
      </c>
      <c r="E636" s="34">
        <v>20710.33613</v>
      </c>
      <c r="F636" s="34">
        <v>1734.6</v>
      </c>
      <c r="G636" s="34">
        <v>1.8</v>
      </c>
      <c r="H636" s="34">
        <v>4381.3</v>
      </c>
      <c r="I636" s="34"/>
      <c r="J636" s="34">
        <v>0.7</v>
      </c>
      <c r="K636" s="34">
        <v>0.86199999999999999</v>
      </c>
      <c r="L636" s="34">
        <v>11.1126</v>
      </c>
      <c r="M636" s="34">
        <v>1.7851999999999999</v>
      </c>
      <c r="N636" s="34">
        <v>1495.1549</v>
      </c>
      <c r="O636" s="34">
        <v>1.5516000000000001</v>
      </c>
      <c r="P636" s="34">
        <v>1496.7</v>
      </c>
      <c r="Q636" s="34">
        <v>1221.4918</v>
      </c>
      <c r="R636" s="34">
        <v>1.2676000000000001</v>
      </c>
      <c r="S636" s="34">
        <v>1222.8</v>
      </c>
      <c r="T636" s="34">
        <v>4381.2821000000004</v>
      </c>
      <c r="U636" s="34"/>
      <c r="V636" s="34"/>
      <c r="W636" s="34">
        <v>0</v>
      </c>
      <c r="X636" s="34">
        <v>0.60340000000000005</v>
      </c>
      <c r="Y636" s="34">
        <v>11.9</v>
      </c>
      <c r="Z636" s="34">
        <v>845</v>
      </c>
      <c r="AA636" s="34">
        <v>845</v>
      </c>
      <c r="AB636" s="34">
        <v>850</v>
      </c>
      <c r="AC636" s="34">
        <v>93</v>
      </c>
      <c r="AD636" s="34">
        <v>27.33</v>
      </c>
      <c r="AE636" s="34">
        <v>0.63</v>
      </c>
      <c r="AF636" s="34">
        <v>978</v>
      </c>
      <c r="AG636" s="34">
        <v>1</v>
      </c>
      <c r="AH636" s="34">
        <v>39</v>
      </c>
      <c r="AI636" s="34">
        <v>37</v>
      </c>
      <c r="AJ636" s="34">
        <v>189</v>
      </c>
      <c r="AK636" s="34">
        <v>168</v>
      </c>
      <c r="AL636" s="34">
        <v>3.7</v>
      </c>
      <c r="AM636" s="34">
        <v>175</v>
      </c>
      <c r="AN636" s="34" t="s">
        <v>155</v>
      </c>
      <c r="AO636" s="34">
        <v>2</v>
      </c>
      <c r="AP636" s="37">
        <v>0.77494212962962961</v>
      </c>
      <c r="AQ636" s="34">
        <v>47.163865000000001</v>
      </c>
      <c r="AR636" s="34">
        <v>-88.484960999999998</v>
      </c>
      <c r="AS636" s="34">
        <v>320</v>
      </c>
      <c r="AT636" s="34">
        <v>44.5</v>
      </c>
      <c r="AU636" s="34">
        <v>12</v>
      </c>
      <c r="AV636" s="34">
        <v>9</v>
      </c>
      <c r="AW636" s="34" t="s">
        <v>205</v>
      </c>
      <c r="AX636" s="34">
        <v>1.5718719999999999</v>
      </c>
      <c r="AY636" s="34">
        <v>1.3</v>
      </c>
      <c r="AZ636" s="34">
        <v>2.4718719999999998</v>
      </c>
      <c r="BA636" s="34">
        <v>13.404</v>
      </c>
      <c r="BB636" s="34">
        <v>12.96</v>
      </c>
      <c r="BC636" s="34">
        <v>0.97</v>
      </c>
      <c r="BD636" s="34">
        <v>16.010999999999999</v>
      </c>
      <c r="BE636" s="34">
        <v>2421.4589999999998</v>
      </c>
      <c r="BF636" s="34">
        <v>247.58600000000001</v>
      </c>
      <c r="BG636" s="34">
        <v>34.118000000000002</v>
      </c>
      <c r="BH636" s="34">
        <v>3.5000000000000003E-2</v>
      </c>
      <c r="BI636" s="34">
        <v>34.154000000000003</v>
      </c>
      <c r="BJ636" s="34">
        <v>27.873000000000001</v>
      </c>
      <c r="BK636" s="34">
        <v>2.9000000000000001E-2</v>
      </c>
      <c r="BL636" s="34">
        <v>27.902000000000001</v>
      </c>
      <c r="BM636" s="34">
        <v>32.944800000000001</v>
      </c>
      <c r="BN636" s="34"/>
      <c r="BO636" s="34"/>
      <c r="BP636" s="34"/>
      <c r="BQ636" s="34">
        <v>95.6</v>
      </c>
      <c r="BR636" s="34">
        <v>0.588727</v>
      </c>
      <c r="BS636" s="34">
        <v>-5</v>
      </c>
      <c r="BT636" s="34">
        <v>7.2459999999999998E-3</v>
      </c>
      <c r="BU636" s="34">
        <v>14.387015999999999</v>
      </c>
      <c r="BV636" s="34">
        <v>0</v>
      </c>
      <c r="BW636" s="34" t="s">
        <v>155</v>
      </c>
      <c r="BX636" s="34">
        <v>0.81699999999999995</v>
      </c>
    </row>
    <row r="637" spans="1:76" x14ac:dyDescent="0.25">
      <c r="A637" s="35">
        <v>43167</v>
      </c>
      <c r="B637" s="36">
        <v>2.4142361111111111E-2</v>
      </c>
      <c r="C637" s="34">
        <v>12.061999999999999</v>
      </c>
      <c r="D637" s="34">
        <v>2.3469000000000002</v>
      </c>
      <c r="E637" s="34">
        <v>23468.60269</v>
      </c>
      <c r="F637" s="34">
        <v>1810</v>
      </c>
      <c r="G637" s="34">
        <v>1.8</v>
      </c>
      <c r="H637" s="34">
        <v>4316</v>
      </c>
      <c r="I637" s="34"/>
      <c r="J637" s="34">
        <v>0.6</v>
      </c>
      <c r="K637" s="34">
        <v>0.86599999999999999</v>
      </c>
      <c r="L637" s="34">
        <v>10.446</v>
      </c>
      <c r="M637" s="34">
        <v>2.0325000000000002</v>
      </c>
      <c r="N637" s="34">
        <v>1567.5008</v>
      </c>
      <c r="O637" s="34">
        <v>1.5589</v>
      </c>
      <c r="P637" s="34">
        <v>1569.1</v>
      </c>
      <c r="Q637" s="34">
        <v>1280.5959</v>
      </c>
      <c r="R637" s="34">
        <v>1.2735000000000001</v>
      </c>
      <c r="S637" s="34">
        <v>1281.9000000000001</v>
      </c>
      <c r="T637" s="34">
        <v>4315.9666999999999</v>
      </c>
      <c r="U637" s="34"/>
      <c r="V637" s="34"/>
      <c r="W637" s="34">
        <v>0</v>
      </c>
      <c r="X637" s="34">
        <v>0.51959999999999995</v>
      </c>
      <c r="Y637" s="34">
        <v>11.9</v>
      </c>
      <c r="Z637" s="34">
        <v>845</v>
      </c>
      <c r="AA637" s="34">
        <v>846</v>
      </c>
      <c r="AB637" s="34">
        <v>850</v>
      </c>
      <c r="AC637" s="34">
        <v>93</v>
      </c>
      <c r="AD637" s="34">
        <v>27.33</v>
      </c>
      <c r="AE637" s="34">
        <v>0.63</v>
      </c>
      <c r="AF637" s="34">
        <v>978</v>
      </c>
      <c r="AG637" s="34">
        <v>1</v>
      </c>
      <c r="AH637" s="34">
        <v>39</v>
      </c>
      <c r="AI637" s="34">
        <v>37</v>
      </c>
      <c r="AJ637" s="34">
        <v>189</v>
      </c>
      <c r="AK637" s="34">
        <v>168</v>
      </c>
      <c r="AL637" s="34">
        <v>3.6</v>
      </c>
      <c r="AM637" s="34">
        <v>175</v>
      </c>
      <c r="AN637" s="34" t="s">
        <v>155</v>
      </c>
      <c r="AO637" s="34">
        <v>2</v>
      </c>
      <c r="AP637" s="37">
        <v>0.77495370370370376</v>
      </c>
      <c r="AQ637" s="34">
        <v>47.163981999999997</v>
      </c>
      <c r="AR637" s="34">
        <v>-88.485178000000005</v>
      </c>
      <c r="AS637" s="34">
        <v>320.10000000000002</v>
      </c>
      <c r="AT637" s="34">
        <v>45</v>
      </c>
      <c r="AU637" s="34">
        <v>12</v>
      </c>
      <c r="AV637" s="34">
        <v>10</v>
      </c>
      <c r="AW637" s="34" t="s">
        <v>199</v>
      </c>
      <c r="AX637" s="34">
        <v>1.6</v>
      </c>
      <c r="AY637" s="34">
        <v>1.3</v>
      </c>
      <c r="AZ637" s="34">
        <v>2.5</v>
      </c>
      <c r="BA637" s="34">
        <v>13.404</v>
      </c>
      <c r="BB637" s="34">
        <v>13.38</v>
      </c>
      <c r="BC637" s="34">
        <v>1</v>
      </c>
      <c r="BD637" s="34">
        <v>15.468999999999999</v>
      </c>
      <c r="BE637" s="34">
        <v>2351.5169999999998</v>
      </c>
      <c r="BF637" s="34">
        <v>291.202</v>
      </c>
      <c r="BG637" s="34">
        <v>36.951999999999998</v>
      </c>
      <c r="BH637" s="34">
        <v>3.6999999999999998E-2</v>
      </c>
      <c r="BI637" s="34">
        <v>36.988999999999997</v>
      </c>
      <c r="BJ637" s="34">
        <v>30.189</v>
      </c>
      <c r="BK637" s="34">
        <v>0.03</v>
      </c>
      <c r="BL637" s="34">
        <v>30.219000000000001</v>
      </c>
      <c r="BM637" s="34">
        <v>33.527200000000001</v>
      </c>
      <c r="BN637" s="34"/>
      <c r="BO637" s="34"/>
      <c r="BP637" s="34"/>
      <c r="BQ637" s="34">
        <v>85.051000000000002</v>
      </c>
      <c r="BR637" s="34">
        <v>0.54413400000000001</v>
      </c>
      <c r="BS637" s="34">
        <v>-5</v>
      </c>
      <c r="BT637" s="34">
        <v>7.8770000000000003E-3</v>
      </c>
      <c r="BU637" s="34">
        <v>13.297275000000001</v>
      </c>
      <c r="BV637" s="34">
        <v>0</v>
      </c>
      <c r="BW637" s="34" t="s">
        <v>155</v>
      </c>
      <c r="BX637" s="34">
        <v>0.81699999999999995</v>
      </c>
    </row>
    <row r="638" spans="1:76" x14ac:dyDescent="0.25">
      <c r="A638" s="35">
        <v>43167</v>
      </c>
      <c r="B638" s="36">
        <v>2.4153935185185185E-2</v>
      </c>
      <c r="C638" s="34">
        <v>8.5890000000000004</v>
      </c>
      <c r="D638" s="34">
        <v>5.5910000000000002</v>
      </c>
      <c r="E638" s="34">
        <v>55909.680139999997</v>
      </c>
      <c r="F638" s="34">
        <v>1898.5</v>
      </c>
      <c r="G638" s="34">
        <v>1.7</v>
      </c>
      <c r="H638" s="34">
        <v>6382.4</v>
      </c>
      <c r="I638" s="34"/>
      <c r="J638" s="34">
        <v>0.6</v>
      </c>
      <c r="K638" s="34">
        <v>0.8609</v>
      </c>
      <c r="L638" s="34">
        <v>7.3945999999999996</v>
      </c>
      <c r="M638" s="34">
        <v>4.8133999999999997</v>
      </c>
      <c r="N638" s="34">
        <v>1634.4392</v>
      </c>
      <c r="O638" s="34">
        <v>1.4883999999999999</v>
      </c>
      <c r="P638" s="34">
        <v>1635.9</v>
      </c>
      <c r="Q638" s="34">
        <v>1335.2824000000001</v>
      </c>
      <c r="R638" s="34">
        <v>1.2159</v>
      </c>
      <c r="S638" s="34">
        <v>1336.5</v>
      </c>
      <c r="T638" s="34">
        <v>6382.4012000000002</v>
      </c>
      <c r="U638" s="34"/>
      <c r="V638" s="34"/>
      <c r="W638" s="34">
        <v>0</v>
      </c>
      <c r="X638" s="34">
        <v>0.51659999999999995</v>
      </c>
      <c r="Y638" s="34">
        <v>11.9</v>
      </c>
      <c r="Z638" s="34">
        <v>848</v>
      </c>
      <c r="AA638" s="34">
        <v>848</v>
      </c>
      <c r="AB638" s="34">
        <v>854</v>
      </c>
      <c r="AC638" s="34">
        <v>93</v>
      </c>
      <c r="AD638" s="34">
        <v>27.33</v>
      </c>
      <c r="AE638" s="34">
        <v>0.63</v>
      </c>
      <c r="AF638" s="34">
        <v>978</v>
      </c>
      <c r="AG638" s="34">
        <v>1</v>
      </c>
      <c r="AH638" s="34">
        <v>39</v>
      </c>
      <c r="AI638" s="34">
        <v>37</v>
      </c>
      <c r="AJ638" s="34">
        <v>189</v>
      </c>
      <c r="AK638" s="34">
        <v>168</v>
      </c>
      <c r="AL638" s="34">
        <v>3.5</v>
      </c>
      <c r="AM638" s="34">
        <v>175</v>
      </c>
      <c r="AN638" s="34" t="s">
        <v>155</v>
      </c>
      <c r="AO638" s="34">
        <v>2</v>
      </c>
      <c r="AP638" s="37">
        <v>0.77496527777777768</v>
      </c>
      <c r="AQ638" s="34">
        <v>47.164102</v>
      </c>
      <c r="AR638" s="34">
        <v>-88.485380000000006</v>
      </c>
      <c r="AS638" s="34">
        <v>320.3</v>
      </c>
      <c r="AT638" s="34">
        <v>45.1</v>
      </c>
      <c r="AU638" s="34">
        <v>12</v>
      </c>
      <c r="AV638" s="34">
        <v>10</v>
      </c>
      <c r="AW638" s="34" t="s">
        <v>199</v>
      </c>
      <c r="AX638" s="34">
        <v>1.6718999999999999</v>
      </c>
      <c r="AY638" s="34">
        <v>1.3718999999999999</v>
      </c>
      <c r="AZ638" s="34">
        <v>2.5718999999999999</v>
      </c>
      <c r="BA638" s="34">
        <v>13.404</v>
      </c>
      <c r="BB638" s="34">
        <v>12.86</v>
      </c>
      <c r="BC638" s="34">
        <v>0.96</v>
      </c>
      <c r="BD638" s="34">
        <v>16.155000000000001</v>
      </c>
      <c r="BE638" s="34">
        <v>1672.838</v>
      </c>
      <c r="BF638" s="34">
        <v>693.05</v>
      </c>
      <c r="BG638" s="34">
        <v>38.720999999999997</v>
      </c>
      <c r="BH638" s="34">
        <v>3.5000000000000003E-2</v>
      </c>
      <c r="BI638" s="34">
        <v>38.756</v>
      </c>
      <c r="BJ638" s="34">
        <v>31.634</v>
      </c>
      <c r="BK638" s="34">
        <v>2.9000000000000001E-2</v>
      </c>
      <c r="BL638" s="34">
        <v>31.661999999999999</v>
      </c>
      <c r="BM638" s="34">
        <v>49.8247</v>
      </c>
      <c r="BN638" s="34"/>
      <c r="BO638" s="34"/>
      <c r="BP638" s="34"/>
      <c r="BQ638" s="34">
        <v>84.966999999999999</v>
      </c>
      <c r="BR638" s="34">
        <v>0.295825</v>
      </c>
      <c r="BS638" s="34">
        <v>-5</v>
      </c>
      <c r="BT638" s="34">
        <v>8.0000000000000002E-3</v>
      </c>
      <c r="BU638" s="34">
        <v>7.2292230000000002</v>
      </c>
      <c r="BV638" s="34">
        <v>0</v>
      </c>
      <c r="BW638" s="34" t="s">
        <v>155</v>
      </c>
      <c r="BX638" s="34">
        <v>0.81699999999999995</v>
      </c>
    </row>
    <row r="639" spans="1:76" x14ac:dyDescent="0.25">
      <c r="A639" s="35">
        <v>43167</v>
      </c>
      <c r="B639" s="36">
        <v>2.4165509259259258E-2</v>
      </c>
      <c r="C639" s="34">
        <v>5.9870000000000001</v>
      </c>
      <c r="D639" s="34">
        <v>8.0109999999999992</v>
      </c>
      <c r="E639" s="34">
        <v>80109.568530000004</v>
      </c>
      <c r="F639" s="34">
        <v>1753.6</v>
      </c>
      <c r="G639" s="34">
        <v>2.6</v>
      </c>
      <c r="H639" s="34">
        <v>11525.8</v>
      </c>
      <c r="I639" s="34"/>
      <c r="J639" s="34">
        <v>0.6</v>
      </c>
      <c r="K639" s="34">
        <v>0.85199999999999998</v>
      </c>
      <c r="L639" s="34">
        <v>5.1010999999999997</v>
      </c>
      <c r="M639" s="34">
        <v>6.8253000000000004</v>
      </c>
      <c r="N639" s="34">
        <v>1494.0939000000001</v>
      </c>
      <c r="O639" s="34">
        <v>2.2443</v>
      </c>
      <c r="P639" s="34">
        <v>1496.3</v>
      </c>
      <c r="Q639" s="34">
        <v>1220.6249</v>
      </c>
      <c r="R639" s="34">
        <v>1.8334999999999999</v>
      </c>
      <c r="S639" s="34">
        <v>1222.5</v>
      </c>
      <c r="T639" s="34">
        <v>11525.8</v>
      </c>
      <c r="U639" s="34"/>
      <c r="V639" s="34"/>
      <c r="W639" s="34">
        <v>0</v>
      </c>
      <c r="X639" s="34">
        <v>0.51119999999999999</v>
      </c>
      <c r="Y639" s="34">
        <v>11.9</v>
      </c>
      <c r="Z639" s="34">
        <v>850</v>
      </c>
      <c r="AA639" s="34">
        <v>852</v>
      </c>
      <c r="AB639" s="34">
        <v>858</v>
      </c>
      <c r="AC639" s="34">
        <v>93</v>
      </c>
      <c r="AD639" s="34">
        <v>27.33</v>
      </c>
      <c r="AE639" s="34">
        <v>0.63</v>
      </c>
      <c r="AF639" s="34">
        <v>978</v>
      </c>
      <c r="AG639" s="34">
        <v>1</v>
      </c>
      <c r="AH639" s="34">
        <v>39</v>
      </c>
      <c r="AI639" s="34">
        <v>37</v>
      </c>
      <c r="AJ639" s="34">
        <v>189</v>
      </c>
      <c r="AK639" s="34">
        <v>168</v>
      </c>
      <c r="AL639" s="34">
        <v>3.6</v>
      </c>
      <c r="AM639" s="34">
        <v>175</v>
      </c>
      <c r="AN639" s="34" t="s">
        <v>155</v>
      </c>
      <c r="AO639" s="34">
        <v>2</v>
      </c>
      <c r="AP639" s="37">
        <v>0.77497685185185183</v>
      </c>
      <c r="AQ639" s="34">
        <v>47.164192999999997</v>
      </c>
      <c r="AR639" s="34">
        <v>-88.485617000000005</v>
      </c>
      <c r="AS639" s="34">
        <v>320.3</v>
      </c>
      <c r="AT639" s="34">
        <v>45.1</v>
      </c>
      <c r="AU639" s="34">
        <v>12</v>
      </c>
      <c r="AV639" s="34">
        <v>10</v>
      </c>
      <c r="AW639" s="34" t="s">
        <v>199</v>
      </c>
      <c r="AX639" s="34">
        <v>1.7</v>
      </c>
      <c r="AY639" s="34">
        <v>1.4</v>
      </c>
      <c r="AZ639" s="34">
        <v>2.6</v>
      </c>
      <c r="BA639" s="34">
        <v>13.404</v>
      </c>
      <c r="BB639" s="34">
        <v>12.03</v>
      </c>
      <c r="BC639" s="34">
        <v>0.9</v>
      </c>
      <c r="BD639" s="34">
        <v>17.370999999999999</v>
      </c>
      <c r="BE639" s="34">
        <v>1133.3530000000001</v>
      </c>
      <c r="BF639" s="34">
        <v>965.16800000000001</v>
      </c>
      <c r="BG639" s="34">
        <v>34.762999999999998</v>
      </c>
      <c r="BH639" s="34">
        <v>5.1999999999999998E-2</v>
      </c>
      <c r="BI639" s="34">
        <v>34.814999999999998</v>
      </c>
      <c r="BJ639" s="34">
        <v>28.4</v>
      </c>
      <c r="BK639" s="34">
        <v>4.2999999999999997E-2</v>
      </c>
      <c r="BL639" s="34">
        <v>28.443000000000001</v>
      </c>
      <c r="BM639" s="34">
        <v>88.368399999999994</v>
      </c>
      <c r="BN639" s="34"/>
      <c r="BO639" s="34"/>
      <c r="BP639" s="34"/>
      <c r="BQ639" s="34">
        <v>82.582999999999998</v>
      </c>
      <c r="BR639" s="34">
        <v>0.16026799999999999</v>
      </c>
      <c r="BS639" s="34">
        <v>-5</v>
      </c>
      <c r="BT639" s="34">
        <v>8.0000000000000002E-3</v>
      </c>
      <c r="BU639" s="34">
        <v>3.9165489999999998</v>
      </c>
      <c r="BV639" s="34">
        <v>0</v>
      </c>
      <c r="BW639" s="34" t="s">
        <v>155</v>
      </c>
      <c r="BX639" s="34">
        <v>0.81699999999999995</v>
      </c>
    </row>
    <row r="640" spans="1:76" x14ac:dyDescent="0.25">
      <c r="A640" s="35">
        <v>43167</v>
      </c>
      <c r="B640" s="36">
        <v>2.4177083333333332E-2</v>
      </c>
      <c r="C640" s="34">
        <v>5.923</v>
      </c>
      <c r="D640" s="34">
        <v>8.7464999999999993</v>
      </c>
      <c r="E640" s="34">
        <v>87464.871589999995</v>
      </c>
      <c r="F640" s="34">
        <v>1382.5</v>
      </c>
      <c r="G640" s="34">
        <v>4.7</v>
      </c>
      <c r="H640" s="34">
        <v>11526.1</v>
      </c>
      <c r="I640" s="34"/>
      <c r="J640" s="34">
        <v>0.6</v>
      </c>
      <c r="K640" s="34">
        <v>0.84470000000000001</v>
      </c>
      <c r="L640" s="34">
        <v>5.0033000000000003</v>
      </c>
      <c r="M640" s="34">
        <v>7.3879000000000001</v>
      </c>
      <c r="N640" s="34">
        <v>1167.7233000000001</v>
      </c>
      <c r="O640" s="34">
        <v>3.9594</v>
      </c>
      <c r="P640" s="34">
        <v>1171.7</v>
      </c>
      <c r="Q640" s="34">
        <v>953.99099999999999</v>
      </c>
      <c r="R640" s="34">
        <v>3.2347000000000001</v>
      </c>
      <c r="S640" s="34">
        <v>957.2</v>
      </c>
      <c r="T640" s="34">
        <v>11526.1</v>
      </c>
      <c r="U640" s="34"/>
      <c r="V640" s="34"/>
      <c r="W640" s="34">
        <v>0</v>
      </c>
      <c r="X640" s="34">
        <v>0.50680000000000003</v>
      </c>
      <c r="Y640" s="34">
        <v>11.9</v>
      </c>
      <c r="Z640" s="34">
        <v>853</v>
      </c>
      <c r="AA640" s="34">
        <v>854</v>
      </c>
      <c r="AB640" s="34">
        <v>860</v>
      </c>
      <c r="AC640" s="34">
        <v>93</v>
      </c>
      <c r="AD640" s="34">
        <v>27.33</v>
      </c>
      <c r="AE640" s="34">
        <v>0.63</v>
      </c>
      <c r="AF640" s="34">
        <v>978</v>
      </c>
      <c r="AG640" s="34">
        <v>1</v>
      </c>
      <c r="AH640" s="34">
        <v>39</v>
      </c>
      <c r="AI640" s="34">
        <v>37</v>
      </c>
      <c r="AJ640" s="34">
        <v>189</v>
      </c>
      <c r="AK640" s="34">
        <v>168</v>
      </c>
      <c r="AL640" s="34">
        <v>3.5</v>
      </c>
      <c r="AM640" s="34">
        <v>175</v>
      </c>
      <c r="AN640" s="34" t="s">
        <v>155</v>
      </c>
      <c r="AO640" s="34">
        <v>2</v>
      </c>
      <c r="AP640" s="37">
        <v>0.77498842592592598</v>
      </c>
      <c r="AQ640" s="34">
        <v>47.164251999999998</v>
      </c>
      <c r="AR640" s="34">
        <v>-88.485884999999996</v>
      </c>
      <c r="AS640" s="34">
        <v>320.2</v>
      </c>
      <c r="AT640" s="34">
        <v>42.7</v>
      </c>
      <c r="AU640" s="34">
        <v>12</v>
      </c>
      <c r="AV640" s="34">
        <v>10</v>
      </c>
      <c r="AW640" s="34" t="s">
        <v>199</v>
      </c>
      <c r="AX640" s="34">
        <v>1.7719</v>
      </c>
      <c r="AY640" s="34">
        <v>1.6156999999999999</v>
      </c>
      <c r="AZ640" s="34">
        <v>2.7437999999999998</v>
      </c>
      <c r="BA640" s="34">
        <v>13.404</v>
      </c>
      <c r="BB640" s="34">
        <v>11.43</v>
      </c>
      <c r="BC640" s="34">
        <v>0.85</v>
      </c>
      <c r="BD640" s="34">
        <v>18.39</v>
      </c>
      <c r="BE640" s="34">
        <v>1073.3599999999999</v>
      </c>
      <c r="BF640" s="34">
        <v>1008.756</v>
      </c>
      <c r="BG640" s="34">
        <v>26.234000000000002</v>
      </c>
      <c r="BH640" s="34">
        <v>8.8999999999999996E-2</v>
      </c>
      <c r="BI640" s="34">
        <v>26.323</v>
      </c>
      <c r="BJ640" s="34">
        <v>21.431999999999999</v>
      </c>
      <c r="BK640" s="34">
        <v>7.2999999999999995E-2</v>
      </c>
      <c r="BL640" s="34">
        <v>21.504999999999999</v>
      </c>
      <c r="BM640" s="34">
        <v>85.328699999999998</v>
      </c>
      <c r="BN640" s="34"/>
      <c r="BO640" s="34"/>
      <c r="BP640" s="34"/>
      <c r="BQ640" s="34">
        <v>79.054000000000002</v>
      </c>
      <c r="BR640" s="34">
        <v>0.14599999999999999</v>
      </c>
      <c r="BS640" s="34">
        <v>-5</v>
      </c>
      <c r="BT640" s="34">
        <v>8.8769999999999995E-3</v>
      </c>
      <c r="BU640" s="34">
        <v>3.5678749999999999</v>
      </c>
      <c r="BV640" s="34">
        <v>0</v>
      </c>
      <c r="BW640" s="34" t="s">
        <v>155</v>
      </c>
      <c r="BX640" s="34">
        <v>0.81699999999999995</v>
      </c>
    </row>
    <row r="641" spans="1:76" x14ac:dyDescent="0.25">
      <c r="A641" s="35">
        <v>43167</v>
      </c>
      <c r="B641" s="36">
        <v>2.4188657407407405E-2</v>
      </c>
      <c r="C641" s="34">
        <v>7.8860000000000001</v>
      </c>
      <c r="D641" s="34">
        <v>8.0509000000000004</v>
      </c>
      <c r="E641" s="34">
        <v>80509.485050000003</v>
      </c>
      <c r="F641" s="34">
        <v>975.7</v>
      </c>
      <c r="G641" s="34">
        <v>5</v>
      </c>
      <c r="H641" s="34">
        <v>11525.9</v>
      </c>
      <c r="I641" s="34"/>
      <c r="J641" s="34">
        <v>1.08</v>
      </c>
      <c r="K641" s="34">
        <v>0.83650000000000002</v>
      </c>
      <c r="L641" s="34">
        <v>6.5970000000000004</v>
      </c>
      <c r="M641" s="34">
        <v>6.7350000000000003</v>
      </c>
      <c r="N641" s="34">
        <v>816.2251</v>
      </c>
      <c r="O641" s="34">
        <v>4.1826999999999996</v>
      </c>
      <c r="P641" s="34">
        <v>820.4</v>
      </c>
      <c r="Q641" s="34">
        <v>666.82870000000003</v>
      </c>
      <c r="R641" s="34">
        <v>3.4171</v>
      </c>
      <c r="S641" s="34">
        <v>670.2</v>
      </c>
      <c r="T641" s="34">
        <v>11525.9</v>
      </c>
      <c r="U641" s="34"/>
      <c r="V641" s="34"/>
      <c r="W641" s="34">
        <v>0</v>
      </c>
      <c r="X641" s="34">
        <v>0.90459999999999996</v>
      </c>
      <c r="Y641" s="34">
        <v>11.9</v>
      </c>
      <c r="Z641" s="34">
        <v>853</v>
      </c>
      <c r="AA641" s="34">
        <v>853</v>
      </c>
      <c r="AB641" s="34">
        <v>859</v>
      </c>
      <c r="AC641" s="34">
        <v>93</v>
      </c>
      <c r="AD641" s="34">
        <v>27.33</v>
      </c>
      <c r="AE641" s="34">
        <v>0.63</v>
      </c>
      <c r="AF641" s="34">
        <v>978</v>
      </c>
      <c r="AG641" s="34">
        <v>1</v>
      </c>
      <c r="AH641" s="34">
        <v>39</v>
      </c>
      <c r="AI641" s="34">
        <v>37</v>
      </c>
      <c r="AJ641" s="34">
        <v>189</v>
      </c>
      <c r="AK641" s="34">
        <v>168</v>
      </c>
      <c r="AL641" s="34">
        <v>3.6</v>
      </c>
      <c r="AM641" s="34">
        <v>175</v>
      </c>
      <c r="AN641" s="34" t="s">
        <v>155</v>
      </c>
      <c r="AO641" s="34">
        <v>2</v>
      </c>
      <c r="AP641" s="37">
        <v>0.77500000000000002</v>
      </c>
      <c r="AQ641" s="34">
        <v>47.164298000000002</v>
      </c>
      <c r="AR641" s="34">
        <v>-88.486121999999995</v>
      </c>
      <c r="AS641" s="34">
        <v>320.3</v>
      </c>
      <c r="AT641" s="34">
        <v>41.8</v>
      </c>
      <c r="AU641" s="34">
        <v>12</v>
      </c>
      <c r="AV641" s="34">
        <v>10</v>
      </c>
      <c r="AW641" s="34" t="s">
        <v>199</v>
      </c>
      <c r="AX641" s="34">
        <v>1.8718999999999999</v>
      </c>
      <c r="AY641" s="34">
        <v>1.7719</v>
      </c>
      <c r="AZ641" s="34">
        <v>2.8719000000000001</v>
      </c>
      <c r="BA641" s="34">
        <v>13.404</v>
      </c>
      <c r="BB641" s="34">
        <v>10.81</v>
      </c>
      <c r="BC641" s="34">
        <v>0.81</v>
      </c>
      <c r="BD641" s="34">
        <v>19.54</v>
      </c>
      <c r="BE641" s="34">
        <v>1323.104</v>
      </c>
      <c r="BF641" s="34">
        <v>859.72799999999995</v>
      </c>
      <c r="BG641" s="34">
        <v>17.143000000000001</v>
      </c>
      <c r="BH641" s="34">
        <v>8.7999999999999995E-2</v>
      </c>
      <c r="BI641" s="34">
        <v>17.231000000000002</v>
      </c>
      <c r="BJ641" s="34">
        <v>14.006</v>
      </c>
      <c r="BK641" s="34">
        <v>7.1999999999999995E-2</v>
      </c>
      <c r="BL641" s="34">
        <v>14.077</v>
      </c>
      <c r="BM641" s="34">
        <v>79.771199999999993</v>
      </c>
      <c r="BN641" s="34"/>
      <c r="BO641" s="34"/>
      <c r="BP641" s="34"/>
      <c r="BQ641" s="34">
        <v>131.92400000000001</v>
      </c>
      <c r="BR641" s="34">
        <v>0.22572700000000001</v>
      </c>
      <c r="BS641" s="34">
        <v>-5</v>
      </c>
      <c r="BT641" s="34">
        <v>8.1239999999999993E-3</v>
      </c>
      <c r="BU641" s="34">
        <v>5.5162110000000002</v>
      </c>
      <c r="BV641" s="34">
        <v>0</v>
      </c>
      <c r="BW641" s="34" t="s">
        <v>155</v>
      </c>
      <c r="BX641" s="34">
        <v>0.81699999999999995</v>
      </c>
    </row>
    <row r="642" spans="1:76" x14ac:dyDescent="0.25">
      <c r="A642" s="35">
        <v>43167</v>
      </c>
      <c r="B642" s="36">
        <v>2.4200231481481482E-2</v>
      </c>
      <c r="C642" s="34">
        <v>9.7140000000000004</v>
      </c>
      <c r="D642" s="34">
        <v>6.4512999999999998</v>
      </c>
      <c r="E642" s="34">
        <v>64512.727270000003</v>
      </c>
      <c r="F642" s="34">
        <v>719.1</v>
      </c>
      <c r="G642" s="34">
        <v>5</v>
      </c>
      <c r="H642" s="34">
        <v>11525.6</v>
      </c>
      <c r="I642" s="34"/>
      <c r="J642" s="34">
        <v>1.48</v>
      </c>
      <c r="K642" s="34">
        <v>0.83830000000000005</v>
      </c>
      <c r="L642" s="34">
        <v>8.1433</v>
      </c>
      <c r="M642" s="34">
        <v>5.4081999999999999</v>
      </c>
      <c r="N642" s="34">
        <v>602.83889999999997</v>
      </c>
      <c r="O642" s="34">
        <v>4.1916000000000002</v>
      </c>
      <c r="P642" s="34">
        <v>607</v>
      </c>
      <c r="Q642" s="34">
        <v>492.49930000000001</v>
      </c>
      <c r="R642" s="34">
        <v>3.4243999999999999</v>
      </c>
      <c r="S642" s="34">
        <v>495.9</v>
      </c>
      <c r="T642" s="34">
        <v>11525.6</v>
      </c>
      <c r="U642" s="34"/>
      <c r="V642" s="34"/>
      <c r="W642" s="34">
        <v>0</v>
      </c>
      <c r="X642" s="34">
        <v>1.2430000000000001</v>
      </c>
      <c r="Y642" s="34">
        <v>11.9</v>
      </c>
      <c r="Z642" s="34">
        <v>852</v>
      </c>
      <c r="AA642" s="34">
        <v>851</v>
      </c>
      <c r="AB642" s="34">
        <v>857</v>
      </c>
      <c r="AC642" s="34">
        <v>93</v>
      </c>
      <c r="AD642" s="34">
        <v>27.33</v>
      </c>
      <c r="AE642" s="34">
        <v>0.63</v>
      </c>
      <c r="AF642" s="34">
        <v>978</v>
      </c>
      <c r="AG642" s="34">
        <v>1</v>
      </c>
      <c r="AH642" s="34">
        <v>39</v>
      </c>
      <c r="AI642" s="34">
        <v>37</v>
      </c>
      <c r="AJ642" s="34">
        <v>189</v>
      </c>
      <c r="AK642" s="34">
        <v>168</v>
      </c>
      <c r="AL642" s="34">
        <v>3.5</v>
      </c>
      <c r="AM642" s="34">
        <v>175</v>
      </c>
      <c r="AN642" s="34" t="s">
        <v>155</v>
      </c>
      <c r="AO642" s="34">
        <v>2</v>
      </c>
      <c r="AP642" s="37">
        <v>0.77501157407407406</v>
      </c>
      <c r="AQ642" s="34">
        <v>47.164333999999997</v>
      </c>
      <c r="AR642" s="34">
        <v>-88.486317999999997</v>
      </c>
      <c r="AS642" s="34">
        <v>320.10000000000002</v>
      </c>
      <c r="AT642" s="34">
        <v>35</v>
      </c>
      <c r="AU642" s="34">
        <v>12</v>
      </c>
      <c r="AV642" s="34">
        <v>10</v>
      </c>
      <c r="AW642" s="34" t="s">
        <v>199</v>
      </c>
      <c r="AX642" s="34">
        <v>1.9</v>
      </c>
      <c r="AY642" s="34">
        <v>1.8718999999999999</v>
      </c>
      <c r="AZ642" s="34">
        <v>2.9719000000000002</v>
      </c>
      <c r="BA642" s="34">
        <v>13.404</v>
      </c>
      <c r="BB642" s="34">
        <v>10.94</v>
      </c>
      <c r="BC642" s="34">
        <v>0.82</v>
      </c>
      <c r="BD642" s="34">
        <v>19.286999999999999</v>
      </c>
      <c r="BE642" s="34">
        <v>1608.817</v>
      </c>
      <c r="BF642" s="34">
        <v>680.04399999999998</v>
      </c>
      <c r="BG642" s="34">
        <v>12.472</v>
      </c>
      <c r="BH642" s="34">
        <v>8.6999999999999994E-2</v>
      </c>
      <c r="BI642" s="34">
        <v>12.558999999999999</v>
      </c>
      <c r="BJ642" s="34">
        <v>10.189</v>
      </c>
      <c r="BK642" s="34">
        <v>7.0999999999999994E-2</v>
      </c>
      <c r="BL642" s="34">
        <v>10.26</v>
      </c>
      <c r="BM642" s="34">
        <v>78.576800000000006</v>
      </c>
      <c r="BN642" s="34"/>
      <c r="BO642" s="34"/>
      <c r="BP642" s="34"/>
      <c r="BQ642" s="34">
        <v>178.559</v>
      </c>
      <c r="BR642" s="34">
        <v>0.25716800000000001</v>
      </c>
      <c r="BS642" s="34">
        <v>-5</v>
      </c>
      <c r="BT642" s="34">
        <v>8.8769999999999995E-3</v>
      </c>
      <c r="BU642" s="34">
        <v>6.2845469999999999</v>
      </c>
      <c r="BV642" s="34">
        <v>0</v>
      </c>
      <c r="BW642" s="34" t="s">
        <v>155</v>
      </c>
      <c r="BX642" s="34">
        <v>0.81699999999999995</v>
      </c>
    </row>
    <row r="643" spans="1:76" x14ac:dyDescent="0.25">
      <c r="A643" s="35">
        <v>43167</v>
      </c>
      <c r="B643" s="36">
        <v>2.4211805555555559E-2</v>
      </c>
      <c r="C643" s="34">
        <v>10.53</v>
      </c>
      <c r="D643" s="34">
        <v>4.9238</v>
      </c>
      <c r="E643" s="34">
        <v>49238.278149999998</v>
      </c>
      <c r="F643" s="34">
        <v>579.70000000000005</v>
      </c>
      <c r="G643" s="34">
        <v>4.5</v>
      </c>
      <c r="H643" s="34">
        <v>10515.7</v>
      </c>
      <c r="I643" s="34"/>
      <c r="J643" s="34">
        <v>1.7</v>
      </c>
      <c r="K643" s="34">
        <v>0.8478</v>
      </c>
      <c r="L643" s="34">
        <v>8.9275000000000002</v>
      </c>
      <c r="M643" s="34">
        <v>4.1744000000000003</v>
      </c>
      <c r="N643" s="34">
        <v>491.5</v>
      </c>
      <c r="O643" s="34">
        <v>3.8319000000000001</v>
      </c>
      <c r="P643" s="34">
        <v>495.3</v>
      </c>
      <c r="Q643" s="34">
        <v>401.53910000000002</v>
      </c>
      <c r="R643" s="34">
        <v>3.1305999999999998</v>
      </c>
      <c r="S643" s="34">
        <v>404.7</v>
      </c>
      <c r="T643" s="34">
        <v>10515.7374</v>
      </c>
      <c r="U643" s="34"/>
      <c r="V643" s="34"/>
      <c r="W643" s="34">
        <v>0</v>
      </c>
      <c r="X643" s="34">
        <v>1.4413</v>
      </c>
      <c r="Y643" s="34">
        <v>11.9</v>
      </c>
      <c r="Z643" s="34">
        <v>851</v>
      </c>
      <c r="AA643" s="34">
        <v>850</v>
      </c>
      <c r="AB643" s="34">
        <v>857</v>
      </c>
      <c r="AC643" s="34">
        <v>93</v>
      </c>
      <c r="AD643" s="34">
        <v>27.33</v>
      </c>
      <c r="AE643" s="34">
        <v>0.63</v>
      </c>
      <c r="AF643" s="34">
        <v>978</v>
      </c>
      <c r="AG643" s="34">
        <v>1</v>
      </c>
      <c r="AH643" s="34">
        <v>39</v>
      </c>
      <c r="AI643" s="34">
        <v>37</v>
      </c>
      <c r="AJ643" s="34">
        <v>189</v>
      </c>
      <c r="AK643" s="34">
        <v>168</v>
      </c>
      <c r="AL643" s="34">
        <v>3.6</v>
      </c>
      <c r="AM643" s="34">
        <v>175</v>
      </c>
      <c r="AN643" s="34" t="s">
        <v>155</v>
      </c>
      <c r="AO643" s="34">
        <v>2</v>
      </c>
      <c r="AP643" s="37">
        <v>0.7750231481481481</v>
      </c>
      <c r="AQ643" s="34">
        <v>47.164361999999997</v>
      </c>
      <c r="AR643" s="34">
        <v>-88.486486999999997</v>
      </c>
      <c r="AS643" s="34">
        <v>319.8</v>
      </c>
      <c r="AT643" s="34">
        <v>32.299999999999997</v>
      </c>
      <c r="AU643" s="34">
        <v>12</v>
      </c>
      <c r="AV643" s="34">
        <v>10</v>
      </c>
      <c r="AW643" s="34" t="s">
        <v>199</v>
      </c>
      <c r="AX643" s="34">
        <v>1.3967000000000001</v>
      </c>
      <c r="AY643" s="34">
        <v>1.6124000000000001</v>
      </c>
      <c r="AZ643" s="34">
        <v>2.2090999999999998</v>
      </c>
      <c r="BA643" s="34">
        <v>13.404</v>
      </c>
      <c r="BB643" s="34">
        <v>11.68</v>
      </c>
      <c r="BC643" s="34">
        <v>0.87</v>
      </c>
      <c r="BD643" s="34">
        <v>17.952999999999999</v>
      </c>
      <c r="BE643" s="34">
        <v>1832.579</v>
      </c>
      <c r="BF643" s="34">
        <v>545.38699999999994</v>
      </c>
      <c r="BG643" s="34">
        <v>10.566000000000001</v>
      </c>
      <c r="BH643" s="34">
        <v>8.2000000000000003E-2</v>
      </c>
      <c r="BI643" s="34">
        <v>10.648</v>
      </c>
      <c r="BJ643" s="34">
        <v>8.6319999999999997</v>
      </c>
      <c r="BK643" s="34">
        <v>6.7000000000000004E-2</v>
      </c>
      <c r="BL643" s="34">
        <v>8.6989999999999998</v>
      </c>
      <c r="BM643" s="34">
        <v>74.4893</v>
      </c>
      <c r="BN643" s="34"/>
      <c r="BO643" s="34"/>
      <c r="BP643" s="34"/>
      <c r="BQ643" s="34">
        <v>215.11600000000001</v>
      </c>
      <c r="BR643" s="34">
        <v>0.24684500000000001</v>
      </c>
      <c r="BS643" s="34">
        <v>-5</v>
      </c>
      <c r="BT643" s="34">
        <v>8.9999999999999993E-3</v>
      </c>
      <c r="BU643" s="34">
        <v>6.0322750000000003</v>
      </c>
      <c r="BV643" s="34">
        <v>0</v>
      </c>
      <c r="BW643" s="34" t="s">
        <v>155</v>
      </c>
      <c r="BX643" s="34">
        <v>0.81699999999999995</v>
      </c>
    </row>
    <row r="644" spans="1:76" x14ac:dyDescent="0.25">
      <c r="A644" s="35">
        <v>43167</v>
      </c>
      <c r="B644" s="36">
        <v>2.4223379629629629E-2</v>
      </c>
      <c r="C644" s="34">
        <v>11.045999999999999</v>
      </c>
      <c r="D644" s="34">
        <v>4.3319000000000001</v>
      </c>
      <c r="E644" s="34">
        <v>43319.403969999999</v>
      </c>
      <c r="F644" s="34">
        <v>483.4</v>
      </c>
      <c r="G644" s="34">
        <v>3.8</v>
      </c>
      <c r="H644" s="34">
        <v>8446.5</v>
      </c>
      <c r="I644" s="34"/>
      <c r="J644" s="34">
        <v>1.8</v>
      </c>
      <c r="K644" s="34">
        <v>0.85150000000000003</v>
      </c>
      <c r="L644" s="34">
        <v>9.4048999999999996</v>
      </c>
      <c r="M644" s="34">
        <v>3.6884999999999999</v>
      </c>
      <c r="N644" s="34">
        <v>411.5634</v>
      </c>
      <c r="O644" s="34">
        <v>3.2136999999999998</v>
      </c>
      <c r="P644" s="34">
        <v>414.8</v>
      </c>
      <c r="Q644" s="34">
        <v>336.23360000000002</v>
      </c>
      <c r="R644" s="34">
        <v>2.6255000000000002</v>
      </c>
      <c r="S644" s="34">
        <v>338.9</v>
      </c>
      <c r="T644" s="34">
        <v>8446.5175999999992</v>
      </c>
      <c r="U644" s="34"/>
      <c r="V644" s="34"/>
      <c r="W644" s="34">
        <v>0</v>
      </c>
      <c r="X644" s="34">
        <v>1.5326</v>
      </c>
      <c r="Y644" s="34">
        <v>11.9</v>
      </c>
      <c r="Z644" s="34">
        <v>851</v>
      </c>
      <c r="AA644" s="34">
        <v>850</v>
      </c>
      <c r="AB644" s="34">
        <v>856</v>
      </c>
      <c r="AC644" s="34">
        <v>93</v>
      </c>
      <c r="AD644" s="34">
        <v>27.33</v>
      </c>
      <c r="AE644" s="34">
        <v>0.63</v>
      </c>
      <c r="AF644" s="34">
        <v>978</v>
      </c>
      <c r="AG644" s="34">
        <v>1</v>
      </c>
      <c r="AH644" s="34">
        <v>39</v>
      </c>
      <c r="AI644" s="34">
        <v>37</v>
      </c>
      <c r="AJ644" s="34">
        <v>189</v>
      </c>
      <c r="AK644" s="34">
        <v>168</v>
      </c>
      <c r="AL644" s="34">
        <v>3.6</v>
      </c>
      <c r="AM644" s="34">
        <v>175</v>
      </c>
      <c r="AN644" s="34" t="s">
        <v>155</v>
      </c>
      <c r="AO644" s="34">
        <v>2</v>
      </c>
      <c r="AP644" s="37">
        <v>0.77503472222222225</v>
      </c>
      <c r="AQ644" s="34">
        <v>47.164394999999999</v>
      </c>
      <c r="AR644" s="34">
        <v>-88.486666</v>
      </c>
      <c r="AS644" s="34">
        <v>319.60000000000002</v>
      </c>
      <c r="AT644" s="34">
        <v>30.9</v>
      </c>
      <c r="AU644" s="34">
        <v>12</v>
      </c>
      <c r="AV644" s="34">
        <v>10</v>
      </c>
      <c r="AW644" s="34" t="s">
        <v>199</v>
      </c>
      <c r="AX644" s="34">
        <v>1.2</v>
      </c>
      <c r="AY644" s="34">
        <v>1.5</v>
      </c>
      <c r="AZ644" s="34">
        <v>1.9</v>
      </c>
      <c r="BA644" s="34">
        <v>13.404</v>
      </c>
      <c r="BB644" s="34">
        <v>11.98</v>
      </c>
      <c r="BC644" s="34">
        <v>0.89</v>
      </c>
      <c r="BD644" s="34">
        <v>17.446000000000002</v>
      </c>
      <c r="BE644" s="34">
        <v>1960.52</v>
      </c>
      <c r="BF644" s="34">
        <v>489.37099999999998</v>
      </c>
      <c r="BG644" s="34">
        <v>8.984</v>
      </c>
      <c r="BH644" s="34">
        <v>7.0000000000000007E-2</v>
      </c>
      <c r="BI644" s="34">
        <v>9.0549999999999997</v>
      </c>
      <c r="BJ644" s="34">
        <v>7.34</v>
      </c>
      <c r="BK644" s="34">
        <v>5.7000000000000002E-2</v>
      </c>
      <c r="BL644" s="34">
        <v>7.3970000000000002</v>
      </c>
      <c r="BM644" s="34">
        <v>60.759900000000002</v>
      </c>
      <c r="BN644" s="34"/>
      <c r="BO644" s="34"/>
      <c r="BP644" s="34"/>
      <c r="BQ644" s="34">
        <v>232.3</v>
      </c>
      <c r="BR644" s="34">
        <v>0.23447599999999999</v>
      </c>
      <c r="BS644" s="34">
        <v>-5</v>
      </c>
      <c r="BT644" s="34">
        <v>8.123E-3</v>
      </c>
      <c r="BU644" s="34">
        <v>5.7300079999999998</v>
      </c>
      <c r="BV644" s="34">
        <v>0</v>
      </c>
      <c r="BW644" s="34" t="s">
        <v>155</v>
      </c>
      <c r="BX644" s="34">
        <v>0.81699999999999995</v>
      </c>
    </row>
    <row r="645" spans="1:76" x14ac:dyDescent="0.25">
      <c r="A645" s="35">
        <v>43167</v>
      </c>
      <c r="B645" s="36">
        <v>2.4234953703703706E-2</v>
      </c>
      <c r="C645" s="34">
        <v>11.635</v>
      </c>
      <c r="D645" s="34">
        <v>3.395</v>
      </c>
      <c r="E645" s="34">
        <v>33950.01614</v>
      </c>
      <c r="F645" s="34">
        <v>392.3</v>
      </c>
      <c r="G645" s="34">
        <v>3.2</v>
      </c>
      <c r="H645" s="34">
        <v>6657.5</v>
      </c>
      <c r="I645" s="34"/>
      <c r="J645" s="34">
        <v>1.8</v>
      </c>
      <c r="K645" s="34">
        <v>0.85740000000000005</v>
      </c>
      <c r="L645" s="34">
        <v>9.9761000000000006</v>
      </c>
      <c r="M645" s="34">
        <v>2.9108000000000001</v>
      </c>
      <c r="N645" s="34">
        <v>336.31319999999999</v>
      </c>
      <c r="O645" s="34">
        <v>2.7187000000000001</v>
      </c>
      <c r="P645" s="34">
        <v>339</v>
      </c>
      <c r="Q645" s="34">
        <v>274.75659999999999</v>
      </c>
      <c r="R645" s="34">
        <v>2.2210999999999999</v>
      </c>
      <c r="S645" s="34">
        <v>277</v>
      </c>
      <c r="T645" s="34">
        <v>6657.5279</v>
      </c>
      <c r="U645" s="34"/>
      <c r="V645" s="34"/>
      <c r="W645" s="34">
        <v>0</v>
      </c>
      <c r="X645" s="34">
        <v>1.5432999999999999</v>
      </c>
      <c r="Y645" s="34">
        <v>11.9</v>
      </c>
      <c r="Z645" s="34">
        <v>851</v>
      </c>
      <c r="AA645" s="34">
        <v>850</v>
      </c>
      <c r="AB645" s="34">
        <v>857</v>
      </c>
      <c r="AC645" s="34">
        <v>93</v>
      </c>
      <c r="AD645" s="34">
        <v>27.33</v>
      </c>
      <c r="AE645" s="34">
        <v>0.63</v>
      </c>
      <c r="AF645" s="34">
        <v>978</v>
      </c>
      <c r="AG645" s="34">
        <v>1</v>
      </c>
      <c r="AH645" s="34">
        <v>39</v>
      </c>
      <c r="AI645" s="34">
        <v>37</v>
      </c>
      <c r="AJ645" s="34">
        <v>189</v>
      </c>
      <c r="AK645" s="34">
        <v>168</v>
      </c>
      <c r="AL645" s="34">
        <v>3.6</v>
      </c>
      <c r="AM645" s="34">
        <v>174.7</v>
      </c>
      <c r="AN645" s="34" t="s">
        <v>155</v>
      </c>
      <c r="AO645" s="34">
        <v>2</v>
      </c>
      <c r="AP645" s="37">
        <v>0.7750462962962964</v>
      </c>
      <c r="AQ645" s="34">
        <v>47.164385000000003</v>
      </c>
      <c r="AR645" s="34">
        <v>-88.486836999999994</v>
      </c>
      <c r="AS645" s="34">
        <v>319.5</v>
      </c>
      <c r="AT645" s="34">
        <v>30.3</v>
      </c>
      <c r="AU645" s="34">
        <v>12</v>
      </c>
      <c r="AV645" s="34">
        <v>10</v>
      </c>
      <c r="AW645" s="34" t="s">
        <v>199</v>
      </c>
      <c r="AX645" s="34">
        <v>1.2719</v>
      </c>
      <c r="AY645" s="34">
        <v>1.5</v>
      </c>
      <c r="AZ645" s="34">
        <v>1.9719</v>
      </c>
      <c r="BA645" s="34">
        <v>13.404</v>
      </c>
      <c r="BB645" s="34">
        <v>12.52</v>
      </c>
      <c r="BC645" s="34">
        <v>0.93</v>
      </c>
      <c r="BD645" s="34">
        <v>16.632999999999999</v>
      </c>
      <c r="BE645" s="34">
        <v>2138.9090000000001</v>
      </c>
      <c r="BF645" s="34">
        <v>397.21699999999998</v>
      </c>
      <c r="BG645" s="34">
        <v>7.5510000000000002</v>
      </c>
      <c r="BH645" s="34">
        <v>6.0999999999999999E-2</v>
      </c>
      <c r="BI645" s="34">
        <v>7.6120000000000001</v>
      </c>
      <c r="BJ645" s="34">
        <v>6.1689999999999996</v>
      </c>
      <c r="BK645" s="34">
        <v>0.05</v>
      </c>
      <c r="BL645" s="34">
        <v>6.2190000000000003</v>
      </c>
      <c r="BM645" s="34">
        <v>49.256900000000002</v>
      </c>
      <c r="BN645" s="34"/>
      <c r="BO645" s="34"/>
      <c r="BP645" s="34"/>
      <c r="BQ645" s="34">
        <v>240.59200000000001</v>
      </c>
      <c r="BR645" s="34">
        <v>0.21984500000000001</v>
      </c>
      <c r="BS645" s="34">
        <v>-5</v>
      </c>
      <c r="BT645" s="34">
        <v>8.0000000000000002E-3</v>
      </c>
      <c r="BU645" s="34">
        <v>5.3724619999999996</v>
      </c>
      <c r="BV645" s="34">
        <v>0</v>
      </c>
      <c r="BW645" s="34" t="s">
        <v>155</v>
      </c>
      <c r="BX645" s="34">
        <v>0.81699999999999995</v>
      </c>
    </row>
    <row r="646" spans="1:76" x14ac:dyDescent="0.25">
      <c r="A646" s="35">
        <v>43167</v>
      </c>
      <c r="B646" s="36">
        <v>2.4246527777777777E-2</v>
      </c>
      <c r="C646" s="34">
        <v>12.281000000000001</v>
      </c>
      <c r="D646" s="34">
        <v>2.1429999999999998</v>
      </c>
      <c r="E646" s="34">
        <v>21430.217570000001</v>
      </c>
      <c r="F646" s="34">
        <v>340.1</v>
      </c>
      <c r="G646" s="34">
        <v>3.1</v>
      </c>
      <c r="H646" s="34">
        <v>5596.7</v>
      </c>
      <c r="I646" s="34"/>
      <c r="J646" s="34">
        <v>1.8</v>
      </c>
      <c r="K646" s="34">
        <v>0.8649</v>
      </c>
      <c r="L646" s="34">
        <v>10.622299999999999</v>
      </c>
      <c r="M646" s="34">
        <v>1.8534999999999999</v>
      </c>
      <c r="N646" s="34">
        <v>294.18369999999999</v>
      </c>
      <c r="O646" s="34">
        <v>2.6564000000000001</v>
      </c>
      <c r="P646" s="34">
        <v>296.8</v>
      </c>
      <c r="Q646" s="34">
        <v>240.3383</v>
      </c>
      <c r="R646" s="34">
        <v>2.1701999999999999</v>
      </c>
      <c r="S646" s="34">
        <v>242.5</v>
      </c>
      <c r="T646" s="34">
        <v>5596.6683999999996</v>
      </c>
      <c r="U646" s="34"/>
      <c r="V646" s="34"/>
      <c r="W646" s="34">
        <v>0</v>
      </c>
      <c r="X646" s="34">
        <v>1.5569</v>
      </c>
      <c r="Y646" s="34">
        <v>11.9</v>
      </c>
      <c r="Z646" s="34">
        <v>851</v>
      </c>
      <c r="AA646" s="34">
        <v>850</v>
      </c>
      <c r="AB646" s="34">
        <v>858</v>
      </c>
      <c r="AC646" s="34">
        <v>93</v>
      </c>
      <c r="AD646" s="34">
        <v>27.33</v>
      </c>
      <c r="AE646" s="34">
        <v>0.63</v>
      </c>
      <c r="AF646" s="34">
        <v>978</v>
      </c>
      <c r="AG646" s="34">
        <v>1</v>
      </c>
      <c r="AH646" s="34">
        <v>39</v>
      </c>
      <c r="AI646" s="34">
        <v>37</v>
      </c>
      <c r="AJ646" s="34">
        <v>189</v>
      </c>
      <c r="AK646" s="34">
        <v>168</v>
      </c>
      <c r="AL646" s="34">
        <v>3.6</v>
      </c>
      <c r="AM646" s="34">
        <v>174.3</v>
      </c>
      <c r="AN646" s="34" t="s">
        <v>155</v>
      </c>
      <c r="AO646" s="34">
        <v>2</v>
      </c>
      <c r="AP646" s="37">
        <v>0.77505787037037033</v>
      </c>
      <c r="AQ646" s="34">
        <v>47.164377000000002</v>
      </c>
      <c r="AR646" s="34">
        <v>-88.486883000000006</v>
      </c>
      <c r="AS646" s="34">
        <v>319.5</v>
      </c>
      <c r="AT646" s="34">
        <v>30.3</v>
      </c>
      <c r="AU646" s="34">
        <v>12</v>
      </c>
      <c r="AV646" s="34">
        <v>10</v>
      </c>
      <c r="AW646" s="34" t="s">
        <v>199</v>
      </c>
      <c r="AX646" s="34">
        <v>1.3</v>
      </c>
      <c r="AY646" s="34">
        <v>1.5</v>
      </c>
      <c r="AZ646" s="34">
        <v>2</v>
      </c>
      <c r="BA646" s="34">
        <v>13.404</v>
      </c>
      <c r="BB646" s="34">
        <v>13.26</v>
      </c>
      <c r="BC646" s="34">
        <v>0.99</v>
      </c>
      <c r="BD646" s="34">
        <v>15.618</v>
      </c>
      <c r="BE646" s="34">
        <v>2368.125</v>
      </c>
      <c r="BF646" s="34">
        <v>263.00599999999997</v>
      </c>
      <c r="BG646" s="34">
        <v>6.8680000000000003</v>
      </c>
      <c r="BH646" s="34">
        <v>6.2E-2</v>
      </c>
      <c r="BI646" s="34">
        <v>6.93</v>
      </c>
      <c r="BJ646" s="34">
        <v>5.6109999999999998</v>
      </c>
      <c r="BK646" s="34">
        <v>5.0999999999999997E-2</v>
      </c>
      <c r="BL646" s="34">
        <v>5.6619999999999999</v>
      </c>
      <c r="BM646" s="34">
        <v>43.0565</v>
      </c>
      <c r="BN646" s="34"/>
      <c r="BO646" s="34"/>
      <c r="BP646" s="34"/>
      <c r="BQ646" s="34">
        <v>252.36799999999999</v>
      </c>
      <c r="BR646" s="34">
        <v>0.19870599999999999</v>
      </c>
      <c r="BS646" s="34">
        <v>-5</v>
      </c>
      <c r="BT646" s="34">
        <v>8.0000000000000002E-3</v>
      </c>
      <c r="BU646" s="34">
        <v>4.8558779999999997</v>
      </c>
      <c r="BV646" s="34">
        <v>0</v>
      </c>
      <c r="BW646" s="34" t="s">
        <v>155</v>
      </c>
      <c r="BX646" s="34">
        <v>0.81699999999999995</v>
      </c>
    </row>
    <row r="647" spans="1:76" x14ac:dyDescent="0.25">
      <c r="A647" s="35">
        <v>43167</v>
      </c>
      <c r="B647" s="36">
        <v>2.4258101851851854E-2</v>
      </c>
      <c r="C647" s="34">
        <v>12.749000000000001</v>
      </c>
      <c r="D647" s="34">
        <v>1.0668</v>
      </c>
      <c r="E647" s="34">
        <v>10667.733560000001</v>
      </c>
      <c r="F647" s="34">
        <v>314.89999999999998</v>
      </c>
      <c r="G647" s="34">
        <v>3</v>
      </c>
      <c r="H647" s="34">
        <v>4540.6000000000004</v>
      </c>
      <c r="I647" s="34"/>
      <c r="J647" s="34">
        <v>1.9</v>
      </c>
      <c r="K647" s="34">
        <v>0.87209999999999999</v>
      </c>
      <c r="L647" s="34">
        <v>11.118</v>
      </c>
      <c r="M647" s="34">
        <v>0.93030000000000002</v>
      </c>
      <c r="N647" s="34">
        <v>274.64330000000001</v>
      </c>
      <c r="O647" s="34">
        <v>2.5911</v>
      </c>
      <c r="P647" s="34">
        <v>277.2</v>
      </c>
      <c r="Q647" s="34">
        <v>224.37440000000001</v>
      </c>
      <c r="R647" s="34">
        <v>2.1168999999999998</v>
      </c>
      <c r="S647" s="34">
        <v>226.5</v>
      </c>
      <c r="T647" s="34">
        <v>4540.5604000000003</v>
      </c>
      <c r="U647" s="34"/>
      <c r="V647" s="34"/>
      <c r="W647" s="34">
        <v>0</v>
      </c>
      <c r="X647" s="34">
        <v>1.6569</v>
      </c>
      <c r="Y647" s="34">
        <v>11.9</v>
      </c>
      <c r="Z647" s="34">
        <v>850</v>
      </c>
      <c r="AA647" s="34">
        <v>850</v>
      </c>
      <c r="AB647" s="34">
        <v>858</v>
      </c>
      <c r="AC647" s="34">
        <v>93</v>
      </c>
      <c r="AD647" s="34">
        <v>27.33</v>
      </c>
      <c r="AE647" s="34">
        <v>0.63</v>
      </c>
      <c r="AF647" s="34">
        <v>978</v>
      </c>
      <c r="AG647" s="34">
        <v>1</v>
      </c>
      <c r="AH647" s="34">
        <v>39</v>
      </c>
      <c r="AI647" s="34">
        <v>37</v>
      </c>
      <c r="AJ647" s="34">
        <v>189</v>
      </c>
      <c r="AK647" s="34">
        <v>168</v>
      </c>
      <c r="AL647" s="34">
        <v>3.6</v>
      </c>
      <c r="AM647" s="34">
        <v>174</v>
      </c>
      <c r="AN647" s="34" t="s">
        <v>155</v>
      </c>
      <c r="AO647" s="34">
        <v>2</v>
      </c>
      <c r="AP647" s="37">
        <v>0.77505787037037033</v>
      </c>
      <c r="AQ647" s="34">
        <v>47.164349999999999</v>
      </c>
      <c r="AR647" s="34">
        <v>-88.487126000000004</v>
      </c>
      <c r="AS647" s="34">
        <v>319.39999999999998</v>
      </c>
      <c r="AT647" s="34">
        <v>29.4</v>
      </c>
      <c r="AU647" s="34">
        <v>12</v>
      </c>
      <c r="AV647" s="34">
        <v>10</v>
      </c>
      <c r="AW647" s="34" t="s">
        <v>199</v>
      </c>
      <c r="AX647" s="34">
        <v>1.371828</v>
      </c>
      <c r="AY647" s="34">
        <v>1.571828</v>
      </c>
      <c r="AZ647" s="34">
        <v>2.071828</v>
      </c>
      <c r="BA647" s="34">
        <v>13.404</v>
      </c>
      <c r="BB647" s="34">
        <v>14.05</v>
      </c>
      <c r="BC647" s="34">
        <v>1.05</v>
      </c>
      <c r="BD647" s="34">
        <v>14.670999999999999</v>
      </c>
      <c r="BE647" s="34">
        <v>2584.7089999999998</v>
      </c>
      <c r="BF647" s="34">
        <v>137.65199999999999</v>
      </c>
      <c r="BG647" s="34">
        <v>6.6859999999999999</v>
      </c>
      <c r="BH647" s="34">
        <v>6.3E-2</v>
      </c>
      <c r="BI647" s="34">
        <v>6.7489999999999997</v>
      </c>
      <c r="BJ647" s="34">
        <v>5.4630000000000001</v>
      </c>
      <c r="BK647" s="34">
        <v>5.1999999999999998E-2</v>
      </c>
      <c r="BL647" s="34">
        <v>5.5140000000000002</v>
      </c>
      <c r="BM647" s="34">
        <v>36.426600000000001</v>
      </c>
      <c r="BN647" s="34"/>
      <c r="BO647" s="34"/>
      <c r="BP647" s="34"/>
      <c r="BQ647" s="34">
        <v>280.08300000000003</v>
      </c>
      <c r="BR647" s="34">
        <v>0.19512299999999999</v>
      </c>
      <c r="BS647" s="34">
        <v>-5</v>
      </c>
      <c r="BT647" s="34">
        <v>7.123E-3</v>
      </c>
      <c r="BU647" s="34">
        <v>4.768319</v>
      </c>
      <c r="BV647" s="34">
        <v>0</v>
      </c>
      <c r="BW647" s="34" t="s">
        <v>155</v>
      </c>
      <c r="BX647" s="34">
        <v>0.81699999999999995</v>
      </c>
    </row>
    <row r="648" spans="1:76" x14ac:dyDescent="0.25">
      <c r="A648" s="35">
        <v>43167</v>
      </c>
      <c r="B648" s="36">
        <v>2.4269675925925924E-2</v>
      </c>
      <c r="C648" s="34">
        <v>12.952</v>
      </c>
      <c r="D648" s="34">
        <v>0.56320000000000003</v>
      </c>
      <c r="E648" s="34">
        <v>5632.3452770000004</v>
      </c>
      <c r="F648" s="34">
        <v>307.8</v>
      </c>
      <c r="G648" s="34">
        <v>2.8</v>
      </c>
      <c r="H648" s="34">
        <v>3248.9</v>
      </c>
      <c r="I648" s="34"/>
      <c r="J648" s="34">
        <v>1.9</v>
      </c>
      <c r="K648" s="34">
        <v>0.87629999999999997</v>
      </c>
      <c r="L648" s="34">
        <v>11.3497</v>
      </c>
      <c r="M648" s="34">
        <v>0.49359999999999998</v>
      </c>
      <c r="N648" s="34">
        <v>269.68979999999999</v>
      </c>
      <c r="O648" s="34">
        <v>2.4279999999999999</v>
      </c>
      <c r="P648" s="34">
        <v>272.10000000000002</v>
      </c>
      <c r="Q648" s="34">
        <v>220.32759999999999</v>
      </c>
      <c r="R648" s="34">
        <v>1.9836</v>
      </c>
      <c r="S648" s="34">
        <v>222.3</v>
      </c>
      <c r="T648" s="34">
        <v>3248.8679000000002</v>
      </c>
      <c r="U648" s="34"/>
      <c r="V648" s="34"/>
      <c r="W648" s="34">
        <v>0</v>
      </c>
      <c r="X648" s="34">
        <v>1.6649</v>
      </c>
      <c r="Y648" s="34">
        <v>11.8</v>
      </c>
      <c r="Z648" s="34">
        <v>850</v>
      </c>
      <c r="AA648" s="34">
        <v>850</v>
      </c>
      <c r="AB648" s="34">
        <v>857</v>
      </c>
      <c r="AC648" s="34">
        <v>93</v>
      </c>
      <c r="AD648" s="34">
        <v>27.33</v>
      </c>
      <c r="AE648" s="34">
        <v>0.63</v>
      </c>
      <c r="AF648" s="34">
        <v>978</v>
      </c>
      <c r="AG648" s="34">
        <v>1</v>
      </c>
      <c r="AH648" s="34">
        <v>39</v>
      </c>
      <c r="AI648" s="34">
        <v>37</v>
      </c>
      <c r="AJ648" s="34">
        <v>189</v>
      </c>
      <c r="AK648" s="34">
        <v>168</v>
      </c>
      <c r="AL648" s="34">
        <v>3.7</v>
      </c>
      <c r="AM648" s="34">
        <v>174.4</v>
      </c>
      <c r="AN648" s="34" t="s">
        <v>155</v>
      </c>
      <c r="AO648" s="34">
        <v>2</v>
      </c>
      <c r="AP648" s="37">
        <v>0.77508101851851852</v>
      </c>
      <c r="AQ648" s="34">
        <v>47.164333999999997</v>
      </c>
      <c r="AR648" s="34">
        <v>-88.487345000000005</v>
      </c>
      <c r="AS648" s="34">
        <v>319.3</v>
      </c>
      <c r="AT648" s="34">
        <v>29.1</v>
      </c>
      <c r="AU648" s="34">
        <v>12</v>
      </c>
      <c r="AV648" s="34">
        <v>10</v>
      </c>
      <c r="AW648" s="34" t="s">
        <v>199</v>
      </c>
      <c r="AX648" s="34">
        <v>1.4</v>
      </c>
      <c r="AY648" s="34">
        <v>1.6</v>
      </c>
      <c r="AZ648" s="34">
        <v>2.1</v>
      </c>
      <c r="BA648" s="34">
        <v>13.404</v>
      </c>
      <c r="BB648" s="34">
        <v>14.55</v>
      </c>
      <c r="BC648" s="34">
        <v>1.0900000000000001</v>
      </c>
      <c r="BD648" s="34">
        <v>14.119</v>
      </c>
      <c r="BE648" s="34">
        <v>2711.3020000000001</v>
      </c>
      <c r="BF648" s="34">
        <v>75.042000000000002</v>
      </c>
      <c r="BG648" s="34">
        <v>6.7469999999999999</v>
      </c>
      <c r="BH648" s="34">
        <v>6.0999999999999999E-2</v>
      </c>
      <c r="BI648" s="34">
        <v>6.8079999999999998</v>
      </c>
      <c r="BJ648" s="34">
        <v>5.5119999999999996</v>
      </c>
      <c r="BK648" s="34">
        <v>0.05</v>
      </c>
      <c r="BL648" s="34">
        <v>5.5620000000000003</v>
      </c>
      <c r="BM648" s="34">
        <v>26.782399999999999</v>
      </c>
      <c r="BN648" s="34"/>
      <c r="BO648" s="34"/>
      <c r="BP648" s="34"/>
      <c r="BQ648" s="34">
        <v>289.19499999999999</v>
      </c>
      <c r="BR648" s="34">
        <v>0.204647</v>
      </c>
      <c r="BS648" s="34">
        <v>-5</v>
      </c>
      <c r="BT648" s="34">
        <v>7.0000000000000001E-3</v>
      </c>
      <c r="BU648" s="34">
        <v>5.001061</v>
      </c>
      <c r="BV648" s="34">
        <v>0</v>
      </c>
      <c r="BW648" s="34" t="s">
        <v>155</v>
      </c>
      <c r="BX648" s="34">
        <v>0.81699999999999995</v>
      </c>
    </row>
    <row r="649" spans="1:76" x14ac:dyDescent="0.25">
      <c r="A649" s="35">
        <v>43167</v>
      </c>
      <c r="B649" s="36">
        <v>2.4281250000000004E-2</v>
      </c>
      <c r="C649" s="34">
        <v>12.984</v>
      </c>
      <c r="D649" s="34">
        <v>0.58120000000000005</v>
      </c>
      <c r="E649" s="34">
        <v>5812.0338979999997</v>
      </c>
      <c r="F649" s="34">
        <v>312.10000000000002</v>
      </c>
      <c r="G649" s="34">
        <v>2.5</v>
      </c>
      <c r="H649" s="34">
        <v>2578.5</v>
      </c>
      <c r="I649" s="34"/>
      <c r="J649" s="34">
        <v>1.9</v>
      </c>
      <c r="K649" s="34">
        <v>0.87649999999999995</v>
      </c>
      <c r="L649" s="34">
        <v>11.380699999999999</v>
      </c>
      <c r="M649" s="34">
        <v>0.50949999999999995</v>
      </c>
      <c r="N649" s="34">
        <v>273.60680000000002</v>
      </c>
      <c r="O649" s="34">
        <v>2.1661999999999999</v>
      </c>
      <c r="P649" s="34">
        <v>275.8</v>
      </c>
      <c r="Q649" s="34">
        <v>223.52760000000001</v>
      </c>
      <c r="R649" s="34">
        <v>1.7697000000000001</v>
      </c>
      <c r="S649" s="34">
        <v>225.3</v>
      </c>
      <c r="T649" s="34">
        <v>2578.5419999999999</v>
      </c>
      <c r="U649" s="34"/>
      <c r="V649" s="34"/>
      <c r="W649" s="34">
        <v>0</v>
      </c>
      <c r="X649" s="34">
        <v>1.6654</v>
      </c>
      <c r="Y649" s="34">
        <v>12</v>
      </c>
      <c r="Z649" s="34">
        <v>849</v>
      </c>
      <c r="AA649" s="34">
        <v>849</v>
      </c>
      <c r="AB649" s="34">
        <v>857</v>
      </c>
      <c r="AC649" s="34">
        <v>93</v>
      </c>
      <c r="AD649" s="34">
        <v>27.33</v>
      </c>
      <c r="AE649" s="34">
        <v>0.63</v>
      </c>
      <c r="AF649" s="34">
        <v>978</v>
      </c>
      <c r="AG649" s="34">
        <v>1</v>
      </c>
      <c r="AH649" s="34">
        <v>39</v>
      </c>
      <c r="AI649" s="34">
        <v>37</v>
      </c>
      <c r="AJ649" s="34">
        <v>189</v>
      </c>
      <c r="AK649" s="34">
        <v>168</v>
      </c>
      <c r="AL649" s="34">
        <v>3.8</v>
      </c>
      <c r="AM649" s="34">
        <v>174.8</v>
      </c>
      <c r="AN649" s="34" t="s">
        <v>155</v>
      </c>
      <c r="AO649" s="34">
        <v>2</v>
      </c>
      <c r="AP649" s="37">
        <v>0.77509259259259267</v>
      </c>
      <c r="AQ649" s="34">
        <v>47.164275000000004</v>
      </c>
      <c r="AR649" s="34">
        <v>-88.487481000000002</v>
      </c>
      <c r="AS649" s="34">
        <v>319.3</v>
      </c>
      <c r="AT649" s="34">
        <v>28.1</v>
      </c>
      <c r="AU649" s="34">
        <v>12</v>
      </c>
      <c r="AV649" s="34">
        <v>10</v>
      </c>
      <c r="AW649" s="34" t="s">
        <v>199</v>
      </c>
      <c r="AX649" s="34">
        <v>1.5438000000000001</v>
      </c>
      <c r="AY649" s="34">
        <v>1.1686000000000001</v>
      </c>
      <c r="AZ649" s="34">
        <v>2.2437999999999998</v>
      </c>
      <c r="BA649" s="34">
        <v>13.404</v>
      </c>
      <c r="BB649" s="34">
        <v>14.58</v>
      </c>
      <c r="BC649" s="34">
        <v>1.0900000000000001</v>
      </c>
      <c r="BD649" s="34">
        <v>14.084</v>
      </c>
      <c r="BE649" s="34">
        <v>2723.2269999999999</v>
      </c>
      <c r="BF649" s="34">
        <v>77.587999999999994</v>
      </c>
      <c r="BG649" s="34">
        <v>6.8559999999999999</v>
      </c>
      <c r="BH649" s="34">
        <v>5.3999999999999999E-2</v>
      </c>
      <c r="BI649" s="34">
        <v>6.91</v>
      </c>
      <c r="BJ649" s="34">
        <v>5.601</v>
      </c>
      <c r="BK649" s="34">
        <v>4.3999999999999997E-2</v>
      </c>
      <c r="BL649" s="34">
        <v>5.6459999999999999</v>
      </c>
      <c r="BM649" s="34">
        <v>21.291799999999999</v>
      </c>
      <c r="BN649" s="34"/>
      <c r="BO649" s="34"/>
      <c r="BP649" s="34"/>
      <c r="BQ649" s="34">
        <v>289.76400000000001</v>
      </c>
      <c r="BR649" s="34">
        <v>0.19986100000000001</v>
      </c>
      <c r="BS649" s="34">
        <v>-5</v>
      </c>
      <c r="BT649" s="34">
        <v>7.0000000000000001E-3</v>
      </c>
      <c r="BU649" s="34">
        <v>4.8841029999999996</v>
      </c>
      <c r="BV649" s="34">
        <v>0</v>
      </c>
      <c r="BW649" s="34" t="s">
        <v>155</v>
      </c>
      <c r="BX649" s="34">
        <v>0.81699999999999995</v>
      </c>
    </row>
    <row r="650" spans="1:76" x14ac:dyDescent="0.25">
      <c r="A650" s="35">
        <v>43167</v>
      </c>
      <c r="B650" s="36">
        <v>2.4292824074074074E-2</v>
      </c>
      <c r="C650" s="34">
        <v>12.959</v>
      </c>
      <c r="D650" s="34">
        <v>0.56259999999999999</v>
      </c>
      <c r="E650" s="34">
        <v>5625.5932199999997</v>
      </c>
      <c r="F650" s="34">
        <v>325.7</v>
      </c>
      <c r="G650" s="34">
        <v>2.4</v>
      </c>
      <c r="H650" s="34">
        <v>2243.8000000000002</v>
      </c>
      <c r="I650" s="34"/>
      <c r="J650" s="34">
        <v>1.9</v>
      </c>
      <c r="K650" s="34">
        <v>0.87719999999999998</v>
      </c>
      <c r="L650" s="34">
        <v>11.367699999999999</v>
      </c>
      <c r="M650" s="34">
        <v>0.49349999999999999</v>
      </c>
      <c r="N650" s="34">
        <v>285.71030000000002</v>
      </c>
      <c r="O650" s="34">
        <v>2.1053000000000002</v>
      </c>
      <c r="P650" s="34">
        <v>287.8</v>
      </c>
      <c r="Q650" s="34">
        <v>233.41579999999999</v>
      </c>
      <c r="R650" s="34">
        <v>1.72</v>
      </c>
      <c r="S650" s="34">
        <v>235.1</v>
      </c>
      <c r="T650" s="34">
        <v>2243.7979999999998</v>
      </c>
      <c r="U650" s="34"/>
      <c r="V650" s="34"/>
      <c r="W650" s="34">
        <v>0</v>
      </c>
      <c r="X650" s="34">
        <v>1.6667000000000001</v>
      </c>
      <c r="Y650" s="34">
        <v>11.9</v>
      </c>
      <c r="Z650" s="34">
        <v>850</v>
      </c>
      <c r="AA650" s="34">
        <v>850</v>
      </c>
      <c r="AB650" s="34">
        <v>857</v>
      </c>
      <c r="AC650" s="34">
        <v>93</v>
      </c>
      <c r="AD650" s="34">
        <v>27.33</v>
      </c>
      <c r="AE650" s="34">
        <v>0.63</v>
      </c>
      <c r="AF650" s="34">
        <v>978</v>
      </c>
      <c r="AG650" s="34">
        <v>1</v>
      </c>
      <c r="AH650" s="34">
        <v>39</v>
      </c>
      <c r="AI650" s="34">
        <v>37</v>
      </c>
      <c r="AJ650" s="34">
        <v>189</v>
      </c>
      <c r="AK650" s="34">
        <v>168</v>
      </c>
      <c r="AL650" s="34">
        <v>3.7</v>
      </c>
      <c r="AM650" s="34">
        <v>175</v>
      </c>
      <c r="AN650" s="34" t="s">
        <v>155</v>
      </c>
      <c r="AO650" s="34">
        <v>2</v>
      </c>
      <c r="AP650" s="37">
        <v>0.77510416666666659</v>
      </c>
      <c r="AQ650" s="34">
        <v>47.164234</v>
      </c>
      <c r="AR650" s="34">
        <v>-88.487629999999996</v>
      </c>
      <c r="AS650" s="34">
        <v>319.3</v>
      </c>
      <c r="AT650" s="34">
        <v>27.7</v>
      </c>
      <c r="AU650" s="34">
        <v>12</v>
      </c>
      <c r="AV650" s="34">
        <v>10</v>
      </c>
      <c r="AW650" s="34" t="s">
        <v>199</v>
      </c>
      <c r="AX650" s="34">
        <v>1.6</v>
      </c>
      <c r="AY650" s="34">
        <v>1</v>
      </c>
      <c r="AZ650" s="34">
        <v>2.2999999999999998</v>
      </c>
      <c r="BA650" s="34">
        <v>13.404</v>
      </c>
      <c r="BB650" s="34">
        <v>14.66</v>
      </c>
      <c r="BC650" s="34">
        <v>1.0900000000000001</v>
      </c>
      <c r="BD650" s="34">
        <v>13.997999999999999</v>
      </c>
      <c r="BE650" s="34">
        <v>2734.2179999999998</v>
      </c>
      <c r="BF650" s="34">
        <v>75.545000000000002</v>
      </c>
      <c r="BG650" s="34">
        <v>7.1970000000000001</v>
      </c>
      <c r="BH650" s="34">
        <v>5.2999999999999999E-2</v>
      </c>
      <c r="BI650" s="34">
        <v>7.25</v>
      </c>
      <c r="BJ650" s="34">
        <v>5.8789999999999996</v>
      </c>
      <c r="BK650" s="34">
        <v>4.2999999999999997E-2</v>
      </c>
      <c r="BL650" s="34">
        <v>5.923</v>
      </c>
      <c r="BM650" s="34">
        <v>18.623699999999999</v>
      </c>
      <c r="BN650" s="34"/>
      <c r="BO650" s="34"/>
      <c r="BP650" s="34"/>
      <c r="BQ650" s="34">
        <v>291.48399999999998</v>
      </c>
      <c r="BR650" s="34">
        <v>0.173567</v>
      </c>
      <c r="BS650" s="34">
        <v>-5</v>
      </c>
      <c r="BT650" s="34">
        <v>7.0000000000000001E-3</v>
      </c>
      <c r="BU650" s="34">
        <v>4.2415440000000002</v>
      </c>
      <c r="BV650" s="34">
        <v>0</v>
      </c>
      <c r="BW650" s="34" t="s">
        <v>155</v>
      </c>
      <c r="BX650" s="34">
        <v>0.81699999999999995</v>
      </c>
    </row>
    <row r="651" spans="1:76" x14ac:dyDescent="0.25">
      <c r="A651" s="35">
        <v>43167</v>
      </c>
      <c r="B651" s="36">
        <v>2.4304398148148151E-2</v>
      </c>
      <c r="C651" s="34">
        <v>12.94</v>
      </c>
      <c r="D651" s="34">
        <v>0.36509999999999998</v>
      </c>
      <c r="E651" s="34">
        <v>3650.704698</v>
      </c>
      <c r="F651" s="34">
        <v>325.60000000000002</v>
      </c>
      <c r="G651" s="34">
        <v>2.4</v>
      </c>
      <c r="H651" s="34">
        <v>1877.9</v>
      </c>
      <c r="I651" s="34"/>
      <c r="J651" s="34">
        <v>1.9</v>
      </c>
      <c r="K651" s="34">
        <v>0.87949999999999995</v>
      </c>
      <c r="L651" s="34">
        <v>11.381</v>
      </c>
      <c r="M651" s="34">
        <v>0.3211</v>
      </c>
      <c r="N651" s="34">
        <v>286.37259999999998</v>
      </c>
      <c r="O651" s="34">
        <v>2.1107999999999998</v>
      </c>
      <c r="P651" s="34">
        <v>288.5</v>
      </c>
      <c r="Q651" s="34">
        <v>233.95689999999999</v>
      </c>
      <c r="R651" s="34">
        <v>1.7244999999999999</v>
      </c>
      <c r="S651" s="34">
        <v>235.7</v>
      </c>
      <c r="T651" s="34">
        <v>1877.923</v>
      </c>
      <c r="U651" s="34"/>
      <c r="V651" s="34"/>
      <c r="W651" s="34">
        <v>0</v>
      </c>
      <c r="X651" s="34">
        <v>1.6711</v>
      </c>
      <c r="Y651" s="34">
        <v>11.9</v>
      </c>
      <c r="Z651" s="34">
        <v>850</v>
      </c>
      <c r="AA651" s="34">
        <v>849</v>
      </c>
      <c r="AB651" s="34">
        <v>857</v>
      </c>
      <c r="AC651" s="34">
        <v>93</v>
      </c>
      <c r="AD651" s="34">
        <v>27.33</v>
      </c>
      <c r="AE651" s="34">
        <v>0.63</v>
      </c>
      <c r="AF651" s="34">
        <v>978</v>
      </c>
      <c r="AG651" s="34">
        <v>1</v>
      </c>
      <c r="AH651" s="34">
        <v>39</v>
      </c>
      <c r="AI651" s="34">
        <v>37</v>
      </c>
      <c r="AJ651" s="34">
        <v>189</v>
      </c>
      <c r="AK651" s="34">
        <v>168</v>
      </c>
      <c r="AL651" s="34">
        <v>3.8</v>
      </c>
      <c r="AM651" s="34">
        <v>175</v>
      </c>
      <c r="AN651" s="34" t="s">
        <v>155</v>
      </c>
      <c r="AO651" s="34">
        <v>2</v>
      </c>
      <c r="AP651" s="37">
        <v>0.77511574074074074</v>
      </c>
      <c r="AQ651" s="34">
        <v>47.164194999999999</v>
      </c>
      <c r="AR651" s="34">
        <v>-88.487731999999994</v>
      </c>
      <c r="AS651" s="34">
        <v>319.3</v>
      </c>
      <c r="AT651" s="34">
        <v>24.8</v>
      </c>
      <c r="AU651" s="34">
        <v>12</v>
      </c>
      <c r="AV651" s="34">
        <v>10</v>
      </c>
      <c r="AW651" s="34" t="s">
        <v>199</v>
      </c>
      <c r="AX651" s="34">
        <v>1.6</v>
      </c>
      <c r="AY651" s="34">
        <v>1</v>
      </c>
      <c r="AZ651" s="34">
        <v>2.2999999999999998</v>
      </c>
      <c r="BA651" s="34">
        <v>13.404</v>
      </c>
      <c r="BB651" s="34">
        <v>14.95</v>
      </c>
      <c r="BC651" s="34">
        <v>1.1200000000000001</v>
      </c>
      <c r="BD651" s="34">
        <v>13.699</v>
      </c>
      <c r="BE651" s="34">
        <v>2782.6280000000002</v>
      </c>
      <c r="BF651" s="34">
        <v>49.966000000000001</v>
      </c>
      <c r="BG651" s="34">
        <v>7.3319999999999999</v>
      </c>
      <c r="BH651" s="34">
        <v>5.3999999999999999E-2</v>
      </c>
      <c r="BI651" s="34">
        <v>7.3860000000000001</v>
      </c>
      <c r="BJ651" s="34">
        <v>5.99</v>
      </c>
      <c r="BK651" s="34">
        <v>4.3999999999999997E-2</v>
      </c>
      <c r="BL651" s="34">
        <v>6.0339999999999998</v>
      </c>
      <c r="BM651" s="34">
        <v>15.8444</v>
      </c>
      <c r="BN651" s="34"/>
      <c r="BO651" s="34"/>
      <c r="BP651" s="34"/>
      <c r="BQ651" s="34">
        <v>297.08</v>
      </c>
      <c r="BR651" s="34">
        <v>0.179647</v>
      </c>
      <c r="BS651" s="34">
        <v>-5</v>
      </c>
      <c r="BT651" s="34">
        <v>7.0000000000000001E-3</v>
      </c>
      <c r="BU651" s="34">
        <v>4.3901240000000001</v>
      </c>
      <c r="BV651" s="34">
        <v>0</v>
      </c>
      <c r="BW651" s="34" t="s">
        <v>155</v>
      </c>
      <c r="BX651" s="34">
        <v>0.81699999999999995</v>
      </c>
    </row>
    <row r="652" spans="1:76" x14ac:dyDescent="0.25">
      <c r="A652" s="35">
        <v>43167</v>
      </c>
      <c r="B652" s="36">
        <v>2.4315972222222221E-2</v>
      </c>
      <c r="C652" s="34">
        <v>12.936999999999999</v>
      </c>
      <c r="D652" s="34">
        <v>0.3301</v>
      </c>
      <c r="E652" s="34">
        <v>3301.2855979999999</v>
      </c>
      <c r="F652" s="34">
        <v>315.10000000000002</v>
      </c>
      <c r="G652" s="34">
        <v>2.4</v>
      </c>
      <c r="H652" s="34">
        <v>1613</v>
      </c>
      <c r="I652" s="34"/>
      <c r="J652" s="34">
        <v>1.8</v>
      </c>
      <c r="K652" s="34">
        <v>0.88009999999999999</v>
      </c>
      <c r="L652" s="34">
        <v>11.385999999999999</v>
      </c>
      <c r="M652" s="34">
        <v>0.29060000000000002</v>
      </c>
      <c r="N652" s="34">
        <v>277.35789999999997</v>
      </c>
      <c r="O652" s="34">
        <v>2.1122999999999998</v>
      </c>
      <c r="P652" s="34">
        <v>279.5</v>
      </c>
      <c r="Q652" s="34">
        <v>226.59219999999999</v>
      </c>
      <c r="R652" s="34">
        <v>1.7257</v>
      </c>
      <c r="S652" s="34">
        <v>228.3</v>
      </c>
      <c r="T652" s="34">
        <v>1612.9529</v>
      </c>
      <c r="U652" s="34"/>
      <c r="V652" s="34"/>
      <c r="W652" s="34">
        <v>0</v>
      </c>
      <c r="X652" s="34">
        <v>1.5842000000000001</v>
      </c>
      <c r="Y652" s="34">
        <v>11.9</v>
      </c>
      <c r="Z652" s="34">
        <v>849</v>
      </c>
      <c r="AA652" s="34">
        <v>849</v>
      </c>
      <c r="AB652" s="34">
        <v>857</v>
      </c>
      <c r="AC652" s="34">
        <v>93</v>
      </c>
      <c r="AD652" s="34">
        <v>27.33</v>
      </c>
      <c r="AE652" s="34">
        <v>0.63</v>
      </c>
      <c r="AF652" s="34">
        <v>978</v>
      </c>
      <c r="AG652" s="34">
        <v>1</v>
      </c>
      <c r="AH652" s="34">
        <v>39</v>
      </c>
      <c r="AI652" s="34">
        <v>37</v>
      </c>
      <c r="AJ652" s="34">
        <v>189.9</v>
      </c>
      <c r="AK652" s="34">
        <v>168.9</v>
      </c>
      <c r="AL652" s="34">
        <v>3.8</v>
      </c>
      <c r="AM652" s="34">
        <v>175</v>
      </c>
      <c r="AN652" s="34" t="s">
        <v>155</v>
      </c>
      <c r="AO652" s="34">
        <v>2</v>
      </c>
      <c r="AP652" s="37">
        <v>0.77506944444444448</v>
      </c>
      <c r="AQ652" s="34">
        <v>47.164164999999997</v>
      </c>
      <c r="AR652" s="34">
        <v>-88.487851000000006</v>
      </c>
      <c r="AS652" s="34">
        <v>319.2</v>
      </c>
      <c r="AT652" s="34">
        <v>22.6</v>
      </c>
      <c r="AU652" s="34">
        <v>12</v>
      </c>
      <c r="AV652" s="34">
        <v>10</v>
      </c>
      <c r="AW652" s="34" t="s">
        <v>199</v>
      </c>
      <c r="AX652" s="34">
        <v>1.671872</v>
      </c>
      <c r="AY652" s="34">
        <v>1.1437440000000001</v>
      </c>
      <c r="AZ652" s="34">
        <v>2.3718720000000002</v>
      </c>
      <c r="BA652" s="34">
        <v>13.404</v>
      </c>
      <c r="BB652" s="34">
        <v>15.03</v>
      </c>
      <c r="BC652" s="34">
        <v>1.1200000000000001</v>
      </c>
      <c r="BD652" s="34">
        <v>13.622</v>
      </c>
      <c r="BE652" s="34">
        <v>2796.13</v>
      </c>
      <c r="BF652" s="34">
        <v>45.414000000000001</v>
      </c>
      <c r="BG652" s="34">
        <v>7.133</v>
      </c>
      <c r="BH652" s="34">
        <v>5.3999999999999999E-2</v>
      </c>
      <c r="BI652" s="34">
        <v>7.1870000000000003</v>
      </c>
      <c r="BJ652" s="34">
        <v>5.827</v>
      </c>
      <c r="BK652" s="34">
        <v>4.3999999999999997E-2</v>
      </c>
      <c r="BL652" s="34">
        <v>5.8719999999999999</v>
      </c>
      <c r="BM652" s="34">
        <v>13.668799999999999</v>
      </c>
      <c r="BN652" s="34"/>
      <c r="BO652" s="34"/>
      <c r="BP652" s="34"/>
      <c r="BQ652" s="34">
        <v>282.87599999999998</v>
      </c>
      <c r="BR652" s="34">
        <v>0.18801599999999999</v>
      </c>
      <c r="BS652" s="34">
        <v>-5</v>
      </c>
      <c r="BT652" s="34">
        <v>7.0000000000000001E-3</v>
      </c>
      <c r="BU652" s="34">
        <v>4.5946410000000002</v>
      </c>
      <c r="BV652" s="34">
        <v>0</v>
      </c>
      <c r="BW652" s="34" t="s">
        <v>155</v>
      </c>
      <c r="BX652" s="34">
        <v>0.81699999999999995</v>
      </c>
    </row>
    <row r="653" spans="1:76" x14ac:dyDescent="0.25">
      <c r="A653" s="35">
        <v>43167</v>
      </c>
      <c r="B653" s="36">
        <v>2.4327546296296295E-2</v>
      </c>
      <c r="C653" s="34">
        <v>12.927</v>
      </c>
      <c r="D653" s="34">
        <v>0.36680000000000001</v>
      </c>
      <c r="E653" s="34">
        <v>3667.8075309999999</v>
      </c>
      <c r="F653" s="34">
        <v>314.39999999999998</v>
      </c>
      <c r="G653" s="34">
        <v>2.4</v>
      </c>
      <c r="H653" s="34">
        <v>1499.6</v>
      </c>
      <c r="I653" s="34"/>
      <c r="J653" s="34">
        <v>1.8</v>
      </c>
      <c r="K653" s="34">
        <v>0.87990000000000002</v>
      </c>
      <c r="L653" s="34">
        <v>11.375400000000001</v>
      </c>
      <c r="M653" s="34">
        <v>0.32269999999999999</v>
      </c>
      <c r="N653" s="34">
        <v>276.66820000000001</v>
      </c>
      <c r="O653" s="34">
        <v>2.1118000000000001</v>
      </c>
      <c r="P653" s="34">
        <v>278.8</v>
      </c>
      <c r="Q653" s="34">
        <v>226.02869999999999</v>
      </c>
      <c r="R653" s="34">
        <v>1.7253000000000001</v>
      </c>
      <c r="S653" s="34">
        <v>227.8</v>
      </c>
      <c r="T653" s="34">
        <v>1499.6198999999999</v>
      </c>
      <c r="U653" s="34"/>
      <c r="V653" s="34"/>
      <c r="W653" s="34">
        <v>0</v>
      </c>
      <c r="X653" s="34">
        <v>1.5839000000000001</v>
      </c>
      <c r="Y653" s="34">
        <v>11.8</v>
      </c>
      <c r="Z653" s="34">
        <v>850</v>
      </c>
      <c r="AA653" s="34">
        <v>850</v>
      </c>
      <c r="AB653" s="34">
        <v>857</v>
      </c>
      <c r="AC653" s="34">
        <v>93</v>
      </c>
      <c r="AD653" s="34">
        <v>27.33</v>
      </c>
      <c r="AE653" s="34">
        <v>0.63</v>
      </c>
      <c r="AF653" s="34">
        <v>978</v>
      </c>
      <c r="AG653" s="34">
        <v>1</v>
      </c>
      <c r="AH653" s="34">
        <v>39</v>
      </c>
      <c r="AI653" s="34">
        <v>37</v>
      </c>
      <c r="AJ653" s="34">
        <v>189.1</v>
      </c>
      <c r="AK653" s="34">
        <v>168.1</v>
      </c>
      <c r="AL653" s="34">
        <v>3.7</v>
      </c>
      <c r="AM653" s="34">
        <v>175.2</v>
      </c>
      <c r="AN653" s="34" t="s">
        <v>155</v>
      </c>
      <c r="AO653" s="34">
        <v>2</v>
      </c>
      <c r="AP653" s="37">
        <v>0.77513888888888882</v>
      </c>
      <c r="AQ653" s="34">
        <v>47.164154000000003</v>
      </c>
      <c r="AR653" s="34">
        <v>-88.487977999999998</v>
      </c>
      <c r="AS653" s="34">
        <v>319</v>
      </c>
      <c r="AT653" s="34">
        <v>21.7</v>
      </c>
      <c r="AU653" s="34">
        <v>12</v>
      </c>
      <c r="AV653" s="34">
        <v>10</v>
      </c>
      <c r="AW653" s="34" t="s">
        <v>199</v>
      </c>
      <c r="AX653" s="34">
        <v>1.7719</v>
      </c>
      <c r="AY653" s="34">
        <v>1.0562</v>
      </c>
      <c r="AZ653" s="34">
        <v>2.4719000000000002</v>
      </c>
      <c r="BA653" s="34">
        <v>13.404</v>
      </c>
      <c r="BB653" s="34">
        <v>15.01</v>
      </c>
      <c r="BC653" s="34">
        <v>1.1200000000000001</v>
      </c>
      <c r="BD653" s="34">
        <v>13.645</v>
      </c>
      <c r="BE653" s="34">
        <v>2791.0970000000002</v>
      </c>
      <c r="BF653" s="34">
        <v>50.402000000000001</v>
      </c>
      <c r="BG653" s="34">
        <v>7.109</v>
      </c>
      <c r="BH653" s="34">
        <v>5.3999999999999999E-2</v>
      </c>
      <c r="BI653" s="34">
        <v>7.1630000000000003</v>
      </c>
      <c r="BJ653" s="34">
        <v>5.8079999999999998</v>
      </c>
      <c r="BK653" s="34">
        <v>4.3999999999999997E-2</v>
      </c>
      <c r="BL653" s="34">
        <v>5.8520000000000003</v>
      </c>
      <c r="BM653" s="34">
        <v>12.6973</v>
      </c>
      <c r="BN653" s="34"/>
      <c r="BO653" s="34"/>
      <c r="BP653" s="34"/>
      <c r="BQ653" s="34">
        <v>282.57400000000001</v>
      </c>
      <c r="BR653" s="34">
        <v>0.184615</v>
      </c>
      <c r="BS653" s="34">
        <v>-5</v>
      </c>
      <c r="BT653" s="34">
        <v>7.0000000000000001E-3</v>
      </c>
      <c r="BU653" s="34">
        <v>4.5115290000000003</v>
      </c>
      <c r="BV653" s="34">
        <v>0</v>
      </c>
      <c r="BW653" s="34" t="s">
        <v>155</v>
      </c>
      <c r="BX653" s="34">
        <v>0.81699999999999995</v>
      </c>
    </row>
    <row r="654" spans="1:76" x14ac:dyDescent="0.25">
      <c r="A654" s="35">
        <v>43167</v>
      </c>
      <c r="B654" s="36">
        <v>2.4339120370370369E-2</v>
      </c>
      <c r="C654" s="34">
        <v>12.911</v>
      </c>
      <c r="D654" s="34">
        <v>0.36149999999999999</v>
      </c>
      <c r="E654" s="34">
        <v>3615.087282</v>
      </c>
      <c r="F654" s="34">
        <v>316.7</v>
      </c>
      <c r="G654" s="34">
        <v>2.4</v>
      </c>
      <c r="H654" s="34">
        <v>1452</v>
      </c>
      <c r="I654" s="34"/>
      <c r="J654" s="34">
        <v>1.8</v>
      </c>
      <c r="K654" s="34">
        <v>0.88019999999999998</v>
      </c>
      <c r="L654" s="34">
        <v>11.364000000000001</v>
      </c>
      <c r="M654" s="34">
        <v>0.31819999999999998</v>
      </c>
      <c r="N654" s="34">
        <v>278.7303</v>
      </c>
      <c r="O654" s="34">
        <v>2.1124999999999998</v>
      </c>
      <c r="P654" s="34">
        <v>280.8</v>
      </c>
      <c r="Q654" s="34">
        <v>227.71340000000001</v>
      </c>
      <c r="R654" s="34">
        <v>1.7258</v>
      </c>
      <c r="S654" s="34">
        <v>229.4</v>
      </c>
      <c r="T654" s="34">
        <v>1452.0204000000001</v>
      </c>
      <c r="U654" s="34"/>
      <c r="V654" s="34"/>
      <c r="W654" s="34">
        <v>0</v>
      </c>
      <c r="X654" s="34">
        <v>1.5843</v>
      </c>
      <c r="Y654" s="34">
        <v>11.9</v>
      </c>
      <c r="Z654" s="34">
        <v>850</v>
      </c>
      <c r="AA654" s="34">
        <v>850</v>
      </c>
      <c r="AB654" s="34">
        <v>857</v>
      </c>
      <c r="AC654" s="34">
        <v>93</v>
      </c>
      <c r="AD654" s="34">
        <v>27.33</v>
      </c>
      <c r="AE654" s="34">
        <v>0.63</v>
      </c>
      <c r="AF654" s="34">
        <v>978</v>
      </c>
      <c r="AG654" s="34">
        <v>1</v>
      </c>
      <c r="AH654" s="34">
        <v>39</v>
      </c>
      <c r="AI654" s="34">
        <v>37</v>
      </c>
      <c r="AJ654" s="34">
        <v>189.9</v>
      </c>
      <c r="AK654" s="34">
        <v>168</v>
      </c>
      <c r="AL654" s="34">
        <v>3.8</v>
      </c>
      <c r="AM654" s="34">
        <v>175.6</v>
      </c>
      <c r="AN654" s="34" t="s">
        <v>155</v>
      </c>
      <c r="AO654" s="34">
        <v>2</v>
      </c>
      <c r="AP654" s="37">
        <v>0.77515046296296297</v>
      </c>
      <c r="AQ654" s="34">
        <v>47.164150999999997</v>
      </c>
      <c r="AR654" s="34">
        <v>-88.488102999999995</v>
      </c>
      <c r="AS654" s="34">
        <v>319</v>
      </c>
      <c r="AT654" s="34">
        <v>21.3</v>
      </c>
      <c r="AU654" s="34">
        <v>12</v>
      </c>
      <c r="AV654" s="34">
        <v>10</v>
      </c>
      <c r="AW654" s="34" t="s">
        <v>199</v>
      </c>
      <c r="AX654" s="34">
        <v>1.9438</v>
      </c>
      <c r="AY654" s="34">
        <v>1.3594999999999999</v>
      </c>
      <c r="AZ654" s="34">
        <v>2.8595000000000002</v>
      </c>
      <c r="BA654" s="34">
        <v>13.404</v>
      </c>
      <c r="BB654" s="34">
        <v>15.04</v>
      </c>
      <c r="BC654" s="34">
        <v>1.1200000000000001</v>
      </c>
      <c r="BD654" s="34">
        <v>13.612</v>
      </c>
      <c r="BE654" s="34">
        <v>2793.1990000000001</v>
      </c>
      <c r="BF654" s="34">
        <v>49.779000000000003</v>
      </c>
      <c r="BG654" s="34">
        <v>7.1749999999999998</v>
      </c>
      <c r="BH654" s="34">
        <v>5.3999999999999999E-2</v>
      </c>
      <c r="BI654" s="34">
        <v>7.2290000000000001</v>
      </c>
      <c r="BJ654" s="34">
        <v>5.8609999999999998</v>
      </c>
      <c r="BK654" s="34">
        <v>4.3999999999999997E-2</v>
      </c>
      <c r="BL654" s="34">
        <v>5.9059999999999997</v>
      </c>
      <c r="BM654" s="34">
        <v>12.315899999999999</v>
      </c>
      <c r="BN654" s="34"/>
      <c r="BO654" s="34"/>
      <c r="BP654" s="34"/>
      <c r="BQ654" s="34">
        <v>283.15100000000001</v>
      </c>
      <c r="BR654" s="34">
        <v>0.179615</v>
      </c>
      <c r="BS654" s="34">
        <v>-5</v>
      </c>
      <c r="BT654" s="34">
        <v>6.123E-3</v>
      </c>
      <c r="BU654" s="34">
        <v>4.3893409999999999</v>
      </c>
      <c r="BV654" s="34">
        <v>0</v>
      </c>
      <c r="BW654" s="34" t="s">
        <v>155</v>
      </c>
      <c r="BX654" s="34">
        <v>0.81699999999999995</v>
      </c>
    </row>
    <row r="655" spans="1:76" x14ac:dyDescent="0.25">
      <c r="A655" s="35">
        <v>43167</v>
      </c>
      <c r="B655" s="36">
        <v>2.4350694444444442E-2</v>
      </c>
      <c r="C655" s="34">
        <v>12.887</v>
      </c>
      <c r="D655" s="34">
        <v>0.2702</v>
      </c>
      <c r="E655" s="34">
        <v>2702.4097400000001</v>
      </c>
      <c r="F655" s="34">
        <v>311.8</v>
      </c>
      <c r="G655" s="34">
        <v>2.4</v>
      </c>
      <c r="H655" s="34">
        <v>1345.8</v>
      </c>
      <c r="I655" s="34"/>
      <c r="J655" s="34">
        <v>1.8</v>
      </c>
      <c r="K655" s="34">
        <v>0.88129999999999997</v>
      </c>
      <c r="L655" s="34">
        <v>11.357100000000001</v>
      </c>
      <c r="M655" s="34">
        <v>0.2382</v>
      </c>
      <c r="N655" s="34">
        <v>274.82670000000002</v>
      </c>
      <c r="O655" s="34">
        <v>2.1152000000000002</v>
      </c>
      <c r="P655" s="34">
        <v>276.89999999999998</v>
      </c>
      <c r="Q655" s="34">
        <v>224.52420000000001</v>
      </c>
      <c r="R655" s="34">
        <v>1.728</v>
      </c>
      <c r="S655" s="34">
        <v>226.3</v>
      </c>
      <c r="T655" s="34">
        <v>1345.8387</v>
      </c>
      <c r="U655" s="34"/>
      <c r="V655" s="34"/>
      <c r="W655" s="34">
        <v>0</v>
      </c>
      <c r="X655" s="34">
        <v>1.5864</v>
      </c>
      <c r="Y655" s="34">
        <v>11.9</v>
      </c>
      <c r="Z655" s="34">
        <v>850</v>
      </c>
      <c r="AA655" s="34">
        <v>850</v>
      </c>
      <c r="AB655" s="34">
        <v>857</v>
      </c>
      <c r="AC655" s="34">
        <v>93</v>
      </c>
      <c r="AD655" s="34">
        <v>27.33</v>
      </c>
      <c r="AE655" s="34">
        <v>0.63</v>
      </c>
      <c r="AF655" s="34">
        <v>978</v>
      </c>
      <c r="AG655" s="34">
        <v>1</v>
      </c>
      <c r="AH655" s="34">
        <v>39</v>
      </c>
      <c r="AI655" s="34">
        <v>37</v>
      </c>
      <c r="AJ655" s="34">
        <v>190</v>
      </c>
      <c r="AK655" s="34">
        <v>168</v>
      </c>
      <c r="AL655" s="34">
        <v>3.8</v>
      </c>
      <c r="AM655" s="34">
        <v>176</v>
      </c>
      <c r="AN655" s="34" t="s">
        <v>155</v>
      </c>
      <c r="AO655" s="34">
        <v>2</v>
      </c>
      <c r="AP655" s="37">
        <v>0.77516203703703701</v>
      </c>
      <c r="AQ655" s="34">
        <v>47.164161999999997</v>
      </c>
      <c r="AR655" s="34">
        <v>-88.488226999999995</v>
      </c>
      <c r="AS655" s="34">
        <v>319.10000000000002</v>
      </c>
      <c r="AT655" s="34">
        <v>21.1</v>
      </c>
      <c r="AU655" s="34">
        <v>12</v>
      </c>
      <c r="AV655" s="34">
        <v>10</v>
      </c>
      <c r="AW655" s="34" t="s">
        <v>199</v>
      </c>
      <c r="AX655" s="34">
        <v>1.9280999999999999</v>
      </c>
      <c r="AY655" s="34">
        <v>1.6437999999999999</v>
      </c>
      <c r="AZ655" s="34">
        <v>3</v>
      </c>
      <c r="BA655" s="34">
        <v>13.404</v>
      </c>
      <c r="BB655" s="34">
        <v>15.19</v>
      </c>
      <c r="BC655" s="34">
        <v>1.1299999999999999</v>
      </c>
      <c r="BD655" s="34">
        <v>13.467000000000001</v>
      </c>
      <c r="BE655" s="34">
        <v>2814.8</v>
      </c>
      <c r="BF655" s="34">
        <v>37.57</v>
      </c>
      <c r="BG655" s="34">
        <v>7.133</v>
      </c>
      <c r="BH655" s="34">
        <v>5.5E-2</v>
      </c>
      <c r="BI655" s="34">
        <v>7.1879999999999997</v>
      </c>
      <c r="BJ655" s="34">
        <v>5.827</v>
      </c>
      <c r="BK655" s="34">
        <v>4.4999999999999998E-2</v>
      </c>
      <c r="BL655" s="34">
        <v>5.8719999999999999</v>
      </c>
      <c r="BM655" s="34">
        <v>11.5105</v>
      </c>
      <c r="BN655" s="34"/>
      <c r="BO655" s="34"/>
      <c r="BP655" s="34"/>
      <c r="BQ655" s="34">
        <v>285.87799999999999</v>
      </c>
      <c r="BR655" s="34">
        <v>0.185139</v>
      </c>
      <c r="BS655" s="34">
        <v>-5</v>
      </c>
      <c r="BT655" s="34">
        <v>6.0000000000000001E-3</v>
      </c>
      <c r="BU655" s="34">
        <v>4.5243339999999996</v>
      </c>
      <c r="BV655" s="34">
        <v>0</v>
      </c>
      <c r="BW655" s="34" t="s">
        <v>155</v>
      </c>
      <c r="BX655" s="34">
        <v>0.81699999999999995</v>
      </c>
    </row>
    <row r="656" spans="1:76" x14ac:dyDescent="0.25">
      <c r="A656" s="35">
        <v>43167</v>
      </c>
      <c r="B656" s="36">
        <v>2.4362268518518516E-2</v>
      </c>
      <c r="C656" s="34">
        <v>12.88</v>
      </c>
      <c r="D656" s="34">
        <v>0.32479999999999998</v>
      </c>
      <c r="E656" s="34">
        <v>3248.169605</v>
      </c>
      <c r="F656" s="34">
        <v>297</v>
      </c>
      <c r="G656" s="34">
        <v>2.4</v>
      </c>
      <c r="H656" s="34">
        <v>1204.4000000000001</v>
      </c>
      <c r="I656" s="34"/>
      <c r="J656" s="34">
        <v>1.8</v>
      </c>
      <c r="K656" s="34">
        <v>0.88100000000000001</v>
      </c>
      <c r="L656" s="34">
        <v>11.347799999999999</v>
      </c>
      <c r="M656" s="34">
        <v>0.28620000000000001</v>
      </c>
      <c r="N656" s="34">
        <v>261.64609999999999</v>
      </c>
      <c r="O656" s="34">
        <v>2.1145</v>
      </c>
      <c r="P656" s="34">
        <v>263.8</v>
      </c>
      <c r="Q656" s="34">
        <v>213.75620000000001</v>
      </c>
      <c r="R656" s="34">
        <v>1.7275</v>
      </c>
      <c r="S656" s="34">
        <v>215.5</v>
      </c>
      <c r="T656" s="34">
        <v>1204.3635999999999</v>
      </c>
      <c r="U656" s="34"/>
      <c r="V656" s="34"/>
      <c r="W656" s="34">
        <v>0</v>
      </c>
      <c r="X656" s="34">
        <v>1.5859000000000001</v>
      </c>
      <c r="Y656" s="34">
        <v>11.9</v>
      </c>
      <c r="Z656" s="34">
        <v>851</v>
      </c>
      <c r="AA656" s="34">
        <v>851</v>
      </c>
      <c r="AB656" s="34">
        <v>857</v>
      </c>
      <c r="AC656" s="34">
        <v>93</v>
      </c>
      <c r="AD656" s="34">
        <v>27.33</v>
      </c>
      <c r="AE656" s="34">
        <v>0.63</v>
      </c>
      <c r="AF656" s="34">
        <v>978</v>
      </c>
      <c r="AG656" s="34">
        <v>1</v>
      </c>
      <c r="AH656" s="34">
        <v>39</v>
      </c>
      <c r="AI656" s="34">
        <v>37</v>
      </c>
      <c r="AJ656" s="34">
        <v>190</v>
      </c>
      <c r="AK656" s="34">
        <v>168</v>
      </c>
      <c r="AL656" s="34">
        <v>3.9</v>
      </c>
      <c r="AM656" s="34">
        <v>175.7</v>
      </c>
      <c r="AN656" s="34" t="s">
        <v>155</v>
      </c>
      <c r="AO656" s="34">
        <v>2</v>
      </c>
      <c r="AP656" s="37">
        <v>0.77517361111111116</v>
      </c>
      <c r="AQ656" s="34">
        <v>47.164185000000003</v>
      </c>
      <c r="AR656" s="34">
        <v>-88.488348000000002</v>
      </c>
      <c r="AS656" s="34">
        <v>319.3</v>
      </c>
      <c r="AT656" s="34">
        <v>20.7</v>
      </c>
      <c r="AU656" s="34">
        <v>12</v>
      </c>
      <c r="AV656" s="34">
        <v>10</v>
      </c>
      <c r="AW656" s="34" t="s">
        <v>199</v>
      </c>
      <c r="AX656" s="34">
        <v>1.8281000000000001</v>
      </c>
      <c r="AY656" s="34">
        <v>1.7</v>
      </c>
      <c r="AZ656" s="34">
        <v>3</v>
      </c>
      <c r="BA656" s="34">
        <v>13.404</v>
      </c>
      <c r="BB656" s="34">
        <v>15.15</v>
      </c>
      <c r="BC656" s="34">
        <v>1.1299999999999999</v>
      </c>
      <c r="BD656" s="34">
        <v>13.502000000000001</v>
      </c>
      <c r="BE656" s="34">
        <v>2806.596</v>
      </c>
      <c r="BF656" s="34">
        <v>45.048000000000002</v>
      </c>
      <c r="BG656" s="34">
        <v>6.7770000000000001</v>
      </c>
      <c r="BH656" s="34">
        <v>5.5E-2</v>
      </c>
      <c r="BI656" s="34">
        <v>6.8310000000000004</v>
      </c>
      <c r="BJ656" s="34">
        <v>5.5359999999999996</v>
      </c>
      <c r="BK656" s="34">
        <v>4.4999999999999998E-2</v>
      </c>
      <c r="BL656" s="34">
        <v>5.5810000000000004</v>
      </c>
      <c r="BM656" s="34">
        <v>10.2789</v>
      </c>
      <c r="BN656" s="34"/>
      <c r="BO656" s="34"/>
      <c r="BP656" s="34"/>
      <c r="BQ656" s="34">
        <v>285.19099999999997</v>
      </c>
      <c r="BR656" s="34">
        <v>0.18512300000000001</v>
      </c>
      <c r="BS656" s="34">
        <v>-5</v>
      </c>
      <c r="BT656" s="34">
        <v>6.0000000000000001E-3</v>
      </c>
      <c r="BU656" s="34">
        <v>4.523943</v>
      </c>
      <c r="BV656" s="34">
        <v>0</v>
      </c>
      <c r="BW656" s="34" t="s">
        <v>155</v>
      </c>
      <c r="BX656" s="34">
        <v>0.81699999999999995</v>
      </c>
    </row>
    <row r="657" spans="1:76" x14ac:dyDescent="0.25">
      <c r="A657" s="35">
        <v>43167</v>
      </c>
      <c r="B657" s="36">
        <v>2.4373842592592593E-2</v>
      </c>
      <c r="C657" s="34">
        <v>12.88</v>
      </c>
      <c r="D657" s="34">
        <v>0.40660000000000002</v>
      </c>
      <c r="E657" s="34">
        <v>4066.097561</v>
      </c>
      <c r="F657" s="34">
        <v>291</v>
      </c>
      <c r="G657" s="34">
        <v>2.4</v>
      </c>
      <c r="H657" s="34">
        <v>1179.0999999999999</v>
      </c>
      <c r="I657" s="34"/>
      <c r="J657" s="34">
        <v>1.9</v>
      </c>
      <c r="K657" s="34">
        <v>0.88029999999999997</v>
      </c>
      <c r="L657" s="34">
        <v>11.338699999999999</v>
      </c>
      <c r="M657" s="34">
        <v>0.35799999999999998</v>
      </c>
      <c r="N657" s="34">
        <v>256.19779999999997</v>
      </c>
      <c r="O657" s="34">
        <v>2.1128</v>
      </c>
      <c r="P657" s="34">
        <v>258.3</v>
      </c>
      <c r="Q657" s="34">
        <v>209.30500000000001</v>
      </c>
      <c r="R657" s="34">
        <v>1.7261</v>
      </c>
      <c r="S657" s="34">
        <v>211</v>
      </c>
      <c r="T657" s="34">
        <v>1179.0999999999999</v>
      </c>
      <c r="U657" s="34"/>
      <c r="V657" s="34"/>
      <c r="W657" s="34">
        <v>0</v>
      </c>
      <c r="X657" s="34">
        <v>1.6726000000000001</v>
      </c>
      <c r="Y657" s="34">
        <v>11.9</v>
      </c>
      <c r="Z657" s="34">
        <v>850</v>
      </c>
      <c r="AA657" s="34">
        <v>850</v>
      </c>
      <c r="AB657" s="34">
        <v>857</v>
      </c>
      <c r="AC657" s="34">
        <v>93</v>
      </c>
      <c r="AD657" s="34">
        <v>27.33</v>
      </c>
      <c r="AE657" s="34">
        <v>0.63</v>
      </c>
      <c r="AF657" s="34">
        <v>978</v>
      </c>
      <c r="AG657" s="34">
        <v>1</v>
      </c>
      <c r="AH657" s="34">
        <v>39</v>
      </c>
      <c r="AI657" s="34">
        <v>37</v>
      </c>
      <c r="AJ657" s="34">
        <v>190</v>
      </c>
      <c r="AK657" s="34">
        <v>168.9</v>
      </c>
      <c r="AL657" s="34">
        <v>3.9</v>
      </c>
      <c r="AM657" s="34">
        <v>175.3</v>
      </c>
      <c r="AN657" s="34" t="s">
        <v>155</v>
      </c>
      <c r="AO657" s="34">
        <v>2</v>
      </c>
      <c r="AP657" s="37">
        <v>0.77518518518518509</v>
      </c>
      <c r="AQ657" s="34">
        <v>47.164216000000003</v>
      </c>
      <c r="AR657" s="34">
        <v>-88.488461999999998</v>
      </c>
      <c r="AS657" s="34">
        <v>319.3</v>
      </c>
      <c r="AT657" s="34">
        <v>20.6</v>
      </c>
      <c r="AU657" s="34">
        <v>12</v>
      </c>
      <c r="AV657" s="34">
        <v>10</v>
      </c>
      <c r="AW657" s="34" t="s">
        <v>199</v>
      </c>
      <c r="AX657" s="34">
        <v>1.8718999999999999</v>
      </c>
      <c r="AY657" s="34">
        <v>1.8438000000000001</v>
      </c>
      <c r="AZ657" s="34">
        <v>3.1438000000000001</v>
      </c>
      <c r="BA657" s="34">
        <v>13.404</v>
      </c>
      <c r="BB657" s="34">
        <v>15.06</v>
      </c>
      <c r="BC657" s="34">
        <v>1.1200000000000001</v>
      </c>
      <c r="BD657" s="34">
        <v>13.593</v>
      </c>
      <c r="BE657" s="34">
        <v>2790.0169999999998</v>
      </c>
      <c r="BF657" s="34">
        <v>56.058999999999997</v>
      </c>
      <c r="BG657" s="34">
        <v>6.6020000000000003</v>
      </c>
      <c r="BH657" s="34">
        <v>5.3999999999999999E-2</v>
      </c>
      <c r="BI657" s="34">
        <v>6.6559999999999997</v>
      </c>
      <c r="BJ657" s="34">
        <v>5.3929999999999998</v>
      </c>
      <c r="BK657" s="34">
        <v>4.3999999999999997E-2</v>
      </c>
      <c r="BL657" s="34">
        <v>5.4379999999999997</v>
      </c>
      <c r="BM657" s="34">
        <v>10.011900000000001</v>
      </c>
      <c r="BN657" s="34"/>
      <c r="BO657" s="34"/>
      <c r="BP657" s="34"/>
      <c r="BQ657" s="34">
        <v>299.25599999999997</v>
      </c>
      <c r="BR657" s="34">
        <v>0.170982</v>
      </c>
      <c r="BS657" s="34">
        <v>-5</v>
      </c>
      <c r="BT657" s="34">
        <v>6.0000000000000001E-3</v>
      </c>
      <c r="BU657" s="34">
        <v>4.1783729999999997</v>
      </c>
      <c r="BV657" s="34">
        <v>0</v>
      </c>
      <c r="BW657" s="34" t="s">
        <v>155</v>
      </c>
      <c r="BX657" s="34">
        <v>0.81699999999999995</v>
      </c>
    </row>
    <row r="658" spans="1:76" x14ac:dyDescent="0.25">
      <c r="A658" s="35">
        <v>43167</v>
      </c>
      <c r="B658" s="36">
        <v>2.438541666666667E-2</v>
      </c>
      <c r="C658" s="34">
        <v>12.88</v>
      </c>
      <c r="D658" s="34">
        <v>0.48080000000000001</v>
      </c>
      <c r="E658" s="34">
        <v>4807.946578</v>
      </c>
      <c r="F658" s="34">
        <v>289.60000000000002</v>
      </c>
      <c r="G658" s="34">
        <v>2.4</v>
      </c>
      <c r="H658" s="34">
        <v>1213.8</v>
      </c>
      <c r="I658" s="34"/>
      <c r="J658" s="34">
        <v>1.9</v>
      </c>
      <c r="K658" s="34">
        <v>0.87960000000000005</v>
      </c>
      <c r="L658" s="34">
        <v>11.328799999999999</v>
      </c>
      <c r="M658" s="34">
        <v>0.4229</v>
      </c>
      <c r="N658" s="34">
        <v>254.6968</v>
      </c>
      <c r="O658" s="34">
        <v>2.1110000000000002</v>
      </c>
      <c r="P658" s="34">
        <v>256.8</v>
      </c>
      <c r="Q658" s="34">
        <v>208.0788</v>
      </c>
      <c r="R658" s="34">
        <v>1.7245999999999999</v>
      </c>
      <c r="S658" s="34">
        <v>209.8</v>
      </c>
      <c r="T658" s="34">
        <v>1213.7927</v>
      </c>
      <c r="U658" s="34"/>
      <c r="V658" s="34"/>
      <c r="W658" s="34">
        <v>0</v>
      </c>
      <c r="X658" s="34">
        <v>1.6712</v>
      </c>
      <c r="Y658" s="34">
        <v>11.9</v>
      </c>
      <c r="Z658" s="34">
        <v>851</v>
      </c>
      <c r="AA658" s="34">
        <v>851</v>
      </c>
      <c r="AB658" s="34">
        <v>857</v>
      </c>
      <c r="AC658" s="34">
        <v>93</v>
      </c>
      <c r="AD658" s="34">
        <v>27.33</v>
      </c>
      <c r="AE658" s="34">
        <v>0.63</v>
      </c>
      <c r="AF658" s="34">
        <v>978</v>
      </c>
      <c r="AG658" s="34">
        <v>1</v>
      </c>
      <c r="AH658" s="34">
        <v>38.123123</v>
      </c>
      <c r="AI658" s="34">
        <v>37</v>
      </c>
      <c r="AJ658" s="34">
        <v>190</v>
      </c>
      <c r="AK658" s="34">
        <v>168.1</v>
      </c>
      <c r="AL658" s="34">
        <v>3.7</v>
      </c>
      <c r="AM658" s="34">
        <v>175</v>
      </c>
      <c r="AN658" s="34" t="s">
        <v>155</v>
      </c>
      <c r="AO658" s="34">
        <v>2</v>
      </c>
      <c r="AP658" s="37">
        <v>0.77519675925925924</v>
      </c>
      <c r="AQ658" s="34">
        <v>47.164245000000001</v>
      </c>
      <c r="AR658" s="34">
        <v>-88.488572000000005</v>
      </c>
      <c r="AS658" s="34">
        <v>319.39999999999998</v>
      </c>
      <c r="AT658" s="34">
        <v>20.2</v>
      </c>
      <c r="AU658" s="34">
        <v>12</v>
      </c>
      <c r="AV658" s="34">
        <v>10</v>
      </c>
      <c r="AW658" s="34" t="s">
        <v>199</v>
      </c>
      <c r="AX658" s="34">
        <v>1.9719</v>
      </c>
      <c r="AY658" s="34">
        <v>1.2528999999999999</v>
      </c>
      <c r="AZ658" s="34">
        <v>3.2719</v>
      </c>
      <c r="BA658" s="34">
        <v>13.404</v>
      </c>
      <c r="BB658" s="34">
        <v>14.96</v>
      </c>
      <c r="BC658" s="34">
        <v>1.1200000000000001</v>
      </c>
      <c r="BD658" s="34">
        <v>13.692</v>
      </c>
      <c r="BE658" s="34">
        <v>2773.7950000000001</v>
      </c>
      <c r="BF658" s="34">
        <v>65.902000000000001</v>
      </c>
      <c r="BG658" s="34">
        <v>6.5309999999999997</v>
      </c>
      <c r="BH658" s="34">
        <v>5.3999999999999999E-2</v>
      </c>
      <c r="BI658" s="34">
        <v>6.585</v>
      </c>
      <c r="BJ658" s="34">
        <v>5.335</v>
      </c>
      <c r="BK658" s="34">
        <v>4.3999999999999997E-2</v>
      </c>
      <c r="BL658" s="34">
        <v>5.3789999999999996</v>
      </c>
      <c r="BM658" s="34">
        <v>10.2555</v>
      </c>
      <c r="BN658" s="34"/>
      <c r="BO658" s="34"/>
      <c r="BP658" s="34"/>
      <c r="BQ658" s="34">
        <v>297.51600000000002</v>
      </c>
      <c r="BR658" s="34">
        <v>0.156724</v>
      </c>
      <c r="BS658" s="34">
        <v>-5</v>
      </c>
      <c r="BT658" s="34">
        <v>6.8770000000000003E-3</v>
      </c>
      <c r="BU658" s="34">
        <v>3.829936</v>
      </c>
      <c r="BV658" s="34">
        <v>0</v>
      </c>
      <c r="BW658" s="34" t="s">
        <v>155</v>
      </c>
      <c r="BX658" s="34">
        <v>0.81699999999999995</v>
      </c>
    </row>
    <row r="659" spans="1:76" x14ac:dyDescent="0.25">
      <c r="A659" s="35">
        <v>43167</v>
      </c>
      <c r="B659" s="36">
        <v>2.439699074074074E-2</v>
      </c>
      <c r="C659" s="34">
        <v>12.88</v>
      </c>
      <c r="D659" s="34">
        <v>0.49009999999999998</v>
      </c>
      <c r="E659" s="34">
        <v>4901.3953490000004</v>
      </c>
      <c r="F659" s="34">
        <v>289.5</v>
      </c>
      <c r="G659" s="34">
        <v>2.2999999999999998</v>
      </c>
      <c r="H659" s="34">
        <v>1282.4000000000001</v>
      </c>
      <c r="I659" s="34"/>
      <c r="J659" s="34">
        <v>1.94</v>
      </c>
      <c r="K659" s="34">
        <v>0.87949999999999995</v>
      </c>
      <c r="L659" s="34">
        <v>11.3276</v>
      </c>
      <c r="M659" s="34">
        <v>0.43109999999999998</v>
      </c>
      <c r="N659" s="34">
        <v>254.6069</v>
      </c>
      <c r="O659" s="34">
        <v>2.0228000000000002</v>
      </c>
      <c r="P659" s="34">
        <v>256.60000000000002</v>
      </c>
      <c r="Q659" s="34">
        <v>208.00530000000001</v>
      </c>
      <c r="R659" s="34">
        <v>1.6525000000000001</v>
      </c>
      <c r="S659" s="34">
        <v>209.7</v>
      </c>
      <c r="T659" s="34">
        <v>1282.3649</v>
      </c>
      <c r="U659" s="34"/>
      <c r="V659" s="34"/>
      <c r="W659" s="34">
        <v>0</v>
      </c>
      <c r="X659" s="34">
        <v>1.7097</v>
      </c>
      <c r="Y659" s="34">
        <v>11.9</v>
      </c>
      <c r="Z659" s="34">
        <v>851</v>
      </c>
      <c r="AA659" s="34">
        <v>851</v>
      </c>
      <c r="AB659" s="34">
        <v>858</v>
      </c>
      <c r="AC659" s="34">
        <v>93</v>
      </c>
      <c r="AD659" s="34">
        <v>27.33</v>
      </c>
      <c r="AE659" s="34">
        <v>0.63</v>
      </c>
      <c r="AF659" s="34">
        <v>978</v>
      </c>
      <c r="AG659" s="34">
        <v>1</v>
      </c>
      <c r="AH659" s="34">
        <v>38.877000000000002</v>
      </c>
      <c r="AI659" s="34">
        <v>37</v>
      </c>
      <c r="AJ659" s="34">
        <v>190</v>
      </c>
      <c r="AK659" s="34">
        <v>168</v>
      </c>
      <c r="AL659" s="34">
        <v>3.9</v>
      </c>
      <c r="AM659" s="34">
        <v>175</v>
      </c>
      <c r="AN659" s="34" t="s">
        <v>155</v>
      </c>
      <c r="AO659" s="34">
        <v>2</v>
      </c>
      <c r="AP659" s="37">
        <v>0.77520833333333339</v>
      </c>
      <c r="AQ659" s="34">
        <v>47.164268999999997</v>
      </c>
      <c r="AR659" s="34">
        <v>-88.488686000000001</v>
      </c>
      <c r="AS659" s="34">
        <v>319.5</v>
      </c>
      <c r="AT659" s="34">
        <v>20.100000000000001</v>
      </c>
      <c r="AU659" s="34">
        <v>12</v>
      </c>
      <c r="AV659" s="34">
        <v>10</v>
      </c>
      <c r="AW659" s="34" t="s">
        <v>199</v>
      </c>
      <c r="AX659" s="34">
        <v>2.0718999999999999</v>
      </c>
      <c r="AY659" s="34">
        <v>1.0719000000000001</v>
      </c>
      <c r="AZ659" s="34">
        <v>2.9405000000000001</v>
      </c>
      <c r="BA659" s="34">
        <v>13.404</v>
      </c>
      <c r="BB659" s="34">
        <v>14.94</v>
      </c>
      <c r="BC659" s="34">
        <v>1.1100000000000001</v>
      </c>
      <c r="BD659" s="34">
        <v>13.705</v>
      </c>
      <c r="BE659" s="34">
        <v>2770.2629999999999</v>
      </c>
      <c r="BF659" s="34">
        <v>67.096999999999994</v>
      </c>
      <c r="BG659" s="34">
        <v>6.5209999999999999</v>
      </c>
      <c r="BH659" s="34">
        <v>5.1999999999999998E-2</v>
      </c>
      <c r="BI659" s="34">
        <v>6.5720000000000001</v>
      </c>
      <c r="BJ659" s="34">
        <v>5.327</v>
      </c>
      <c r="BK659" s="34">
        <v>4.2000000000000003E-2</v>
      </c>
      <c r="BL659" s="34">
        <v>5.3689999999999998</v>
      </c>
      <c r="BM659" s="34">
        <v>10.8222</v>
      </c>
      <c r="BN659" s="34"/>
      <c r="BO659" s="34"/>
      <c r="BP659" s="34"/>
      <c r="BQ659" s="34">
        <v>304.01400000000001</v>
      </c>
      <c r="BR659" s="34">
        <v>0.18218699999999999</v>
      </c>
      <c r="BS659" s="34">
        <v>-5</v>
      </c>
      <c r="BT659" s="34">
        <v>7.0000000000000001E-3</v>
      </c>
      <c r="BU659" s="34">
        <v>4.4521949999999997</v>
      </c>
      <c r="BV659" s="34">
        <v>0</v>
      </c>
      <c r="BW659" s="34" t="s">
        <v>155</v>
      </c>
      <c r="BX659" s="34">
        <v>0.81699999999999995</v>
      </c>
    </row>
    <row r="660" spans="1:76" x14ac:dyDescent="0.25">
      <c r="A660" s="35">
        <v>43167</v>
      </c>
      <c r="B660" s="36">
        <v>2.4408564814814817E-2</v>
      </c>
      <c r="C660" s="34">
        <v>12.88</v>
      </c>
      <c r="D660" s="34">
        <v>0.45660000000000001</v>
      </c>
      <c r="E660" s="34">
        <v>4566.2724939999998</v>
      </c>
      <c r="F660" s="34">
        <v>288.7</v>
      </c>
      <c r="G660" s="34">
        <v>2.2999999999999998</v>
      </c>
      <c r="H660" s="34">
        <v>1336</v>
      </c>
      <c r="I660" s="34"/>
      <c r="J660" s="34">
        <v>2</v>
      </c>
      <c r="K660" s="34">
        <v>0.87970000000000004</v>
      </c>
      <c r="L660" s="34">
        <v>11.330500000000001</v>
      </c>
      <c r="M660" s="34">
        <v>0.4017</v>
      </c>
      <c r="N660" s="34">
        <v>253.93979999999999</v>
      </c>
      <c r="O660" s="34">
        <v>2.0232999999999999</v>
      </c>
      <c r="P660" s="34">
        <v>256</v>
      </c>
      <c r="Q660" s="34">
        <v>207.46029999999999</v>
      </c>
      <c r="R660" s="34">
        <v>1.653</v>
      </c>
      <c r="S660" s="34">
        <v>209.1</v>
      </c>
      <c r="T660" s="34">
        <v>1335.96</v>
      </c>
      <c r="U660" s="34"/>
      <c r="V660" s="34"/>
      <c r="W660" s="34">
        <v>0</v>
      </c>
      <c r="X660" s="34">
        <v>1.7594000000000001</v>
      </c>
      <c r="Y660" s="34">
        <v>11.9</v>
      </c>
      <c r="Z660" s="34">
        <v>851</v>
      </c>
      <c r="AA660" s="34">
        <v>851</v>
      </c>
      <c r="AB660" s="34">
        <v>858</v>
      </c>
      <c r="AC660" s="34">
        <v>93</v>
      </c>
      <c r="AD660" s="34">
        <v>27.33</v>
      </c>
      <c r="AE660" s="34">
        <v>0.63</v>
      </c>
      <c r="AF660" s="34">
        <v>978</v>
      </c>
      <c r="AG660" s="34">
        <v>1</v>
      </c>
      <c r="AH660" s="34">
        <v>38.122999999999998</v>
      </c>
      <c r="AI660" s="34">
        <v>37</v>
      </c>
      <c r="AJ660" s="34">
        <v>190</v>
      </c>
      <c r="AK660" s="34">
        <v>168</v>
      </c>
      <c r="AL660" s="34">
        <v>3.8</v>
      </c>
      <c r="AM660" s="34">
        <v>175</v>
      </c>
      <c r="AN660" s="34" t="s">
        <v>155</v>
      </c>
      <c r="AO660" s="34">
        <v>2</v>
      </c>
      <c r="AP660" s="37">
        <v>0.77521990740740743</v>
      </c>
      <c r="AQ660" s="34">
        <v>47.164288999999997</v>
      </c>
      <c r="AR660" s="34">
        <v>-88.488800999999995</v>
      </c>
      <c r="AS660" s="34">
        <v>319.5</v>
      </c>
      <c r="AT660" s="34">
        <v>20.100000000000001</v>
      </c>
      <c r="AU660" s="34">
        <v>12</v>
      </c>
      <c r="AV660" s="34">
        <v>10</v>
      </c>
      <c r="AW660" s="34" t="s">
        <v>199</v>
      </c>
      <c r="AX660" s="34">
        <v>2.1</v>
      </c>
      <c r="AY660" s="34">
        <v>1.1000000000000001</v>
      </c>
      <c r="AZ660" s="34">
        <v>2.8</v>
      </c>
      <c r="BA660" s="34">
        <v>13.404</v>
      </c>
      <c r="BB660" s="34">
        <v>14.98</v>
      </c>
      <c r="BC660" s="34">
        <v>1.1200000000000001</v>
      </c>
      <c r="BD660" s="34">
        <v>13.675000000000001</v>
      </c>
      <c r="BE660" s="34">
        <v>2775.92</v>
      </c>
      <c r="BF660" s="34">
        <v>62.637</v>
      </c>
      <c r="BG660" s="34">
        <v>6.5149999999999997</v>
      </c>
      <c r="BH660" s="34">
        <v>5.1999999999999998E-2</v>
      </c>
      <c r="BI660" s="34">
        <v>6.5670000000000002</v>
      </c>
      <c r="BJ660" s="34">
        <v>5.3230000000000004</v>
      </c>
      <c r="BK660" s="34">
        <v>4.2000000000000003E-2</v>
      </c>
      <c r="BL660" s="34">
        <v>5.3650000000000002</v>
      </c>
      <c r="BM660" s="34">
        <v>11.294600000000001</v>
      </c>
      <c r="BN660" s="34"/>
      <c r="BO660" s="34"/>
      <c r="BP660" s="34"/>
      <c r="BQ660" s="34">
        <v>313.41500000000002</v>
      </c>
      <c r="BR660" s="34">
        <v>0.20704800000000001</v>
      </c>
      <c r="BS660" s="34">
        <v>-5</v>
      </c>
      <c r="BT660" s="34">
        <v>6.123E-3</v>
      </c>
      <c r="BU660" s="34">
        <v>5.059736</v>
      </c>
      <c r="BV660" s="34">
        <v>0</v>
      </c>
      <c r="BW660" s="34" t="s">
        <v>155</v>
      </c>
      <c r="BX660" s="34">
        <v>0.81699999999999995</v>
      </c>
    </row>
    <row r="661" spans="1:76" x14ac:dyDescent="0.25">
      <c r="A661" s="35">
        <v>43167</v>
      </c>
      <c r="B661" s="36">
        <v>2.4420138888888887E-2</v>
      </c>
      <c r="C661" s="34">
        <v>12.88</v>
      </c>
      <c r="D661" s="34">
        <v>0.4798</v>
      </c>
      <c r="E661" s="34">
        <v>4798.2402000000002</v>
      </c>
      <c r="F661" s="34">
        <v>286.7</v>
      </c>
      <c r="G661" s="34">
        <v>2.2999999999999998</v>
      </c>
      <c r="H661" s="34">
        <v>1436</v>
      </c>
      <c r="I661" s="34"/>
      <c r="J661" s="34">
        <v>2</v>
      </c>
      <c r="K661" s="34">
        <v>0.87939999999999996</v>
      </c>
      <c r="L661" s="34">
        <v>11.326499999999999</v>
      </c>
      <c r="M661" s="34">
        <v>0.42199999999999999</v>
      </c>
      <c r="N661" s="34">
        <v>252.14619999999999</v>
      </c>
      <c r="O661" s="34">
        <v>2.0226000000000002</v>
      </c>
      <c r="P661" s="34">
        <v>254.2</v>
      </c>
      <c r="Q661" s="34">
        <v>205.99510000000001</v>
      </c>
      <c r="R661" s="34">
        <v>1.6524000000000001</v>
      </c>
      <c r="S661" s="34">
        <v>207.6</v>
      </c>
      <c r="T661" s="34">
        <v>1436.0252</v>
      </c>
      <c r="U661" s="34"/>
      <c r="V661" s="34"/>
      <c r="W661" s="34">
        <v>0</v>
      </c>
      <c r="X661" s="34">
        <v>1.7587999999999999</v>
      </c>
      <c r="Y661" s="34">
        <v>11.9</v>
      </c>
      <c r="Z661" s="34">
        <v>851</v>
      </c>
      <c r="AA661" s="34">
        <v>851</v>
      </c>
      <c r="AB661" s="34">
        <v>857</v>
      </c>
      <c r="AC661" s="34">
        <v>93</v>
      </c>
      <c r="AD661" s="34">
        <v>27.33</v>
      </c>
      <c r="AE661" s="34">
        <v>0.63</v>
      </c>
      <c r="AF661" s="34">
        <v>978</v>
      </c>
      <c r="AG661" s="34">
        <v>1</v>
      </c>
      <c r="AH661" s="34">
        <v>38</v>
      </c>
      <c r="AI661" s="34">
        <v>37</v>
      </c>
      <c r="AJ661" s="34">
        <v>190</v>
      </c>
      <c r="AK661" s="34">
        <v>168</v>
      </c>
      <c r="AL661" s="34">
        <v>3.8</v>
      </c>
      <c r="AM661" s="34">
        <v>175</v>
      </c>
      <c r="AN661" s="34" t="s">
        <v>155</v>
      </c>
      <c r="AO661" s="34">
        <v>2</v>
      </c>
      <c r="AP661" s="37">
        <v>0.77523148148148147</v>
      </c>
      <c r="AQ661" s="34">
        <v>47.164282999999998</v>
      </c>
      <c r="AR661" s="34">
        <v>-88.488926000000006</v>
      </c>
      <c r="AS661" s="34">
        <v>319.5</v>
      </c>
      <c r="AT661" s="34">
        <v>20.399999999999999</v>
      </c>
      <c r="AU661" s="34">
        <v>12</v>
      </c>
      <c r="AV661" s="34">
        <v>10</v>
      </c>
      <c r="AW661" s="34" t="s">
        <v>199</v>
      </c>
      <c r="AX661" s="34">
        <v>2.1718999999999999</v>
      </c>
      <c r="AY661" s="34">
        <v>1.0281</v>
      </c>
      <c r="AZ661" s="34">
        <v>2.8</v>
      </c>
      <c r="BA661" s="34">
        <v>13.404</v>
      </c>
      <c r="BB661" s="34">
        <v>14.94</v>
      </c>
      <c r="BC661" s="34">
        <v>1.1100000000000001</v>
      </c>
      <c r="BD661" s="34">
        <v>13.715</v>
      </c>
      <c r="BE661" s="34">
        <v>2768.79</v>
      </c>
      <c r="BF661" s="34">
        <v>65.650000000000006</v>
      </c>
      <c r="BG661" s="34">
        <v>6.4550000000000001</v>
      </c>
      <c r="BH661" s="34">
        <v>5.1999999999999998E-2</v>
      </c>
      <c r="BI661" s="34">
        <v>6.5069999999999997</v>
      </c>
      <c r="BJ661" s="34">
        <v>5.2729999999999997</v>
      </c>
      <c r="BK661" s="34">
        <v>4.2000000000000003E-2</v>
      </c>
      <c r="BL661" s="34">
        <v>5.3159999999999998</v>
      </c>
      <c r="BM661" s="34">
        <v>12.1137</v>
      </c>
      <c r="BN661" s="34"/>
      <c r="BO661" s="34"/>
      <c r="BP661" s="34"/>
      <c r="BQ661" s="34">
        <v>312.61</v>
      </c>
      <c r="BR661" s="34">
        <v>0.22841700000000001</v>
      </c>
      <c r="BS661" s="34">
        <v>-5</v>
      </c>
      <c r="BT661" s="34">
        <v>7.7539999999999996E-3</v>
      </c>
      <c r="BU661" s="34">
        <v>5.5819400000000003</v>
      </c>
      <c r="BV661" s="34">
        <v>0</v>
      </c>
      <c r="BW661" s="34" t="s">
        <v>155</v>
      </c>
      <c r="BX661" s="34">
        <v>0.81699999999999995</v>
      </c>
    </row>
    <row r="662" spans="1:76" x14ac:dyDescent="0.25">
      <c r="A662" s="35">
        <v>43167</v>
      </c>
      <c r="B662" s="36">
        <v>2.4431712962962964E-2</v>
      </c>
      <c r="C662" s="34">
        <v>12.874000000000001</v>
      </c>
      <c r="D662" s="34">
        <v>0.67749999999999999</v>
      </c>
      <c r="E662" s="34">
        <v>6774.8874059999998</v>
      </c>
      <c r="F662" s="34">
        <v>307.8</v>
      </c>
      <c r="G662" s="34">
        <v>2.2999999999999998</v>
      </c>
      <c r="H662" s="34">
        <v>1876.9</v>
      </c>
      <c r="I662" s="34"/>
      <c r="J662" s="34">
        <v>2</v>
      </c>
      <c r="K662" s="34">
        <v>0.87729999999999997</v>
      </c>
      <c r="L662" s="34">
        <v>11.293699999999999</v>
      </c>
      <c r="M662" s="34">
        <v>0.59430000000000005</v>
      </c>
      <c r="N662" s="34">
        <v>269.98809999999997</v>
      </c>
      <c r="O662" s="34">
        <v>1.9922</v>
      </c>
      <c r="P662" s="34">
        <v>272</v>
      </c>
      <c r="Q662" s="34">
        <v>220.57130000000001</v>
      </c>
      <c r="R662" s="34">
        <v>1.6274999999999999</v>
      </c>
      <c r="S662" s="34">
        <v>222.2</v>
      </c>
      <c r="T662" s="34">
        <v>1876.8795</v>
      </c>
      <c r="U662" s="34"/>
      <c r="V662" s="34"/>
      <c r="W662" s="34">
        <v>0</v>
      </c>
      <c r="X662" s="34">
        <v>1.7544999999999999</v>
      </c>
      <c r="Y662" s="34">
        <v>11.9</v>
      </c>
      <c r="Z662" s="34">
        <v>850</v>
      </c>
      <c r="AA662" s="34">
        <v>850</v>
      </c>
      <c r="AB662" s="34">
        <v>857</v>
      </c>
      <c r="AC662" s="34">
        <v>93</v>
      </c>
      <c r="AD662" s="34">
        <v>27.33</v>
      </c>
      <c r="AE662" s="34">
        <v>0.63</v>
      </c>
      <c r="AF662" s="34">
        <v>978</v>
      </c>
      <c r="AG662" s="34">
        <v>1</v>
      </c>
      <c r="AH662" s="34">
        <v>38</v>
      </c>
      <c r="AI662" s="34">
        <v>37</v>
      </c>
      <c r="AJ662" s="34">
        <v>190</v>
      </c>
      <c r="AK662" s="34">
        <v>168</v>
      </c>
      <c r="AL662" s="34">
        <v>3.9</v>
      </c>
      <c r="AM662" s="34">
        <v>175</v>
      </c>
      <c r="AN662" s="34" t="s">
        <v>155</v>
      </c>
      <c r="AO662" s="34">
        <v>2</v>
      </c>
      <c r="AP662" s="37">
        <v>0.7752430555555555</v>
      </c>
      <c r="AQ662" s="34">
        <v>47.164268999999997</v>
      </c>
      <c r="AR662" s="34">
        <v>-88.489052000000001</v>
      </c>
      <c r="AS662" s="34">
        <v>319.5</v>
      </c>
      <c r="AT662" s="34">
        <v>21</v>
      </c>
      <c r="AU662" s="34">
        <v>12</v>
      </c>
      <c r="AV662" s="34">
        <v>10</v>
      </c>
      <c r="AW662" s="34" t="s">
        <v>199</v>
      </c>
      <c r="AX662" s="34">
        <v>2.2719</v>
      </c>
      <c r="AY662" s="34">
        <v>1.2157</v>
      </c>
      <c r="AZ662" s="34">
        <v>2.9438</v>
      </c>
      <c r="BA662" s="34">
        <v>13.404</v>
      </c>
      <c r="BB662" s="34">
        <v>14.66</v>
      </c>
      <c r="BC662" s="34">
        <v>1.0900000000000001</v>
      </c>
      <c r="BD662" s="34">
        <v>13.991</v>
      </c>
      <c r="BE662" s="34">
        <v>2718.6350000000002</v>
      </c>
      <c r="BF662" s="34">
        <v>91.058999999999997</v>
      </c>
      <c r="BG662" s="34">
        <v>6.806</v>
      </c>
      <c r="BH662" s="34">
        <v>0.05</v>
      </c>
      <c r="BI662" s="34">
        <v>6.8559999999999999</v>
      </c>
      <c r="BJ662" s="34">
        <v>5.56</v>
      </c>
      <c r="BK662" s="34">
        <v>4.1000000000000002E-2</v>
      </c>
      <c r="BL662" s="34">
        <v>5.601</v>
      </c>
      <c r="BM662" s="34">
        <v>15.590999999999999</v>
      </c>
      <c r="BN662" s="34"/>
      <c r="BO662" s="34"/>
      <c r="BP662" s="34"/>
      <c r="BQ662" s="34">
        <v>307.096</v>
      </c>
      <c r="BR662" s="34">
        <v>0.275727</v>
      </c>
      <c r="BS662" s="34">
        <v>-5</v>
      </c>
      <c r="BT662" s="34">
        <v>6.2459999999999998E-3</v>
      </c>
      <c r="BU662" s="34">
        <v>6.7380789999999999</v>
      </c>
      <c r="BV662" s="34">
        <v>0</v>
      </c>
      <c r="BW662" s="34" t="s">
        <v>155</v>
      </c>
      <c r="BX662" s="34">
        <v>0.81699999999999995</v>
      </c>
    </row>
    <row r="663" spans="1:76" x14ac:dyDescent="0.25">
      <c r="A663" s="35">
        <v>43167</v>
      </c>
      <c r="B663" s="36">
        <v>2.4443287037037034E-2</v>
      </c>
      <c r="C663" s="34">
        <v>12.884</v>
      </c>
      <c r="D663" s="34">
        <v>0.68889999999999996</v>
      </c>
      <c r="E663" s="34">
        <v>6888.9473680000001</v>
      </c>
      <c r="F663" s="34">
        <v>380</v>
      </c>
      <c r="G663" s="34">
        <v>1.7</v>
      </c>
      <c r="H663" s="34">
        <v>2435.4</v>
      </c>
      <c r="I663" s="34"/>
      <c r="J663" s="34">
        <v>2</v>
      </c>
      <c r="K663" s="34">
        <v>0.87649999999999995</v>
      </c>
      <c r="L663" s="34">
        <v>11.292299999999999</v>
      </c>
      <c r="M663" s="34">
        <v>0.6038</v>
      </c>
      <c r="N663" s="34">
        <v>333.08710000000002</v>
      </c>
      <c r="O663" s="34">
        <v>1.5017</v>
      </c>
      <c r="P663" s="34">
        <v>334.6</v>
      </c>
      <c r="Q663" s="34">
        <v>272.12110000000001</v>
      </c>
      <c r="R663" s="34">
        <v>1.2269000000000001</v>
      </c>
      <c r="S663" s="34">
        <v>273.3</v>
      </c>
      <c r="T663" s="34">
        <v>2435.4299000000001</v>
      </c>
      <c r="U663" s="34"/>
      <c r="V663" s="34"/>
      <c r="W663" s="34">
        <v>0</v>
      </c>
      <c r="X663" s="34">
        <v>1.7529999999999999</v>
      </c>
      <c r="Y663" s="34">
        <v>11.9</v>
      </c>
      <c r="Z663" s="34">
        <v>851</v>
      </c>
      <c r="AA663" s="34">
        <v>851</v>
      </c>
      <c r="AB663" s="34">
        <v>857</v>
      </c>
      <c r="AC663" s="34">
        <v>93</v>
      </c>
      <c r="AD663" s="34">
        <v>27.33</v>
      </c>
      <c r="AE663" s="34">
        <v>0.63</v>
      </c>
      <c r="AF663" s="34">
        <v>978</v>
      </c>
      <c r="AG663" s="34">
        <v>1</v>
      </c>
      <c r="AH663" s="34">
        <v>38</v>
      </c>
      <c r="AI663" s="34">
        <v>37</v>
      </c>
      <c r="AJ663" s="34">
        <v>190</v>
      </c>
      <c r="AK663" s="34">
        <v>168.9</v>
      </c>
      <c r="AL663" s="34">
        <v>3.7</v>
      </c>
      <c r="AM663" s="34">
        <v>175</v>
      </c>
      <c r="AN663" s="34" t="s">
        <v>155</v>
      </c>
      <c r="AO663" s="34">
        <v>2</v>
      </c>
      <c r="AP663" s="37">
        <v>0.77525462962962965</v>
      </c>
      <c r="AQ663" s="34">
        <v>47.164256000000002</v>
      </c>
      <c r="AR663" s="34">
        <v>-88.489175000000003</v>
      </c>
      <c r="AS663" s="34">
        <v>319.39999999999998</v>
      </c>
      <c r="AT663" s="34">
        <v>21.2</v>
      </c>
      <c r="AU663" s="34">
        <v>12</v>
      </c>
      <c r="AV663" s="34">
        <v>10</v>
      </c>
      <c r="AW663" s="34" t="s">
        <v>199</v>
      </c>
      <c r="AX663" s="34">
        <v>2.2999999999999998</v>
      </c>
      <c r="AY663" s="34">
        <v>1.3</v>
      </c>
      <c r="AZ663" s="34">
        <v>3</v>
      </c>
      <c r="BA663" s="34">
        <v>13.404</v>
      </c>
      <c r="BB663" s="34">
        <v>14.57</v>
      </c>
      <c r="BC663" s="34">
        <v>1.0900000000000001</v>
      </c>
      <c r="BD663" s="34">
        <v>14.092000000000001</v>
      </c>
      <c r="BE663" s="34">
        <v>2703.9369999999999</v>
      </c>
      <c r="BF663" s="34">
        <v>92.021000000000001</v>
      </c>
      <c r="BG663" s="34">
        <v>8.3520000000000003</v>
      </c>
      <c r="BH663" s="34">
        <v>3.7999999999999999E-2</v>
      </c>
      <c r="BI663" s="34">
        <v>8.39</v>
      </c>
      <c r="BJ663" s="34">
        <v>6.8239999999999998</v>
      </c>
      <c r="BK663" s="34">
        <v>3.1E-2</v>
      </c>
      <c r="BL663" s="34">
        <v>6.8540000000000001</v>
      </c>
      <c r="BM663" s="34">
        <v>20.123799999999999</v>
      </c>
      <c r="BN663" s="34"/>
      <c r="BO663" s="34"/>
      <c r="BP663" s="34"/>
      <c r="BQ663" s="34">
        <v>305.20100000000002</v>
      </c>
      <c r="BR663" s="34">
        <v>0.245166</v>
      </c>
      <c r="BS663" s="34">
        <v>-5</v>
      </c>
      <c r="BT663" s="34">
        <v>6.8770000000000003E-3</v>
      </c>
      <c r="BU663" s="34">
        <v>5.991244</v>
      </c>
      <c r="BV663" s="34">
        <v>0</v>
      </c>
      <c r="BW663" s="34" t="s">
        <v>155</v>
      </c>
      <c r="BX663" s="34">
        <v>0.81699999999999995</v>
      </c>
    </row>
    <row r="664" spans="1:76" x14ac:dyDescent="0.25">
      <c r="A664" s="35">
        <v>43167</v>
      </c>
      <c r="B664" s="36">
        <v>2.4454861111111115E-2</v>
      </c>
      <c r="C664" s="34">
        <v>12.9</v>
      </c>
      <c r="D664" s="34">
        <v>0.63780000000000003</v>
      </c>
      <c r="E664" s="34">
        <v>6378.08277</v>
      </c>
      <c r="F664" s="34">
        <v>524.4</v>
      </c>
      <c r="G664" s="34">
        <v>1.4</v>
      </c>
      <c r="H664" s="34">
        <v>2665.6</v>
      </c>
      <c r="I664" s="34"/>
      <c r="J664" s="34">
        <v>2</v>
      </c>
      <c r="K664" s="34">
        <v>0.87660000000000005</v>
      </c>
      <c r="L664" s="34">
        <v>11.308400000000001</v>
      </c>
      <c r="M664" s="34">
        <v>0.55910000000000004</v>
      </c>
      <c r="N664" s="34">
        <v>459.74180000000001</v>
      </c>
      <c r="O664" s="34">
        <v>1.202</v>
      </c>
      <c r="P664" s="34">
        <v>460.9</v>
      </c>
      <c r="Q664" s="34">
        <v>375.59370000000001</v>
      </c>
      <c r="R664" s="34">
        <v>0.98199999999999998</v>
      </c>
      <c r="S664" s="34">
        <v>376.6</v>
      </c>
      <c r="T664" s="34">
        <v>2665.5729000000001</v>
      </c>
      <c r="U664" s="34"/>
      <c r="V664" s="34"/>
      <c r="W664" s="34">
        <v>0</v>
      </c>
      <c r="X664" s="34">
        <v>1.7532000000000001</v>
      </c>
      <c r="Y664" s="34">
        <v>11.9</v>
      </c>
      <c r="Z664" s="34">
        <v>851</v>
      </c>
      <c r="AA664" s="34">
        <v>852</v>
      </c>
      <c r="AB664" s="34">
        <v>858</v>
      </c>
      <c r="AC664" s="34">
        <v>93</v>
      </c>
      <c r="AD664" s="34">
        <v>27.33</v>
      </c>
      <c r="AE664" s="34">
        <v>0.63</v>
      </c>
      <c r="AF664" s="34">
        <v>978</v>
      </c>
      <c r="AG664" s="34">
        <v>1</v>
      </c>
      <c r="AH664" s="34">
        <v>38</v>
      </c>
      <c r="AI664" s="34">
        <v>37</v>
      </c>
      <c r="AJ664" s="34">
        <v>190</v>
      </c>
      <c r="AK664" s="34">
        <v>169</v>
      </c>
      <c r="AL664" s="34">
        <v>3.8</v>
      </c>
      <c r="AM664" s="34">
        <v>175</v>
      </c>
      <c r="AN664" s="34" t="s">
        <v>155</v>
      </c>
      <c r="AO664" s="34">
        <v>2</v>
      </c>
      <c r="AP664" s="37">
        <v>0.7752662037037038</v>
      </c>
      <c r="AQ664" s="34">
        <v>47.164234</v>
      </c>
      <c r="AR664" s="34">
        <v>-88.489303000000007</v>
      </c>
      <c r="AS664" s="34">
        <v>319.39999999999998</v>
      </c>
      <c r="AT664" s="34">
        <v>21.9</v>
      </c>
      <c r="AU664" s="34">
        <v>12</v>
      </c>
      <c r="AV664" s="34">
        <v>10</v>
      </c>
      <c r="AW664" s="34" t="s">
        <v>199</v>
      </c>
      <c r="AX664" s="34">
        <v>2.2999999999999998</v>
      </c>
      <c r="AY664" s="34">
        <v>1.3718999999999999</v>
      </c>
      <c r="AZ664" s="34">
        <v>3</v>
      </c>
      <c r="BA664" s="34">
        <v>13.404</v>
      </c>
      <c r="BB664" s="34">
        <v>14.58</v>
      </c>
      <c r="BC664" s="34">
        <v>1.0900000000000001</v>
      </c>
      <c r="BD664" s="34">
        <v>14.074999999999999</v>
      </c>
      <c r="BE664" s="34">
        <v>2709.0419999999999</v>
      </c>
      <c r="BF664" s="34">
        <v>85.25</v>
      </c>
      <c r="BG664" s="34">
        <v>11.534000000000001</v>
      </c>
      <c r="BH664" s="34">
        <v>0.03</v>
      </c>
      <c r="BI664" s="34">
        <v>11.564</v>
      </c>
      <c r="BJ664" s="34">
        <v>9.423</v>
      </c>
      <c r="BK664" s="34">
        <v>2.5000000000000001E-2</v>
      </c>
      <c r="BL664" s="34">
        <v>9.4469999999999992</v>
      </c>
      <c r="BM664" s="34">
        <v>22.035699999999999</v>
      </c>
      <c r="BN664" s="34"/>
      <c r="BO664" s="34"/>
      <c r="BP664" s="34"/>
      <c r="BQ664" s="34">
        <v>305.39</v>
      </c>
      <c r="BR664" s="34">
        <v>0.269818</v>
      </c>
      <c r="BS664" s="34">
        <v>-5</v>
      </c>
      <c r="BT664" s="34">
        <v>7.0000000000000001E-3</v>
      </c>
      <c r="BU664" s="34">
        <v>6.5936769999999996</v>
      </c>
      <c r="BV664" s="34">
        <v>0</v>
      </c>
      <c r="BW664" s="34" t="s">
        <v>155</v>
      </c>
      <c r="BX664" s="34">
        <v>0.81699999999999995</v>
      </c>
    </row>
    <row r="665" spans="1:76" x14ac:dyDescent="0.25">
      <c r="A665" s="35">
        <v>43167</v>
      </c>
      <c r="B665" s="36">
        <v>2.4466435185185185E-2</v>
      </c>
      <c r="C665" s="34">
        <v>12.904</v>
      </c>
      <c r="D665" s="34">
        <v>0.59289999999999998</v>
      </c>
      <c r="E665" s="34">
        <v>5929.4325660000004</v>
      </c>
      <c r="F665" s="34">
        <v>618.79999999999995</v>
      </c>
      <c r="G665" s="34">
        <v>1.3</v>
      </c>
      <c r="H665" s="34">
        <v>2466.8000000000002</v>
      </c>
      <c r="I665" s="34"/>
      <c r="J665" s="34">
        <v>2</v>
      </c>
      <c r="K665" s="34">
        <v>0.87719999999999998</v>
      </c>
      <c r="L665" s="34">
        <v>11.3187</v>
      </c>
      <c r="M665" s="34">
        <v>0.52010000000000001</v>
      </c>
      <c r="N665" s="34">
        <v>542.7491</v>
      </c>
      <c r="O665" s="34">
        <v>1.1403000000000001</v>
      </c>
      <c r="P665" s="34">
        <v>543.9</v>
      </c>
      <c r="Q665" s="34">
        <v>443.40800000000002</v>
      </c>
      <c r="R665" s="34">
        <v>0.93159999999999998</v>
      </c>
      <c r="S665" s="34">
        <v>444.3</v>
      </c>
      <c r="T665" s="34">
        <v>2466.7732999999998</v>
      </c>
      <c r="U665" s="34"/>
      <c r="V665" s="34"/>
      <c r="W665" s="34">
        <v>0</v>
      </c>
      <c r="X665" s="34">
        <v>1.7543</v>
      </c>
      <c r="Y665" s="34">
        <v>11.9</v>
      </c>
      <c r="Z665" s="34">
        <v>850</v>
      </c>
      <c r="AA665" s="34">
        <v>851</v>
      </c>
      <c r="AB665" s="34">
        <v>858</v>
      </c>
      <c r="AC665" s="34">
        <v>93</v>
      </c>
      <c r="AD665" s="34">
        <v>27.33</v>
      </c>
      <c r="AE665" s="34">
        <v>0.63</v>
      </c>
      <c r="AF665" s="34">
        <v>978</v>
      </c>
      <c r="AG665" s="34">
        <v>1</v>
      </c>
      <c r="AH665" s="34">
        <v>38</v>
      </c>
      <c r="AI665" s="34">
        <v>37</v>
      </c>
      <c r="AJ665" s="34">
        <v>190</v>
      </c>
      <c r="AK665" s="34">
        <v>169</v>
      </c>
      <c r="AL665" s="34">
        <v>3.7</v>
      </c>
      <c r="AM665" s="34">
        <v>175</v>
      </c>
      <c r="AN665" s="34" t="s">
        <v>155</v>
      </c>
      <c r="AO665" s="34">
        <v>2</v>
      </c>
      <c r="AP665" s="37">
        <v>0.77527777777777773</v>
      </c>
      <c r="AQ665" s="34">
        <v>47.164209999999997</v>
      </c>
      <c r="AR665" s="34">
        <v>-88.489429999999999</v>
      </c>
      <c r="AS665" s="34">
        <v>319.39999999999998</v>
      </c>
      <c r="AT665" s="34">
        <v>23.9</v>
      </c>
      <c r="AU665" s="34">
        <v>12</v>
      </c>
      <c r="AV665" s="34">
        <v>10</v>
      </c>
      <c r="AW665" s="34" t="s">
        <v>199</v>
      </c>
      <c r="AX665" s="34">
        <v>2.2999999999999998</v>
      </c>
      <c r="AY665" s="34">
        <v>1.4</v>
      </c>
      <c r="AZ665" s="34">
        <v>3</v>
      </c>
      <c r="BA665" s="34">
        <v>13.404</v>
      </c>
      <c r="BB665" s="34">
        <v>14.65</v>
      </c>
      <c r="BC665" s="34">
        <v>1.0900000000000001</v>
      </c>
      <c r="BD665" s="34">
        <v>14.005000000000001</v>
      </c>
      <c r="BE665" s="34">
        <v>2722.4490000000001</v>
      </c>
      <c r="BF665" s="34">
        <v>79.622</v>
      </c>
      <c r="BG665" s="34">
        <v>13.670999999999999</v>
      </c>
      <c r="BH665" s="34">
        <v>2.9000000000000001E-2</v>
      </c>
      <c r="BI665" s="34">
        <v>13.7</v>
      </c>
      <c r="BJ665" s="34">
        <v>11.169</v>
      </c>
      <c r="BK665" s="34">
        <v>2.3E-2</v>
      </c>
      <c r="BL665" s="34">
        <v>11.192</v>
      </c>
      <c r="BM665" s="34">
        <v>20.474599999999999</v>
      </c>
      <c r="BN665" s="34"/>
      <c r="BO665" s="34"/>
      <c r="BP665" s="34"/>
      <c r="BQ665" s="34">
        <v>306.81099999999998</v>
      </c>
      <c r="BR665" s="34">
        <v>0.22664200000000001</v>
      </c>
      <c r="BS665" s="34">
        <v>-5</v>
      </c>
      <c r="BT665" s="34">
        <v>7.0000000000000001E-3</v>
      </c>
      <c r="BU665" s="34">
        <v>5.538564</v>
      </c>
      <c r="BV665" s="34">
        <v>0</v>
      </c>
      <c r="BW665" s="34" t="s">
        <v>155</v>
      </c>
      <c r="BX665" s="34">
        <v>0.81699999999999995</v>
      </c>
    </row>
    <row r="666" spans="1:76" x14ac:dyDescent="0.25">
      <c r="A666" s="35">
        <v>43167</v>
      </c>
      <c r="B666" s="36">
        <v>2.4478009259259262E-2</v>
      </c>
      <c r="C666" s="34">
        <v>12.929</v>
      </c>
      <c r="D666" s="34">
        <v>0.63500000000000001</v>
      </c>
      <c r="E666" s="34">
        <v>6350.0255100000004</v>
      </c>
      <c r="F666" s="34">
        <v>630.4</v>
      </c>
      <c r="G666" s="34">
        <v>1.4</v>
      </c>
      <c r="H666" s="34">
        <v>2187.1</v>
      </c>
      <c r="I666" s="34"/>
      <c r="J666" s="34">
        <v>2</v>
      </c>
      <c r="K666" s="34">
        <v>0.87680000000000002</v>
      </c>
      <c r="L666" s="34">
        <v>11.3368</v>
      </c>
      <c r="M666" s="34">
        <v>0.55679999999999996</v>
      </c>
      <c r="N666" s="34">
        <v>552.77250000000004</v>
      </c>
      <c r="O666" s="34">
        <v>1.1907000000000001</v>
      </c>
      <c r="P666" s="34">
        <v>554</v>
      </c>
      <c r="Q666" s="34">
        <v>451.5967</v>
      </c>
      <c r="R666" s="34">
        <v>0.9728</v>
      </c>
      <c r="S666" s="34">
        <v>452.6</v>
      </c>
      <c r="T666" s="34">
        <v>2187.0934999999999</v>
      </c>
      <c r="U666" s="34"/>
      <c r="V666" s="34"/>
      <c r="W666" s="34">
        <v>0</v>
      </c>
      <c r="X666" s="34">
        <v>1.7537</v>
      </c>
      <c r="Y666" s="34">
        <v>11.8</v>
      </c>
      <c r="Z666" s="34">
        <v>851</v>
      </c>
      <c r="AA666" s="34">
        <v>851</v>
      </c>
      <c r="AB666" s="34">
        <v>856</v>
      </c>
      <c r="AC666" s="34">
        <v>93</v>
      </c>
      <c r="AD666" s="34">
        <v>27.33</v>
      </c>
      <c r="AE666" s="34">
        <v>0.63</v>
      </c>
      <c r="AF666" s="34">
        <v>978</v>
      </c>
      <c r="AG666" s="34">
        <v>1</v>
      </c>
      <c r="AH666" s="34">
        <v>38</v>
      </c>
      <c r="AI666" s="34">
        <v>37</v>
      </c>
      <c r="AJ666" s="34">
        <v>190</v>
      </c>
      <c r="AK666" s="34">
        <v>168.1</v>
      </c>
      <c r="AL666" s="34">
        <v>3.7</v>
      </c>
      <c r="AM666" s="34">
        <v>175</v>
      </c>
      <c r="AN666" s="34" t="s">
        <v>155</v>
      </c>
      <c r="AO666" s="34">
        <v>2</v>
      </c>
      <c r="AP666" s="37">
        <v>0.77528935185185188</v>
      </c>
      <c r="AQ666" s="34">
        <v>47.164155999999998</v>
      </c>
      <c r="AR666" s="34">
        <v>-88.489564000000001</v>
      </c>
      <c r="AS666" s="34">
        <v>319.39999999999998</v>
      </c>
      <c r="AT666" s="34">
        <v>26.1</v>
      </c>
      <c r="AU666" s="34">
        <v>12</v>
      </c>
      <c r="AV666" s="34">
        <v>10</v>
      </c>
      <c r="AW666" s="34" t="s">
        <v>199</v>
      </c>
      <c r="AX666" s="34">
        <v>1.4372</v>
      </c>
      <c r="AY666" s="34">
        <v>1.4</v>
      </c>
      <c r="AZ666" s="34">
        <v>2.2090999999999998</v>
      </c>
      <c r="BA666" s="34">
        <v>13.404</v>
      </c>
      <c r="BB666" s="34">
        <v>14.62</v>
      </c>
      <c r="BC666" s="34">
        <v>1.0900000000000001</v>
      </c>
      <c r="BD666" s="34">
        <v>14.045999999999999</v>
      </c>
      <c r="BE666" s="34">
        <v>2720.7429999999999</v>
      </c>
      <c r="BF666" s="34">
        <v>85.049000000000007</v>
      </c>
      <c r="BG666" s="34">
        <v>13.891999999999999</v>
      </c>
      <c r="BH666" s="34">
        <v>0.03</v>
      </c>
      <c r="BI666" s="34">
        <v>13.922000000000001</v>
      </c>
      <c r="BJ666" s="34">
        <v>11.35</v>
      </c>
      <c r="BK666" s="34">
        <v>2.4E-2</v>
      </c>
      <c r="BL666" s="34">
        <v>11.374000000000001</v>
      </c>
      <c r="BM666" s="34">
        <v>18.1128</v>
      </c>
      <c r="BN666" s="34"/>
      <c r="BO666" s="34"/>
      <c r="BP666" s="34"/>
      <c r="BQ666" s="34">
        <v>306.01600000000002</v>
      </c>
      <c r="BR666" s="34">
        <v>0.196321</v>
      </c>
      <c r="BS666" s="34">
        <v>-5</v>
      </c>
      <c r="BT666" s="34">
        <v>7.8770000000000003E-3</v>
      </c>
      <c r="BU666" s="34">
        <v>4.7975950000000003</v>
      </c>
      <c r="BV666" s="34">
        <v>0</v>
      </c>
      <c r="BW666" s="34" t="s">
        <v>155</v>
      </c>
      <c r="BX666" s="34">
        <v>0.81699999999999995</v>
      </c>
    </row>
    <row r="667" spans="1:76" x14ac:dyDescent="0.25">
      <c r="A667" s="35">
        <v>43167</v>
      </c>
      <c r="B667" s="36">
        <v>2.4489583333333332E-2</v>
      </c>
      <c r="C667" s="34">
        <v>12.922000000000001</v>
      </c>
      <c r="D667" s="34">
        <v>0.79390000000000005</v>
      </c>
      <c r="E667" s="34">
        <v>7938.828829</v>
      </c>
      <c r="F667" s="34">
        <v>576.20000000000005</v>
      </c>
      <c r="G667" s="34">
        <v>1.6</v>
      </c>
      <c r="H667" s="34">
        <v>2149.8000000000002</v>
      </c>
      <c r="I667" s="34"/>
      <c r="J667" s="34">
        <v>2</v>
      </c>
      <c r="K667" s="34">
        <v>0.87549999999999994</v>
      </c>
      <c r="L667" s="34">
        <v>11.313700000000001</v>
      </c>
      <c r="M667" s="34">
        <v>0.69510000000000005</v>
      </c>
      <c r="N667" s="34">
        <v>504.43990000000002</v>
      </c>
      <c r="O667" s="34">
        <v>1.4260999999999999</v>
      </c>
      <c r="P667" s="34">
        <v>505.9</v>
      </c>
      <c r="Q667" s="34">
        <v>412.11059999999998</v>
      </c>
      <c r="R667" s="34">
        <v>1.1651</v>
      </c>
      <c r="S667" s="34">
        <v>413.3</v>
      </c>
      <c r="T667" s="34">
        <v>2149.7651999999998</v>
      </c>
      <c r="U667" s="34"/>
      <c r="V667" s="34"/>
      <c r="W667" s="34">
        <v>0</v>
      </c>
      <c r="X667" s="34">
        <v>1.7511000000000001</v>
      </c>
      <c r="Y667" s="34">
        <v>11.9</v>
      </c>
      <c r="Z667" s="34">
        <v>850</v>
      </c>
      <c r="AA667" s="34">
        <v>851</v>
      </c>
      <c r="AB667" s="34">
        <v>855</v>
      </c>
      <c r="AC667" s="34">
        <v>93</v>
      </c>
      <c r="AD667" s="34">
        <v>27.33</v>
      </c>
      <c r="AE667" s="34">
        <v>0.63</v>
      </c>
      <c r="AF667" s="34">
        <v>978</v>
      </c>
      <c r="AG667" s="34">
        <v>1</v>
      </c>
      <c r="AH667" s="34">
        <v>38</v>
      </c>
      <c r="AI667" s="34">
        <v>37</v>
      </c>
      <c r="AJ667" s="34">
        <v>190</v>
      </c>
      <c r="AK667" s="34">
        <v>168.9</v>
      </c>
      <c r="AL667" s="34">
        <v>3.8</v>
      </c>
      <c r="AM667" s="34">
        <v>175</v>
      </c>
      <c r="AN667" s="34" t="s">
        <v>155</v>
      </c>
      <c r="AO667" s="34">
        <v>2</v>
      </c>
      <c r="AP667" s="37">
        <v>0.77530092592592592</v>
      </c>
      <c r="AQ667" s="34">
        <v>47.164093000000001</v>
      </c>
      <c r="AR667" s="34">
        <v>-88.489694999999998</v>
      </c>
      <c r="AS667" s="34">
        <v>319.39999999999998</v>
      </c>
      <c r="AT667" s="34">
        <v>26.7</v>
      </c>
      <c r="AU667" s="34">
        <v>12</v>
      </c>
      <c r="AV667" s="34">
        <v>10</v>
      </c>
      <c r="AW667" s="34" t="s">
        <v>199</v>
      </c>
      <c r="AX667" s="34">
        <v>1.1000000000000001</v>
      </c>
      <c r="AY667" s="34">
        <v>1.4</v>
      </c>
      <c r="AZ667" s="34">
        <v>1.9</v>
      </c>
      <c r="BA667" s="34">
        <v>13.404</v>
      </c>
      <c r="BB667" s="34">
        <v>14.45</v>
      </c>
      <c r="BC667" s="34">
        <v>1.08</v>
      </c>
      <c r="BD667" s="34">
        <v>14.217000000000001</v>
      </c>
      <c r="BE667" s="34">
        <v>2690.36</v>
      </c>
      <c r="BF667" s="34">
        <v>105.19799999999999</v>
      </c>
      <c r="BG667" s="34">
        <v>12.561999999999999</v>
      </c>
      <c r="BH667" s="34">
        <v>3.5999999999999997E-2</v>
      </c>
      <c r="BI667" s="34">
        <v>12.597</v>
      </c>
      <c r="BJ667" s="34">
        <v>10.263</v>
      </c>
      <c r="BK667" s="34">
        <v>2.9000000000000001E-2</v>
      </c>
      <c r="BL667" s="34">
        <v>10.292</v>
      </c>
      <c r="BM667" s="34">
        <v>17.640799999999999</v>
      </c>
      <c r="BN667" s="34"/>
      <c r="BO667" s="34"/>
      <c r="BP667" s="34"/>
      <c r="BQ667" s="34">
        <v>302.76299999999998</v>
      </c>
      <c r="BR667" s="34">
        <v>0.217556</v>
      </c>
      <c r="BS667" s="34">
        <v>-5</v>
      </c>
      <c r="BT667" s="34">
        <v>6.2459999999999998E-3</v>
      </c>
      <c r="BU667" s="34">
        <v>5.3165250000000004</v>
      </c>
      <c r="BV667" s="34">
        <v>0</v>
      </c>
      <c r="BW667" s="34" t="s">
        <v>155</v>
      </c>
      <c r="BX667" s="34">
        <v>0.81699999999999995</v>
      </c>
    </row>
    <row r="668" spans="1:76" x14ac:dyDescent="0.25">
      <c r="A668" s="35">
        <v>43167</v>
      </c>
      <c r="B668" s="36">
        <v>2.4501157407407409E-2</v>
      </c>
      <c r="C668" s="34">
        <v>12.92</v>
      </c>
      <c r="D668" s="34">
        <v>0.86599999999999999</v>
      </c>
      <c r="E668" s="34">
        <v>8659.5495499999997</v>
      </c>
      <c r="F668" s="34">
        <v>521.29999999999995</v>
      </c>
      <c r="G668" s="34">
        <v>1.9</v>
      </c>
      <c r="H668" s="34">
        <v>2332.3000000000002</v>
      </c>
      <c r="I668" s="34"/>
      <c r="J668" s="34">
        <v>2</v>
      </c>
      <c r="K668" s="34">
        <v>0.87470000000000003</v>
      </c>
      <c r="L668" s="34">
        <v>11.301</v>
      </c>
      <c r="M668" s="34">
        <v>0.75739999999999996</v>
      </c>
      <c r="N668" s="34">
        <v>455.99509999999998</v>
      </c>
      <c r="O668" s="34">
        <v>1.6618999999999999</v>
      </c>
      <c r="P668" s="34">
        <v>457.7</v>
      </c>
      <c r="Q668" s="34">
        <v>372.53280000000001</v>
      </c>
      <c r="R668" s="34">
        <v>1.3576999999999999</v>
      </c>
      <c r="S668" s="34">
        <v>373.9</v>
      </c>
      <c r="T668" s="34">
        <v>2332.3152</v>
      </c>
      <c r="U668" s="34"/>
      <c r="V668" s="34"/>
      <c r="W668" s="34">
        <v>0</v>
      </c>
      <c r="X668" s="34">
        <v>1.7494000000000001</v>
      </c>
      <c r="Y668" s="34">
        <v>11.9</v>
      </c>
      <c r="Z668" s="34">
        <v>850</v>
      </c>
      <c r="AA668" s="34">
        <v>851</v>
      </c>
      <c r="AB668" s="34">
        <v>856</v>
      </c>
      <c r="AC668" s="34">
        <v>93</v>
      </c>
      <c r="AD668" s="34">
        <v>27.33</v>
      </c>
      <c r="AE668" s="34">
        <v>0.63</v>
      </c>
      <c r="AF668" s="34">
        <v>978</v>
      </c>
      <c r="AG668" s="34">
        <v>1</v>
      </c>
      <c r="AH668" s="34">
        <v>38</v>
      </c>
      <c r="AI668" s="34">
        <v>37</v>
      </c>
      <c r="AJ668" s="34">
        <v>190</v>
      </c>
      <c r="AK668" s="34">
        <v>169</v>
      </c>
      <c r="AL668" s="34">
        <v>3.7</v>
      </c>
      <c r="AM668" s="34">
        <v>175</v>
      </c>
      <c r="AN668" s="34" t="s">
        <v>155</v>
      </c>
      <c r="AO668" s="34">
        <v>2</v>
      </c>
      <c r="AP668" s="37">
        <v>0.77531250000000007</v>
      </c>
      <c r="AQ668" s="34">
        <v>47.164023</v>
      </c>
      <c r="AR668" s="34">
        <v>-88.489818999999997</v>
      </c>
      <c r="AS668" s="34">
        <v>319.3</v>
      </c>
      <c r="AT668" s="34">
        <v>26.6</v>
      </c>
      <c r="AU668" s="34">
        <v>12</v>
      </c>
      <c r="AV668" s="34">
        <v>9</v>
      </c>
      <c r="AW668" s="34" t="s">
        <v>202</v>
      </c>
      <c r="AX668" s="34">
        <v>1.1000000000000001</v>
      </c>
      <c r="AY668" s="34">
        <v>1.328128</v>
      </c>
      <c r="AZ668" s="34">
        <v>1.756256</v>
      </c>
      <c r="BA668" s="34">
        <v>13.404</v>
      </c>
      <c r="BB668" s="34">
        <v>14.35</v>
      </c>
      <c r="BC668" s="34">
        <v>1.07</v>
      </c>
      <c r="BD668" s="34">
        <v>14.326000000000001</v>
      </c>
      <c r="BE668" s="34">
        <v>2672.4369999999999</v>
      </c>
      <c r="BF668" s="34">
        <v>114.003</v>
      </c>
      <c r="BG668" s="34">
        <v>11.292</v>
      </c>
      <c r="BH668" s="34">
        <v>4.1000000000000002E-2</v>
      </c>
      <c r="BI668" s="34">
        <v>11.334</v>
      </c>
      <c r="BJ668" s="34">
        <v>9.2260000000000009</v>
      </c>
      <c r="BK668" s="34">
        <v>3.4000000000000002E-2</v>
      </c>
      <c r="BL668" s="34">
        <v>9.2590000000000003</v>
      </c>
      <c r="BM668" s="34">
        <v>19.032699999999998</v>
      </c>
      <c r="BN668" s="34"/>
      <c r="BO668" s="34"/>
      <c r="BP668" s="34"/>
      <c r="BQ668" s="34">
        <v>300.79700000000003</v>
      </c>
      <c r="BR668" s="34">
        <v>0.19995199999999999</v>
      </c>
      <c r="BS668" s="34">
        <v>-5</v>
      </c>
      <c r="BT668" s="34">
        <v>6.0000000000000001E-3</v>
      </c>
      <c r="BU668" s="34">
        <v>4.8863279999999998</v>
      </c>
      <c r="BV668" s="34">
        <v>0</v>
      </c>
      <c r="BW668" s="34" t="s">
        <v>155</v>
      </c>
      <c r="BX668" s="34">
        <v>0.81699999999999995</v>
      </c>
    </row>
    <row r="669" spans="1:76" x14ac:dyDescent="0.25">
      <c r="A669" s="35">
        <v>43167</v>
      </c>
      <c r="B669" s="36">
        <v>2.4512731481481479E-2</v>
      </c>
      <c r="C669" s="34">
        <v>12.916</v>
      </c>
      <c r="D669" s="34">
        <v>0.85240000000000005</v>
      </c>
      <c r="E669" s="34">
        <v>8524.4638400000003</v>
      </c>
      <c r="F669" s="34">
        <v>476.6</v>
      </c>
      <c r="G669" s="34">
        <v>1.9</v>
      </c>
      <c r="H669" s="34">
        <v>2412.6999999999998</v>
      </c>
      <c r="I669" s="34"/>
      <c r="J669" s="34">
        <v>1.9</v>
      </c>
      <c r="K669" s="34">
        <v>0.87480000000000002</v>
      </c>
      <c r="L669" s="34">
        <v>11.2981</v>
      </c>
      <c r="M669" s="34">
        <v>0.74570000000000003</v>
      </c>
      <c r="N669" s="34">
        <v>416.95350000000002</v>
      </c>
      <c r="O669" s="34">
        <v>1.6874</v>
      </c>
      <c r="P669" s="34">
        <v>418.6</v>
      </c>
      <c r="Q669" s="34">
        <v>340.63709999999998</v>
      </c>
      <c r="R669" s="34">
        <v>1.3786</v>
      </c>
      <c r="S669" s="34">
        <v>342</v>
      </c>
      <c r="T669" s="34">
        <v>2412.7476999999999</v>
      </c>
      <c r="U669" s="34"/>
      <c r="V669" s="34"/>
      <c r="W669" s="34">
        <v>0</v>
      </c>
      <c r="X669" s="34">
        <v>1.6620999999999999</v>
      </c>
      <c r="Y669" s="34">
        <v>11.9</v>
      </c>
      <c r="Z669" s="34">
        <v>851</v>
      </c>
      <c r="AA669" s="34">
        <v>851</v>
      </c>
      <c r="AB669" s="34">
        <v>857</v>
      </c>
      <c r="AC669" s="34">
        <v>93</v>
      </c>
      <c r="AD669" s="34">
        <v>27.33</v>
      </c>
      <c r="AE669" s="34">
        <v>0.63</v>
      </c>
      <c r="AF669" s="34">
        <v>978</v>
      </c>
      <c r="AG669" s="34">
        <v>1</v>
      </c>
      <c r="AH669" s="34">
        <v>38</v>
      </c>
      <c r="AI669" s="34">
        <v>37</v>
      </c>
      <c r="AJ669" s="34">
        <v>190</v>
      </c>
      <c r="AK669" s="34">
        <v>169</v>
      </c>
      <c r="AL669" s="34">
        <v>3.7</v>
      </c>
      <c r="AM669" s="34">
        <v>175</v>
      </c>
      <c r="AN669" s="34" t="s">
        <v>155</v>
      </c>
      <c r="AO669" s="34">
        <v>2</v>
      </c>
      <c r="AP669" s="37">
        <v>0.775324074074074</v>
      </c>
      <c r="AQ669" s="34">
        <v>47.163952000000002</v>
      </c>
      <c r="AR669" s="34">
        <v>-88.489936999999998</v>
      </c>
      <c r="AS669" s="34">
        <v>319</v>
      </c>
      <c r="AT669" s="34">
        <v>26.5</v>
      </c>
      <c r="AU669" s="34">
        <v>12</v>
      </c>
      <c r="AV669" s="34">
        <v>10</v>
      </c>
      <c r="AW669" s="34" t="s">
        <v>199</v>
      </c>
      <c r="AX669" s="34">
        <v>1.2438</v>
      </c>
      <c r="AY669" s="34">
        <v>1.5875999999999999</v>
      </c>
      <c r="AZ669" s="34">
        <v>2.0594999999999999</v>
      </c>
      <c r="BA669" s="34">
        <v>13.404</v>
      </c>
      <c r="BB669" s="34">
        <v>14.36</v>
      </c>
      <c r="BC669" s="34">
        <v>1.07</v>
      </c>
      <c r="BD669" s="34">
        <v>14.316000000000001</v>
      </c>
      <c r="BE669" s="34">
        <v>2673.1930000000002</v>
      </c>
      <c r="BF669" s="34">
        <v>112.295</v>
      </c>
      <c r="BG669" s="34">
        <v>10.331</v>
      </c>
      <c r="BH669" s="34">
        <v>4.2000000000000003E-2</v>
      </c>
      <c r="BI669" s="34">
        <v>10.372999999999999</v>
      </c>
      <c r="BJ669" s="34">
        <v>8.44</v>
      </c>
      <c r="BK669" s="34">
        <v>3.4000000000000002E-2</v>
      </c>
      <c r="BL669" s="34">
        <v>8.4740000000000002</v>
      </c>
      <c r="BM669" s="34">
        <v>19.6997</v>
      </c>
      <c r="BN669" s="34"/>
      <c r="BO669" s="34"/>
      <c r="BP669" s="34"/>
      <c r="BQ669" s="34">
        <v>285.93599999999998</v>
      </c>
      <c r="BR669" s="34">
        <v>0.20050799999999999</v>
      </c>
      <c r="BS669" s="34">
        <v>-5</v>
      </c>
      <c r="BT669" s="34">
        <v>6.8770000000000003E-3</v>
      </c>
      <c r="BU669" s="34">
        <v>4.899915</v>
      </c>
      <c r="BV669" s="34">
        <v>0</v>
      </c>
      <c r="BW669" s="34" t="s">
        <v>155</v>
      </c>
      <c r="BX669" s="34">
        <v>0.81699999999999995</v>
      </c>
    </row>
    <row r="670" spans="1:76" x14ac:dyDescent="0.25">
      <c r="A670" s="35">
        <v>43167</v>
      </c>
      <c r="B670" s="36">
        <v>2.4524305555555556E-2</v>
      </c>
      <c r="C670" s="34">
        <v>12.91</v>
      </c>
      <c r="D670" s="34">
        <v>0.89359999999999995</v>
      </c>
      <c r="E670" s="34">
        <v>8935.7835500000001</v>
      </c>
      <c r="F670" s="34">
        <v>448</v>
      </c>
      <c r="G670" s="34">
        <v>2</v>
      </c>
      <c r="H670" s="34">
        <v>2447.6</v>
      </c>
      <c r="I670" s="34"/>
      <c r="J670" s="34">
        <v>1.9</v>
      </c>
      <c r="K670" s="34">
        <v>0.87439999999999996</v>
      </c>
      <c r="L670" s="34">
        <v>11.289</v>
      </c>
      <c r="M670" s="34">
        <v>0.78139999999999998</v>
      </c>
      <c r="N670" s="34">
        <v>391.7869</v>
      </c>
      <c r="O670" s="34">
        <v>1.7488999999999999</v>
      </c>
      <c r="P670" s="34">
        <v>393.5</v>
      </c>
      <c r="Q670" s="34">
        <v>320.07690000000002</v>
      </c>
      <c r="R670" s="34">
        <v>1.4288000000000001</v>
      </c>
      <c r="S670" s="34">
        <v>321.5</v>
      </c>
      <c r="T670" s="34">
        <v>2447.6199000000001</v>
      </c>
      <c r="U670" s="34"/>
      <c r="V670" s="34"/>
      <c r="W670" s="34">
        <v>0</v>
      </c>
      <c r="X670" s="34">
        <v>1.6614</v>
      </c>
      <c r="Y670" s="34">
        <v>11.9</v>
      </c>
      <c r="Z670" s="34">
        <v>850</v>
      </c>
      <c r="AA670" s="34">
        <v>850</v>
      </c>
      <c r="AB670" s="34">
        <v>857</v>
      </c>
      <c r="AC670" s="34">
        <v>93</v>
      </c>
      <c r="AD670" s="34">
        <v>27.33</v>
      </c>
      <c r="AE670" s="34">
        <v>0.63</v>
      </c>
      <c r="AF670" s="34">
        <v>978</v>
      </c>
      <c r="AG670" s="34">
        <v>1</v>
      </c>
      <c r="AH670" s="34">
        <v>38</v>
      </c>
      <c r="AI670" s="34">
        <v>37</v>
      </c>
      <c r="AJ670" s="34">
        <v>190</v>
      </c>
      <c r="AK670" s="34">
        <v>169</v>
      </c>
      <c r="AL670" s="34">
        <v>3.8</v>
      </c>
      <c r="AM670" s="34">
        <v>175</v>
      </c>
      <c r="AN670" s="34" t="s">
        <v>155</v>
      </c>
      <c r="AO670" s="34">
        <v>2</v>
      </c>
      <c r="AP670" s="37">
        <v>0.77533564814814815</v>
      </c>
      <c r="AQ670" s="34">
        <v>47.163879999999999</v>
      </c>
      <c r="AR670" s="34">
        <v>-88.490055999999996</v>
      </c>
      <c r="AS670" s="34">
        <v>318.7</v>
      </c>
      <c r="AT670" s="34">
        <v>26.5</v>
      </c>
      <c r="AU670" s="34">
        <v>12</v>
      </c>
      <c r="AV670" s="34">
        <v>9</v>
      </c>
      <c r="AW670" s="34" t="s">
        <v>200</v>
      </c>
      <c r="AX670" s="34">
        <v>1.3718999999999999</v>
      </c>
      <c r="AY670" s="34">
        <v>1.7</v>
      </c>
      <c r="AZ670" s="34">
        <v>2.2000000000000002</v>
      </c>
      <c r="BA670" s="34">
        <v>13.404</v>
      </c>
      <c r="BB670" s="34">
        <v>14.32</v>
      </c>
      <c r="BC670" s="34">
        <v>1.07</v>
      </c>
      <c r="BD670" s="34">
        <v>14.359</v>
      </c>
      <c r="BE670" s="34">
        <v>2664.4940000000001</v>
      </c>
      <c r="BF670" s="34">
        <v>117.381</v>
      </c>
      <c r="BG670" s="34">
        <v>9.6839999999999993</v>
      </c>
      <c r="BH670" s="34">
        <v>4.2999999999999997E-2</v>
      </c>
      <c r="BI670" s="34">
        <v>9.7270000000000003</v>
      </c>
      <c r="BJ670" s="34">
        <v>7.9109999999999996</v>
      </c>
      <c r="BK670" s="34">
        <v>3.5000000000000003E-2</v>
      </c>
      <c r="BL670" s="34">
        <v>7.9470000000000001</v>
      </c>
      <c r="BM670" s="34">
        <v>19.935500000000001</v>
      </c>
      <c r="BN670" s="34"/>
      <c r="BO670" s="34"/>
      <c r="BP670" s="34"/>
      <c r="BQ670" s="34">
        <v>285.12900000000002</v>
      </c>
      <c r="BR670" s="34">
        <v>0.235203</v>
      </c>
      <c r="BS670" s="34">
        <v>-5</v>
      </c>
      <c r="BT670" s="34">
        <v>7.0000000000000001E-3</v>
      </c>
      <c r="BU670" s="34">
        <v>5.7477729999999996</v>
      </c>
      <c r="BV670" s="34">
        <v>0</v>
      </c>
      <c r="BW670" s="34" t="s">
        <v>155</v>
      </c>
      <c r="BX670" s="34">
        <v>0.81699999999999995</v>
      </c>
    </row>
    <row r="671" spans="1:76" x14ac:dyDescent="0.25">
      <c r="A671" s="35">
        <v>43167</v>
      </c>
      <c r="B671" s="36">
        <v>2.4535879629629626E-2</v>
      </c>
      <c r="C671" s="34">
        <v>12.91</v>
      </c>
      <c r="D671" s="34">
        <v>0.84279999999999999</v>
      </c>
      <c r="E671" s="34">
        <v>8428.3279739999998</v>
      </c>
      <c r="F671" s="34">
        <v>448.2</v>
      </c>
      <c r="G671" s="34">
        <v>2</v>
      </c>
      <c r="H671" s="34">
        <v>2872.4</v>
      </c>
      <c r="I671" s="34"/>
      <c r="J671" s="34">
        <v>1.8</v>
      </c>
      <c r="K671" s="34">
        <v>0.87450000000000006</v>
      </c>
      <c r="L671" s="34">
        <v>11.289300000000001</v>
      </c>
      <c r="M671" s="34">
        <v>0.73699999999999999</v>
      </c>
      <c r="N671" s="34">
        <v>391.92469999999997</v>
      </c>
      <c r="O671" s="34">
        <v>1.7488999999999999</v>
      </c>
      <c r="P671" s="34">
        <v>393.7</v>
      </c>
      <c r="Q671" s="34">
        <v>320.18939999999998</v>
      </c>
      <c r="R671" s="34">
        <v>1.4288000000000001</v>
      </c>
      <c r="S671" s="34">
        <v>321.60000000000002</v>
      </c>
      <c r="T671" s="34">
        <v>2872.4396999999999</v>
      </c>
      <c r="U671" s="34"/>
      <c r="V671" s="34"/>
      <c r="W671" s="34">
        <v>0</v>
      </c>
      <c r="X671" s="34">
        <v>1.5740000000000001</v>
      </c>
      <c r="Y671" s="34">
        <v>11.8</v>
      </c>
      <c r="Z671" s="34">
        <v>851</v>
      </c>
      <c r="AA671" s="34">
        <v>851</v>
      </c>
      <c r="AB671" s="34">
        <v>857</v>
      </c>
      <c r="AC671" s="34">
        <v>93</v>
      </c>
      <c r="AD671" s="34">
        <v>27.33</v>
      </c>
      <c r="AE671" s="34">
        <v>0.63</v>
      </c>
      <c r="AF671" s="34">
        <v>978</v>
      </c>
      <c r="AG671" s="34">
        <v>1</v>
      </c>
      <c r="AH671" s="34">
        <v>38</v>
      </c>
      <c r="AI671" s="34">
        <v>37</v>
      </c>
      <c r="AJ671" s="34">
        <v>190</v>
      </c>
      <c r="AK671" s="34">
        <v>169</v>
      </c>
      <c r="AL671" s="34">
        <v>3.7</v>
      </c>
      <c r="AM671" s="34">
        <v>175</v>
      </c>
      <c r="AN671" s="34" t="s">
        <v>155</v>
      </c>
      <c r="AO671" s="34">
        <v>2</v>
      </c>
      <c r="AP671" s="37">
        <v>0.7753472222222223</v>
      </c>
      <c r="AQ671" s="34">
        <v>47.163811000000003</v>
      </c>
      <c r="AR671" s="34">
        <v>-88.490174999999994</v>
      </c>
      <c r="AS671" s="34">
        <v>318.5</v>
      </c>
      <c r="AT671" s="34">
        <v>26.1</v>
      </c>
      <c r="AU671" s="34">
        <v>12</v>
      </c>
      <c r="AV671" s="34">
        <v>10</v>
      </c>
      <c r="AW671" s="34" t="s">
        <v>199</v>
      </c>
      <c r="AX671" s="34">
        <v>1.4</v>
      </c>
      <c r="AY671" s="34">
        <v>1.7719</v>
      </c>
      <c r="AZ671" s="34">
        <v>2.2719</v>
      </c>
      <c r="BA671" s="34">
        <v>13.404</v>
      </c>
      <c r="BB671" s="34">
        <v>14.32</v>
      </c>
      <c r="BC671" s="34">
        <v>1.07</v>
      </c>
      <c r="BD671" s="34">
        <v>14.356</v>
      </c>
      <c r="BE671" s="34">
        <v>2664.9079999999999</v>
      </c>
      <c r="BF671" s="34">
        <v>110.732</v>
      </c>
      <c r="BG671" s="34">
        <v>9.6880000000000006</v>
      </c>
      <c r="BH671" s="34">
        <v>4.2999999999999997E-2</v>
      </c>
      <c r="BI671" s="34">
        <v>9.7319999999999993</v>
      </c>
      <c r="BJ671" s="34">
        <v>7.915</v>
      </c>
      <c r="BK671" s="34">
        <v>3.5000000000000003E-2</v>
      </c>
      <c r="BL671" s="34">
        <v>7.95</v>
      </c>
      <c r="BM671" s="34">
        <v>23.398599999999998</v>
      </c>
      <c r="BN671" s="34"/>
      <c r="BO671" s="34"/>
      <c r="BP671" s="34"/>
      <c r="BQ671" s="34">
        <v>270.16399999999999</v>
      </c>
      <c r="BR671" s="34">
        <v>0.29788199999999998</v>
      </c>
      <c r="BS671" s="34">
        <v>-5</v>
      </c>
      <c r="BT671" s="34">
        <v>7.0000000000000001E-3</v>
      </c>
      <c r="BU671" s="34">
        <v>7.2794910000000002</v>
      </c>
      <c r="BV671" s="34">
        <v>0</v>
      </c>
      <c r="BW671" s="34" t="s">
        <v>155</v>
      </c>
      <c r="BX671" s="34">
        <v>0.81699999999999995</v>
      </c>
    </row>
    <row r="672" spans="1:76" x14ac:dyDescent="0.25">
      <c r="A672" s="35">
        <v>43167</v>
      </c>
      <c r="B672" s="36">
        <v>2.4547453703703707E-2</v>
      </c>
      <c r="C672" s="34">
        <v>12.91</v>
      </c>
      <c r="D672" s="34">
        <v>0.69440000000000002</v>
      </c>
      <c r="E672" s="34">
        <v>6944.2905689999998</v>
      </c>
      <c r="F672" s="34">
        <v>552</v>
      </c>
      <c r="G672" s="34">
        <v>1.7</v>
      </c>
      <c r="H672" s="34">
        <v>3080.8</v>
      </c>
      <c r="I672" s="34"/>
      <c r="J672" s="34">
        <v>1.8</v>
      </c>
      <c r="K672" s="34">
        <v>0.87560000000000004</v>
      </c>
      <c r="L672" s="34">
        <v>11.304399999999999</v>
      </c>
      <c r="M672" s="34">
        <v>0.60809999999999997</v>
      </c>
      <c r="N672" s="34">
        <v>483.37529999999998</v>
      </c>
      <c r="O672" s="34">
        <v>1.5</v>
      </c>
      <c r="P672" s="34">
        <v>484.9</v>
      </c>
      <c r="Q672" s="34">
        <v>394.9015</v>
      </c>
      <c r="R672" s="34">
        <v>1.2254</v>
      </c>
      <c r="S672" s="34">
        <v>396.1</v>
      </c>
      <c r="T672" s="34">
        <v>3080.7746000000002</v>
      </c>
      <c r="U672" s="34"/>
      <c r="V672" s="34"/>
      <c r="W672" s="34">
        <v>0</v>
      </c>
      <c r="X672" s="34">
        <v>1.5761000000000001</v>
      </c>
      <c r="Y672" s="34">
        <v>11.9</v>
      </c>
      <c r="Z672" s="34">
        <v>851</v>
      </c>
      <c r="AA672" s="34">
        <v>851</v>
      </c>
      <c r="AB672" s="34">
        <v>857</v>
      </c>
      <c r="AC672" s="34">
        <v>93</v>
      </c>
      <c r="AD672" s="34">
        <v>27.33</v>
      </c>
      <c r="AE672" s="34">
        <v>0.63</v>
      </c>
      <c r="AF672" s="34">
        <v>978</v>
      </c>
      <c r="AG672" s="34">
        <v>1</v>
      </c>
      <c r="AH672" s="34">
        <v>38</v>
      </c>
      <c r="AI672" s="34">
        <v>37</v>
      </c>
      <c r="AJ672" s="34">
        <v>190</v>
      </c>
      <c r="AK672" s="34">
        <v>169</v>
      </c>
      <c r="AL672" s="34">
        <v>3.8</v>
      </c>
      <c r="AM672" s="34">
        <v>175.1</v>
      </c>
      <c r="AN672" s="34" t="s">
        <v>155</v>
      </c>
      <c r="AO672" s="34">
        <v>2</v>
      </c>
      <c r="AP672" s="37">
        <v>0.77535879629629623</v>
      </c>
      <c r="AQ672" s="34">
        <v>47.163760000000003</v>
      </c>
      <c r="AR672" s="34">
        <v>-88.490307999999999</v>
      </c>
      <c r="AS672" s="34">
        <v>318.3</v>
      </c>
      <c r="AT672" s="34">
        <v>25.4</v>
      </c>
      <c r="AU672" s="34">
        <v>12</v>
      </c>
      <c r="AV672" s="34">
        <v>10</v>
      </c>
      <c r="AW672" s="34" t="s">
        <v>199</v>
      </c>
      <c r="AX672" s="34">
        <v>1.4</v>
      </c>
      <c r="AY672" s="34">
        <v>1.8</v>
      </c>
      <c r="AZ672" s="34">
        <v>2.2999999999999998</v>
      </c>
      <c r="BA672" s="34">
        <v>13.404</v>
      </c>
      <c r="BB672" s="34">
        <v>14.46</v>
      </c>
      <c r="BC672" s="34">
        <v>1.08</v>
      </c>
      <c r="BD672" s="34">
        <v>14.204000000000001</v>
      </c>
      <c r="BE672" s="34">
        <v>2688.8580000000002</v>
      </c>
      <c r="BF672" s="34">
        <v>92.055000000000007</v>
      </c>
      <c r="BG672" s="34">
        <v>12.04</v>
      </c>
      <c r="BH672" s="34">
        <v>3.6999999999999998E-2</v>
      </c>
      <c r="BI672" s="34">
        <v>12.077999999999999</v>
      </c>
      <c r="BJ672" s="34">
        <v>9.8369999999999997</v>
      </c>
      <c r="BK672" s="34">
        <v>3.1E-2</v>
      </c>
      <c r="BL672" s="34">
        <v>9.8670000000000009</v>
      </c>
      <c r="BM672" s="34">
        <v>25.287400000000002</v>
      </c>
      <c r="BN672" s="34"/>
      <c r="BO672" s="34"/>
      <c r="BP672" s="34"/>
      <c r="BQ672" s="34">
        <v>272.59199999999998</v>
      </c>
      <c r="BR672" s="34">
        <v>0.30073800000000001</v>
      </c>
      <c r="BS672" s="34">
        <v>-5</v>
      </c>
      <c r="BT672" s="34">
        <v>7.0000000000000001E-3</v>
      </c>
      <c r="BU672" s="34">
        <v>7.3492850000000001</v>
      </c>
      <c r="BV672" s="34">
        <v>0</v>
      </c>
      <c r="BW672" s="34" t="s">
        <v>155</v>
      </c>
      <c r="BX672" s="34">
        <v>0.81699999999999995</v>
      </c>
    </row>
    <row r="673" spans="1:76" x14ac:dyDescent="0.25">
      <c r="A673" s="35">
        <v>43167</v>
      </c>
      <c r="B673" s="36">
        <v>2.455902777777778E-2</v>
      </c>
      <c r="C673" s="34">
        <v>12.837</v>
      </c>
      <c r="D673" s="34">
        <v>0.53469999999999995</v>
      </c>
      <c r="E673" s="34">
        <v>5347.1404400000001</v>
      </c>
      <c r="F673" s="34">
        <v>719.8</v>
      </c>
      <c r="G673" s="34">
        <v>1.3</v>
      </c>
      <c r="H673" s="34">
        <v>2908.4</v>
      </c>
      <c r="I673" s="34"/>
      <c r="J673" s="34">
        <v>1.8</v>
      </c>
      <c r="K673" s="34">
        <v>0.87780000000000002</v>
      </c>
      <c r="L673" s="34">
        <v>11.269</v>
      </c>
      <c r="M673" s="34">
        <v>0.46939999999999998</v>
      </c>
      <c r="N673" s="34">
        <v>631.81399999999996</v>
      </c>
      <c r="O673" s="34">
        <v>1.1156999999999999</v>
      </c>
      <c r="P673" s="34">
        <v>632.9</v>
      </c>
      <c r="Q673" s="34">
        <v>516.17100000000005</v>
      </c>
      <c r="R673" s="34">
        <v>0.91149999999999998</v>
      </c>
      <c r="S673" s="34">
        <v>517.1</v>
      </c>
      <c r="T673" s="34">
        <v>2908.3748000000001</v>
      </c>
      <c r="U673" s="34"/>
      <c r="V673" s="34"/>
      <c r="W673" s="34">
        <v>0</v>
      </c>
      <c r="X673" s="34">
        <v>1.5801000000000001</v>
      </c>
      <c r="Y673" s="34">
        <v>11.9</v>
      </c>
      <c r="Z673" s="34">
        <v>850</v>
      </c>
      <c r="AA673" s="34">
        <v>850</v>
      </c>
      <c r="AB673" s="34">
        <v>856</v>
      </c>
      <c r="AC673" s="34">
        <v>93</v>
      </c>
      <c r="AD673" s="34">
        <v>27.33</v>
      </c>
      <c r="AE673" s="34">
        <v>0.63</v>
      </c>
      <c r="AF673" s="34">
        <v>978</v>
      </c>
      <c r="AG673" s="34">
        <v>1</v>
      </c>
      <c r="AH673" s="34">
        <v>38</v>
      </c>
      <c r="AI673" s="34">
        <v>37</v>
      </c>
      <c r="AJ673" s="34">
        <v>190</v>
      </c>
      <c r="AK673" s="34">
        <v>169</v>
      </c>
      <c r="AL673" s="34">
        <v>3.8</v>
      </c>
      <c r="AM673" s="34">
        <v>175.5</v>
      </c>
      <c r="AN673" s="34" t="s">
        <v>155</v>
      </c>
      <c r="AO673" s="34">
        <v>2</v>
      </c>
      <c r="AP673" s="37">
        <v>0.77537037037037038</v>
      </c>
      <c r="AQ673" s="34">
        <v>47.163735000000003</v>
      </c>
      <c r="AR673" s="34">
        <v>-88.490453000000002</v>
      </c>
      <c r="AS673" s="34">
        <v>318.10000000000002</v>
      </c>
      <c r="AT673" s="34">
        <v>25.9</v>
      </c>
      <c r="AU673" s="34">
        <v>12</v>
      </c>
      <c r="AV673" s="34">
        <v>10</v>
      </c>
      <c r="AW673" s="34" t="s">
        <v>199</v>
      </c>
      <c r="AX673" s="34">
        <v>1.5438000000000001</v>
      </c>
      <c r="AY673" s="34">
        <v>1.2248000000000001</v>
      </c>
      <c r="AZ673" s="34">
        <v>2.3719000000000001</v>
      </c>
      <c r="BA673" s="34">
        <v>13.404</v>
      </c>
      <c r="BB673" s="34">
        <v>14.73</v>
      </c>
      <c r="BC673" s="34">
        <v>1.1000000000000001</v>
      </c>
      <c r="BD673" s="34">
        <v>13.917999999999999</v>
      </c>
      <c r="BE673" s="34">
        <v>2723.2159999999999</v>
      </c>
      <c r="BF673" s="34">
        <v>72.194000000000003</v>
      </c>
      <c r="BG673" s="34">
        <v>15.989000000000001</v>
      </c>
      <c r="BH673" s="34">
        <v>2.8000000000000001E-2</v>
      </c>
      <c r="BI673" s="34">
        <v>16.016999999999999</v>
      </c>
      <c r="BJ673" s="34">
        <v>13.063000000000001</v>
      </c>
      <c r="BK673" s="34">
        <v>2.3E-2</v>
      </c>
      <c r="BL673" s="34">
        <v>13.086</v>
      </c>
      <c r="BM673" s="34">
        <v>24.253299999999999</v>
      </c>
      <c r="BN673" s="34"/>
      <c r="BO673" s="34"/>
      <c r="BP673" s="34"/>
      <c r="BQ673" s="34">
        <v>277.63499999999999</v>
      </c>
      <c r="BR673" s="34">
        <v>0.32716000000000001</v>
      </c>
      <c r="BS673" s="34">
        <v>-5</v>
      </c>
      <c r="BT673" s="34">
        <v>7.8759999999999993E-3</v>
      </c>
      <c r="BU673" s="34">
        <v>7.9949680000000001</v>
      </c>
      <c r="BV673" s="34">
        <v>0</v>
      </c>
      <c r="BW673" s="34" t="s">
        <v>155</v>
      </c>
      <c r="BX673" s="34">
        <v>0.81699999999999995</v>
      </c>
    </row>
    <row r="674" spans="1:76" x14ac:dyDescent="0.25">
      <c r="A674" s="35">
        <v>43167</v>
      </c>
      <c r="B674" s="36">
        <v>2.457060185185185E-2</v>
      </c>
      <c r="C674" s="34">
        <v>12.826000000000001</v>
      </c>
      <c r="D674" s="34">
        <v>0.44669999999999999</v>
      </c>
      <c r="E674" s="34">
        <v>4467.2758039999999</v>
      </c>
      <c r="F674" s="34">
        <v>859.7</v>
      </c>
      <c r="G674" s="34">
        <v>1</v>
      </c>
      <c r="H674" s="34">
        <v>2601.6</v>
      </c>
      <c r="I674" s="34"/>
      <c r="J674" s="34">
        <v>1.8</v>
      </c>
      <c r="K674" s="34">
        <v>0.879</v>
      </c>
      <c r="L674" s="34">
        <v>11.273999999999999</v>
      </c>
      <c r="M674" s="34">
        <v>0.39269999999999999</v>
      </c>
      <c r="N674" s="34">
        <v>755.63610000000006</v>
      </c>
      <c r="O674" s="34">
        <v>0.87270000000000003</v>
      </c>
      <c r="P674" s="34">
        <v>756.5</v>
      </c>
      <c r="Q674" s="34">
        <v>617.32950000000005</v>
      </c>
      <c r="R674" s="34">
        <v>0.71289999999999998</v>
      </c>
      <c r="S674" s="34">
        <v>618</v>
      </c>
      <c r="T674" s="34">
        <v>2601.6178</v>
      </c>
      <c r="U674" s="34"/>
      <c r="V674" s="34"/>
      <c r="W674" s="34">
        <v>0</v>
      </c>
      <c r="X674" s="34">
        <v>1.5821000000000001</v>
      </c>
      <c r="Y674" s="34">
        <v>11.8</v>
      </c>
      <c r="Z674" s="34">
        <v>849</v>
      </c>
      <c r="AA674" s="34">
        <v>849</v>
      </c>
      <c r="AB674" s="34">
        <v>856</v>
      </c>
      <c r="AC674" s="34">
        <v>93</v>
      </c>
      <c r="AD674" s="34">
        <v>27.33</v>
      </c>
      <c r="AE674" s="34">
        <v>0.63</v>
      </c>
      <c r="AF674" s="34">
        <v>978</v>
      </c>
      <c r="AG674" s="34">
        <v>1</v>
      </c>
      <c r="AH674" s="34">
        <v>38</v>
      </c>
      <c r="AI674" s="34">
        <v>37</v>
      </c>
      <c r="AJ674" s="34">
        <v>190</v>
      </c>
      <c r="AK674" s="34">
        <v>168.1</v>
      </c>
      <c r="AL674" s="34">
        <v>3.7</v>
      </c>
      <c r="AM674" s="34">
        <v>175.9</v>
      </c>
      <c r="AN674" s="34" t="s">
        <v>155</v>
      </c>
      <c r="AO674" s="34">
        <v>2</v>
      </c>
      <c r="AP674" s="37">
        <v>0.77538194444444442</v>
      </c>
      <c r="AQ674" s="34">
        <v>47.163707000000002</v>
      </c>
      <c r="AR674" s="34">
        <v>-88.490609000000006</v>
      </c>
      <c r="AS674" s="34">
        <v>318</v>
      </c>
      <c r="AT674" s="34">
        <v>27.1</v>
      </c>
      <c r="AU674" s="34">
        <v>12</v>
      </c>
      <c r="AV674" s="34">
        <v>10</v>
      </c>
      <c r="AW674" s="34" t="s">
        <v>199</v>
      </c>
      <c r="AX674" s="34">
        <v>1.6</v>
      </c>
      <c r="AY674" s="34">
        <v>1</v>
      </c>
      <c r="AZ674" s="34">
        <v>2.4</v>
      </c>
      <c r="BA674" s="34">
        <v>13.404</v>
      </c>
      <c r="BB674" s="34">
        <v>14.89</v>
      </c>
      <c r="BC674" s="34">
        <v>1.1100000000000001</v>
      </c>
      <c r="BD674" s="34">
        <v>13.77</v>
      </c>
      <c r="BE674" s="34">
        <v>2747.8969999999999</v>
      </c>
      <c r="BF674" s="34">
        <v>60.914000000000001</v>
      </c>
      <c r="BG674" s="34">
        <v>19.286999999999999</v>
      </c>
      <c r="BH674" s="34">
        <v>2.1999999999999999E-2</v>
      </c>
      <c r="BI674" s="34">
        <v>19.309999999999999</v>
      </c>
      <c r="BJ674" s="34">
        <v>15.757</v>
      </c>
      <c r="BK674" s="34">
        <v>1.7999999999999999E-2</v>
      </c>
      <c r="BL674" s="34">
        <v>15.775</v>
      </c>
      <c r="BM674" s="34">
        <v>21.882100000000001</v>
      </c>
      <c r="BN674" s="34"/>
      <c r="BO674" s="34"/>
      <c r="BP674" s="34"/>
      <c r="BQ674" s="34">
        <v>280.392</v>
      </c>
      <c r="BR674" s="34">
        <v>0.31433899999999998</v>
      </c>
      <c r="BS674" s="34">
        <v>-5</v>
      </c>
      <c r="BT674" s="34">
        <v>8.0000000000000002E-3</v>
      </c>
      <c r="BU674" s="34">
        <v>7.6816680000000002</v>
      </c>
      <c r="BV674" s="34">
        <v>0</v>
      </c>
      <c r="BW674" s="34" t="s">
        <v>155</v>
      </c>
      <c r="BX674" s="34">
        <v>0.81699999999999995</v>
      </c>
    </row>
    <row r="675" spans="1:76" x14ac:dyDescent="0.25">
      <c r="A675" s="35">
        <v>43167</v>
      </c>
      <c r="B675" s="36">
        <v>2.4582175925925927E-2</v>
      </c>
      <c r="C675" s="34">
        <v>12.891</v>
      </c>
      <c r="D675" s="34">
        <v>0.57169999999999999</v>
      </c>
      <c r="E675" s="34">
        <v>5716.9140950000001</v>
      </c>
      <c r="F675" s="34">
        <v>916.8</v>
      </c>
      <c r="G675" s="34">
        <v>0.9</v>
      </c>
      <c r="H675" s="34">
        <v>2415</v>
      </c>
      <c r="I675" s="34"/>
      <c r="J675" s="34">
        <v>1.8</v>
      </c>
      <c r="K675" s="34">
        <v>0.87749999999999995</v>
      </c>
      <c r="L675" s="34">
        <v>11.3126</v>
      </c>
      <c r="M675" s="34">
        <v>0.50170000000000003</v>
      </c>
      <c r="N675" s="34">
        <v>804.55420000000004</v>
      </c>
      <c r="O675" s="34">
        <v>0.82779999999999998</v>
      </c>
      <c r="P675" s="34">
        <v>805.4</v>
      </c>
      <c r="Q675" s="34">
        <v>657.29390000000001</v>
      </c>
      <c r="R675" s="34">
        <v>0.67630000000000001</v>
      </c>
      <c r="S675" s="34">
        <v>658</v>
      </c>
      <c r="T675" s="34">
        <v>2414.9908999999998</v>
      </c>
      <c r="U675" s="34"/>
      <c r="V675" s="34"/>
      <c r="W675" s="34">
        <v>0</v>
      </c>
      <c r="X675" s="34">
        <v>1.5794999999999999</v>
      </c>
      <c r="Y675" s="34">
        <v>11.9</v>
      </c>
      <c r="Z675" s="34">
        <v>849</v>
      </c>
      <c r="AA675" s="34">
        <v>848</v>
      </c>
      <c r="AB675" s="34">
        <v>855</v>
      </c>
      <c r="AC675" s="34">
        <v>93</v>
      </c>
      <c r="AD675" s="34">
        <v>27.33</v>
      </c>
      <c r="AE675" s="34">
        <v>0.63</v>
      </c>
      <c r="AF675" s="34">
        <v>978</v>
      </c>
      <c r="AG675" s="34">
        <v>1</v>
      </c>
      <c r="AH675" s="34">
        <v>38</v>
      </c>
      <c r="AI675" s="34">
        <v>37</v>
      </c>
      <c r="AJ675" s="34">
        <v>190.9</v>
      </c>
      <c r="AK675" s="34">
        <v>168.9</v>
      </c>
      <c r="AL675" s="34">
        <v>3.8</v>
      </c>
      <c r="AM675" s="34">
        <v>175.8</v>
      </c>
      <c r="AN675" s="34" t="s">
        <v>155</v>
      </c>
      <c r="AO675" s="34">
        <v>2</v>
      </c>
      <c r="AP675" s="37">
        <v>0.77539351851851857</v>
      </c>
      <c r="AQ675" s="34">
        <v>47.163676000000002</v>
      </c>
      <c r="AR675" s="34">
        <v>-88.490770999999995</v>
      </c>
      <c r="AS675" s="34">
        <v>318.2</v>
      </c>
      <c r="AT675" s="34">
        <v>27.4</v>
      </c>
      <c r="AU675" s="34">
        <v>12</v>
      </c>
      <c r="AV675" s="34">
        <v>10</v>
      </c>
      <c r="AW675" s="34" t="s">
        <v>199</v>
      </c>
      <c r="AX675" s="34">
        <v>1.6718999999999999</v>
      </c>
      <c r="AY675" s="34">
        <v>1.2157</v>
      </c>
      <c r="AZ675" s="34">
        <v>2.5438000000000001</v>
      </c>
      <c r="BA675" s="34">
        <v>13.404</v>
      </c>
      <c r="BB675" s="34">
        <v>14.7</v>
      </c>
      <c r="BC675" s="34">
        <v>1.1000000000000001</v>
      </c>
      <c r="BD675" s="34">
        <v>13.957000000000001</v>
      </c>
      <c r="BE675" s="34">
        <v>2727.71</v>
      </c>
      <c r="BF675" s="34">
        <v>76.989999999999995</v>
      </c>
      <c r="BG675" s="34">
        <v>20.315999999999999</v>
      </c>
      <c r="BH675" s="34">
        <v>2.1000000000000001E-2</v>
      </c>
      <c r="BI675" s="34">
        <v>20.335999999999999</v>
      </c>
      <c r="BJ675" s="34">
        <v>16.597000000000001</v>
      </c>
      <c r="BK675" s="34">
        <v>1.7000000000000001E-2</v>
      </c>
      <c r="BL675" s="34">
        <v>16.614000000000001</v>
      </c>
      <c r="BM675" s="34">
        <v>20.0944</v>
      </c>
      <c r="BN675" s="34"/>
      <c r="BO675" s="34"/>
      <c r="BP675" s="34"/>
      <c r="BQ675" s="34">
        <v>276.928</v>
      </c>
      <c r="BR675" s="34">
        <v>0.27604299999999998</v>
      </c>
      <c r="BS675" s="34">
        <v>-5</v>
      </c>
      <c r="BT675" s="34">
        <v>7.123E-3</v>
      </c>
      <c r="BU675" s="34">
        <v>6.7458010000000002</v>
      </c>
      <c r="BV675" s="34">
        <v>0</v>
      </c>
      <c r="BW675" s="34" t="s">
        <v>155</v>
      </c>
      <c r="BX675" s="34">
        <v>0.81699999999999995</v>
      </c>
    </row>
    <row r="676" spans="1:76" x14ac:dyDescent="0.25">
      <c r="A676" s="35">
        <v>43167</v>
      </c>
      <c r="B676" s="36">
        <v>2.4593749999999998E-2</v>
      </c>
      <c r="C676" s="34">
        <v>12.96</v>
      </c>
      <c r="D676" s="34">
        <v>0.62990000000000002</v>
      </c>
      <c r="E676" s="34">
        <v>6298.5369769999998</v>
      </c>
      <c r="F676" s="34">
        <v>965</v>
      </c>
      <c r="G676" s="34">
        <v>0.9</v>
      </c>
      <c r="H676" s="34">
        <v>2452.9</v>
      </c>
      <c r="I676" s="34"/>
      <c r="J676" s="34">
        <v>1.8</v>
      </c>
      <c r="K676" s="34">
        <v>0.87639999999999996</v>
      </c>
      <c r="L676" s="34">
        <v>11.358000000000001</v>
      </c>
      <c r="M676" s="34">
        <v>0.55200000000000005</v>
      </c>
      <c r="N676" s="34">
        <v>845.68679999999995</v>
      </c>
      <c r="O676" s="34">
        <v>0.81169999999999998</v>
      </c>
      <c r="P676" s="34">
        <v>846.5</v>
      </c>
      <c r="Q676" s="34">
        <v>690.89800000000002</v>
      </c>
      <c r="R676" s="34">
        <v>0.66310000000000002</v>
      </c>
      <c r="S676" s="34">
        <v>691.6</v>
      </c>
      <c r="T676" s="34">
        <v>2452.9461999999999</v>
      </c>
      <c r="U676" s="34"/>
      <c r="V676" s="34"/>
      <c r="W676" s="34">
        <v>0</v>
      </c>
      <c r="X676" s="34">
        <v>1.5774999999999999</v>
      </c>
      <c r="Y676" s="34">
        <v>11.9</v>
      </c>
      <c r="Z676" s="34">
        <v>849</v>
      </c>
      <c r="AA676" s="34">
        <v>849</v>
      </c>
      <c r="AB676" s="34">
        <v>855</v>
      </c>
      <c r="AC676" s="34">
        <v>93</v>
      </c>
      <c r="AD676" s="34">
        <v>27.33</v>
      </c>
      <c r="AE676" s="34">
        <v>0.63</v>
      </c>
      <c r="AF676" s="34">
        <v>978</v>
      </c>
      <c r="AG676" s="34">
        <v>1</v>
      </c>
      <c r="AH676" s="34">
        <v>38</v>
      </c>
      <c r="AI676" s="34">
        <v>37</v>
      </c>
      <c r="AJ676" s="34">
        <v>190.1</v>
      </c>
      <c r="AK676" s="34">
        <v>169</v>
      </c>
      <c r="AL676" s="34">
        <v>3.7</v>
      </c>
      <c r="AM676" s="34">
        <v>175.4</v>
      </c>
      <c r="AN676" s="34" t="s">
        <v>155</v>
      </c>
      <c r="AO676" s="34">
        <v>2</v>
      </c>
      <c r="AP676" s="37">
        <v>0.77540509259259249</v>
      </c>
      <c r="AQ676" s="34">
        <v>47.163643999999998</v>
      </c>
      <c r="AR676" s="34">
        <v>-88.490939999999995</v>
      </c>
      <c r="AS676" s="34">
        <v>318.3</v>
      </c>
      <c r="AT676" s="34">
        <v>28</v>
      </c>
      <c r="AU676" s="34">
        <v>12</v>
      </c>
      <c r="AV676" s="34">
        <v>10</v>
      </c>
      <c r="AW676" s="34" t="s">
        <v>199</v>
      </c>
      <c r="AX676" s="34">
        <v>1.7719</v>
      </c>
      <c r="AY676" s="34">
        <v>1.33595</v>
      </c>
      <c r="AZ676" s="34">
        <v>2.6718999999999999</v>
      </c>
      <c r="BA676" s="34">
        <v>13.404</v>
      </c>
      <c r="BB676" s="34">
        <v>14.56</v>
      </c>
      <c r="BC676" s="34">
        <v>1.0900000000000001</v>
      </c>
      <c r="BD676" s="34">
        <v>14.103999999999999</v>
      </c>
      <c r="BE676" s="34">
        <v>2716.16</v>
      </c>
      <c r="BF676" s="34">
        <v>84.016999999999996</v>
      </c>
      <c r="BG676" s="34">
        <v>21.178999999999998</v>
      </c>
      <c r="BH676" s="34">
        <v>0.02</v>
      </c>
      <c r="BI676" s="34">
        <v>21.199000000000002</v>
      </c>
      <c r="BJ676" s="34">
        <v>17.302</v>
      </c>
      <c r="BK676" s="34">
        <v>1.7000000000000001E-2</v>
      </c>
      <c r="BL676" s="34">
        <v>17.318999999999999</v>
      </c>
      <c r="BM676" s="34">
        <v>20.2424</v>
      </c>
      <c r="BN676" s="34"/>
      <c r="BO676" s="34"/>
      <c r="BP676" s="34"/>
      <c r="BQ676" s="34">
        <v>274.29700000000003</v>
      </c>
      <c r="BR676" s="34">
        <v>0.23855100000000001</v>
      </c>
      <c r="BS676" s="34">
        <v>-5</v>
      </c>
      <c r="BT676" s="34">
        <v>7.8770000000000003E-3</v>
      </c>
      <c r="BU676" s="34">
        <v>5.8295899999999996</v>
      </c>
      <c r="BV676" s="34">
        <v>0</v>
      </c>
      <c r="BW676" s="34" t="s">
        <v>155</v>
      </c>
      <c r="BX676" s="34">
        <v>0.81699999999999995</v>
      </c>
    </row>
    <row r="677" spans="1:76" x14ac:dyDescent="0.25">
      <c r="A677" s="35">
        <v>43167</v>
      </c>
      <c r="B677" s="36">
        <v>2.4605324074074075E-2</v>
      </c>
      <c r="C677" s="34">
        <v>12.96</v>
      </c>
      <c r="D677" s="34">
        <v>0.70840000000000003</v>
      </c>
      <c r="E677" s="34">
        <v>7084.1784820000003</v>
      </c>
      <c r="F677" s="34">
        <v>924.4</v>
      </c>
      <c r="G677" s="34">
        <v>1.4</v>
      </c>
      <c r="H677" s="34">
        <v>2393.8000000000002</v>
      </c>
      <c r="I677" s="34"/>
      <c r="J677" s="34">
        <v>1.8</v>
      </c>
      <c r="K677" s="34">
        <v>0.87570000000000003</v>
      </c>
      <c r="L677" s="34">
        <v>11.349500000000001</v>
      </c>
      <c r="M677" s="34">
        <v>0.62039999999999995</v>
      </c>
      <c r="N677" s="34">
        <v>809.55740000000003</v>
      </c>
      <c r="O677" s="34">
        <v>1.2282999999999999</v>
      </c>
      <c r="P677" s="34">
        <v>810.8</v>
      </c>
      <c r="Q677" s="34">
        <v>661.38139999999999</v>
      </c>
      <c r="R677" s="34">
        <v>1.0035000000000001</v>
      </c>
      <c r="S677" s="34">
        <v>662.4</v>
      </c>
      <c r="T677" s="34">
        <v>2393.7577999999999</v>
      </c>
      <c r="U677" s="34"/>
      <c r="V677" s="34"/>
      <c r="W677" s="34">
        <v>0</v>
      </c>
      <c r="X677" s="34">
        <v>1.5763</v>
      </c>
      <c r="Y677" s="34">
        <v>11.9</v>
      </c>
      <c r="Z677" s="34">
        <v>848</v>
      </c>
      <c r="AA677" s="34">
        <v>848</v>
      </c>
      <c r="AB677" s="34">
        <v>855</v>
      </c>
      <c r="AC677" s="34">
        <v>93</v>
      </c>
      <c r="AD677" s="34">
        <v>27.33</v>
      </c>
      <c r="AE677" s="34">
        <v>0.63</v>
      </c>
      <c r="AF677" s="34">
        <v>978</v>
      </c>
      <c r="AG677" s="34">
        <v>1</v>
      </c>
      <c r="AH677" s="34">
        <v>38</v>
      </c>
      <c r="AI677" s="34">
        <v>37</v>
      </c>
      <c r="AJ677" s="34">
        <v>190.9</v>
      </c>
      <c r="AK677" s="34">
        <v>169</v>
      </c>
      <c r="AL677" s="34">
        <v>3.7</v>
      </c>
      <c r="AM677" s="34">
        <v>175</v>
      </c>
      <c r="AN677" s="34" t="s">
        <v>155</v>
      </c>
      <c r="AO677" s="34">
        <v>2</v>
      </c>
      <c r="AP677" s="37">
        <v>0.77540509259259249</v>
      </c>
      <c r="AQ677" s="34">
        <v>47.163611000000003</v>
      </c>
      <c r="AR677" s="34">
        <v>-88.491112000000001</v>
      </c>
      <c r="AS677" s="34">
        <v>318.39999999999998</v>
      </c>
      <c r="AT677" s="34">
        <v>28.9</v>
      </c>
      <c r="AU677" s="34">
        <v>12</v>
      </c>
      <c r="AV677" s="34">
        <v>10</v>
      </c>
      <c r="AW677" s="34" t="s">
        <v>199</v>
      </c>
      <c r="AX677" s="34">
        <v>1.8718999999999999</v>
      </c>
      <c r="AY677" s="34">
        <v>1.38595</v>
      </c>
      <c r="AZ677" s="34">
        <v>2.7719</v>
      </c>
      <c r="BA677" s="34">
        <v>13.404</v>
      </c>
      <c r="BB677" s="34">
        <v>14.48</v>
      </c>
      <c r="BC677" s="34">
        <v>1.08</v>
      </c>
      <c r="BD677" s="34">
        <v>14.19</v>
      </c>
      <c r="BE677" s="34">
        <v>2702.087</v>
      </c>
      <c r="BF677" s="34">
        <v>94.007000000000005</v>
      </c>
      <c r="BG677" s="34">
        <v>20.184000000000001</v>
      </c>
      <c r="BH677" s="34">
        <v>3.1E-2</v>
      </c>
      <c r="BI677" s="34">
        <v>20.215</v>
      </c>
      <c r="BJ677" s="34">
        <v>16.489999999999998</v>
      </c>
      <c r="BK677" s="34">
        <v>2.5000000000000001E-2</v>
      </c>
      <c r="BL677" s="34">
        <v>16.515000000000001</v>
      </c>
      <c r="BM677" s="34">
        <v>19.666399999999999</v>
      </c>
      <c r="BN677" s="34"/>
      <c r="BO677" s="34"/>
      <c r="BP677" s="34"/>
      <c r="BQ677" s="34">
        <v>272.87599999999998</v>
      </c>
      <c r="BR677" s="34">
        <v>0.243647</v>
      </c>
      <c r="BS677" s="34">
        <v>-5</v>
      </c>
      <c r="BT677" s="34">
        <v>8.0000000000000002E-3</v>
      </c>
      <c r="BU677" s="34">
        <v>5.9541240000000002</v>
      </c>
      <c r="BV677" s="34">
        <v>0</v>
      </c>
      <c r="BW677" s="34" t="s">
        <v>155</v>
      </c>
      <c r="BX677" s="34">
        <v>0.81699999999999995</v>
      </c>
    </row>
    <row r="678" spans="1:76" x14ac:dyDescent="0.25">
      <c r="A678" s="35">
        <v>43167</v>
      </c>
      <c r="B678" s="36">
        <v>2.4616898148148145E-2</v>
      </c>
      <c r="C678" s="34">
        <v>12.96</v>
      </c>
      <c r="D678" s="34">
        <v>0.78700000000000003</v>
      </c>
      <c r="E678" s="34">
        <v>7870</v>
      </c>
      <c r="F678" s="34">
        <v>819.4</v>
      </c>
      <c r="G678" s="34">
        <v>2.2000000000000002</v>
      </c>
      <c r="H678" s="34">
        <v>2617.3000000000002</v>
      </c>
      <c r="I678" s="34"/>
      <c r="J678" s="34">
        <v>1.8</v>
      </c>
      <c r="K678" s="34">
        <v>0.87480000000000002</v>
      </c>
      <c r="L678" s="34">
        <v>11.3371</v>
      </c>
      <c r="M678" s="34">
        <v>0.68840000000000001</v>
      </c>
      <c r="N678" s="34">
        <v>716.7663</v>
      </c>
      <c r="O678" s="34">
        <v>1.9498</v>
      </c>
      <c r="P678" s="34">
        <v>718.7</v>
      </c>
      <c r="Q678" s="34">
        <v>585.57420000000002</v>
      </c>
      <c r="R678" s="34">
        <v>1.5929</v>
      </c>
      <c r="S678" s="34">
        <v>587.20000000000005</v>
      </c>
      <c r="T678" s="34">
        <v>2617.2543000000001</v>
      </c>
      <c r="U678" s="34"/>
      <c r="V678" s="34"/>
      <c r="W678" s="34">
        <v>0</v>
      </c>
      <c r="X678" s="34">
        <v>1.5746</v>
      </c>
      <c r="Y678" s="34">
        <v>11.9</v>
      </c>
      <c r="Z678" s="34">
        <v>849</v>
      </c>
      <c r="AA678" s="34">
        <v>848</v>
      </c>
      <c r="AB678" s="34">
        <v>854</v>
      </c>
      <c r="AC678" s="34">
        <v>93</v>
      </c>
      <c r="AD678" s="34">
        <v>27.33</v>
      </c>
      <c r="AE678" s="34">
        <v>0.63</v>
      </c>
      <c r="AF678" s="34">
        <v>978</v>
      </c>
      <c r="AG678" s="34">
        <v>1</v>
      </c>
      <c r="AH678" s="34">
        <v>38</v>
      </c>
      <c r="AI678" s="34">
        <v>37</v>
      </c>
      <c r="AJ678" s="34">
        <v>191</v>
      </c>
      <c r="AK678" s="34">
        <v>169</v>
      </c>
      <c r="AL678" s="34">
        <v>3.6</v>
      </c>
      <c r="AM678" s="34">
        <v>175</v>
      </c>
      <c r="AN678" s="34" t="s">
        <v>155</v>
      </c>
      <c r="AO678" s="34">
        <v>2</v>
      </c>
      <c r="AP678" s="37">
        <v>0.77542824074074079</v>
      </c>
      <c r="AQ678" s="34">
        <v>47.163573</v>
      </c>
      <c r="AR678" s="34">
        <v>-88.491287999999997</v>
      </c>
      <c r="AS678" s="34">
        <v>318.5</v>
      </c>
      <c r="AT678" s="34">
        <v>29.7</v>
      </c>
      <c r="AU678" s="34">
        <v>12</v>
      </c>
      <c r="AV678" s="34">
        <v>10</v>
      </c>
      <c r="AW678" s="34" t="s">
        <v>199</v>
      </c>
      <c r="AX678" s="34">
        <v>1.9719</v>
      </c>
      <c r="AY678" s="34">
        <v>1.5438000000000001</v>
      </c>
      <c r="AZ678" s="34">
        <v>2.9438</v>
      </c>
      <c r="BA678" s="34">
        <v>13.404</v>
      </c>
      <c r="BB678" s="34">
        <v>14.37</v>
      </c>
      <c r="BC678" s="34">
        <v>1.07</v>
      </c>
      <c r="BD678" s="34">
        <v>14.315</v>
      </c>
      <c r="BE678" s="34">
        <v>2681.9389999999999</v>
      </c>
      <c r="BF678" s="34">
        <v>103.65600000000001</v>
      </c>
      <c r="BG678" s="34">
        <v>17.757000000000001</v>
      </c>
      <c r="BH678" s="34">
        <v>4.8000000000000001E-2</v>
      </c>
      <c r="BI678" s="34">
        <v>17.805</v>
      </c>
      <c r="BJ678" s="34">
        <v>14.507</v>
      </c>
      <c r="BK678" s="34">
        <v>3.9E-2</v>
      </c>
      <c r="BL678" s="34">
        <v>14.545999999999999</v>
      </c>
      <c r="BM678" s="34">
        <v>21.365600000000001</v>
      </c>
      <c r="BN678" s="34"/>
      <c r="BO678" s="34"/>
      <c r="BP678" s="34"/>
      <c r="BQ678" s="34">
        <v>270.84100000000001</v>
      </c>
      <c r="BR678" s="34">
        <v>0.25201600000000002</v>
      </c>
      <c r="BS678" s="34">
        <v>-5</v>
      </c>
      <c r="BT678" s="34">
        <v>8.0000000000000002E-3</v>
      </c>
      <c r="BU678" s="34">
        <v>6.1586410000000003</v>
      </c>
      <c r="BV678" s="34">
        <v>0</v>
      </c>
      <c r="BW678" s="34" t="s">
        <v>155</v>
      </c>
      <c r="BX678" s="34">
        <v>0.81699999999999995</v>
      </c>
    </row>
    <row r="679" spans="1:76" x14ac:dyDescent="0.25">
      <c r="A679" s="35">
        <v>43167</v>
      </c>
      <c r="B679" s="36">
        <v>2.4628472222222225E-2</v>
      </c>
      <c r="C679" s="34">
        <v>12.968</v>
      </c>
      <c r="D679" s="34">
        <v>0.77729999999999999</v>
      </c>
      <c r="E679" s="34">
        <v>7772.7397259999998</v>
      </c>
      <c r="F679" s="34">
        <v>794.3</v>
      </c>
      <c r="G679" s="34">
        <v>2.2999999999999998</v>
      </c>
      <c r="H679" s="34">
        <v>2850.3</v>
      </c>
      <c r="I679" s="34"/>
      <c r="J679" s="34">
        <v>1.8</v>
      </c>
      <c r="K679" s="34">
        <v>0.87450000000000006</v>
      </c>
      <c r="L679" s="34">
        <v>11.3409</v>
      </c>
      <c r="M679" s="34">
        <v>0.67979999999999996</v>
      </c>
      <c r="N679" s="34">
        <v>694.67129999999997</v>
      </c>
      <c r="O679" s="34">
        <v>2.0114000000000001</v>
      </c>
      <c r="P679" s="34">
        <v>696.7</v>
      </c>
      <c r="Q679" s="34">
        <v>567.52329999999995</v>
      </c>
      <c r="R679" s="34">
        <v>1.6433</v>
      </c>
      <c r="S679" s="34">
        <v>569.20000000000005</v>
      </c>
      <c r="T679" s="34">
        <v>2850.3198000000002</v>
      </c>
      <c r="U679" s="34"/>
      <c r="V679" s="34"/>
      <c r="W679" s="34">
        <v>0</v>
      </c>
      <c r="X679" s="34">
        <v>1.5742</v>
      </c>
      <c r="Y679" s="34">
        <v>11.9</v>
      </c>
      <c r="Z679" s="34">
        <v>849</v>
      </c>
      <c r="AA679" s="34">
        <v>849</v>
      </c>
      <c r="AB679" s="34">
        <v>854</v>
      </c>
      <c r="AC679" s="34">
        <v>93</v>
      </c>
      <c r="AD679" s="34">
        <v>27.33</v>
      </c>
      <c r="AE679" s="34">
        <v>0.63</v>
      </c>
      <c r="AF679" s="34">
        <v>978</v>
      </c>
      <c r="AG679" s="34">
        <v>1</v>
      </c>
      <c r="AH679" s="34">
        <v>38</v>
      </c>
      <c r="AI679" s="34">
        <v>37</v>
      </c>
      <c r="AJ679" s="34">
        <v>190.1</v>
      </c>
      <c r="AK679" s="34">
        <v>169</v>
      </c>
      <c r="AL679" s="34">
        <v>3.5</v>
      </c>
      <c r="AM679" s="34">
        <v>175</v>
      </c>
      <c r="AN679" s="34" t="s">
        <v>155</v>
      </c>
      <c r="AO679" s="34">
        <v>2</v>
      </c>
      <c r="AP679" s="37">
        <v>0.77543981481481483</v>
      </c>
      <c r="AQ679" s="34">
        <v>47.163521000000003</v>
      </c>
      <c r="AR679" s="34">
        <v>-88.491451999999995</v>
      </c>
      <c r="AS679" s="34">
        <v>318.60000000000002</v>
      </c>
      <c r="AT679" s="34">
        <v>29.9</v>
      </c>
      <c r="AU679" s="34">
        <v>12</v>
      </c>
      <c r="AV679" s="34">
        <v>10</v>
      </c>
      <c r="AW679" s="34" t="s">
        <v>199</v>
      </c>
      <c r="AX679" s="34">
        <v>2</v>
      </c>
      <c r="AY679" s="34">
        <v>1.1686000000000001</v>
      </c>
      <c r="AZ679" s="34">
        <v>2.9281000000000001</v>
      </c>
      <c r="BA679" s="34">
        <v>13.404</v>
      </c>
      <c r="BB679" s="34">
        <v>14.34</v>
      </c>
      <c r="BC679" s="34">
        <v>1.07</v>
      </c>
      <c r="BD679" s="34">
        <v>14.346</v>
      </c>
      <c r="BE679" s="34">
        <v>2678.8110000000001</v>
      </c>
      <c r="BF679" s="34">
        <v>102.194</v>
      </c>
      <c r="BG679" s="34">
        <v>17.183</v>
      </c>
      <c r="BH679" s="34">
        <v>0.05</v>
      </c>
      <c r="BI679" s="34">
        <v>17.233000000000001</v>
      </c>
      <c r="BJ679" s="34">
        <v>14.038</v>
      </c>
      <c r="BK679" s="34">
        <v>4.1000000000000002E-2</v>
      </c>
      <c r="BL679" s="34">
        <v>14.079000000000001</v>
      </c>
      <c r="BM679" s="34">
        <v>23.2333</v>
      </c>
      <c r="BN679" s="34"/>
      <c r="BO679" s="34"/>
      <c r="BP679" s="34"/>
      <c r="BQ679" s="34">
        <v>270.363</v>
      </c>
      <c r="BR679" s="34">
        <v>0.27580199999999999</v>
      </c>
      <c r="BS679" s="34">
        <v>-5</v>
      </c>
      <c r="BT679" s="34">
        <v>8.8769999999999995E-3</v>
      </c>
      <c r="BU679" s="34">
        <v>6.7399120000000003</v>
      </c>
      <c r="BV679" s="34">
        <v>0</v>
      </c>
      <c r="BW679" s="34" t="s">
        <v>155</v>
      </c>
      <c r="BX679" s="34">
        <v>0.81699999999999995</v>
      </c>
    </row>
    <row r="680" spans="1:76" x14ac:dyDescent="0.25">
      <c r="A680" s="35">
        <v>43167</v>
      </c>
      <c r="B680" s="36">
        <v>2.4640046296296295E-2</v>
      </c>
      <c r="C680" s="34">
        <v>12.976000000000001</v>
      </c>
      <c r="D680" s="34">
        <v>0.72009999999999996</v>
      </c>
      <c r="E680" s="34">
        <v>7200.6204669999997</v>
      </c>
      <c r="F680" s="34">
        <v>842.2</v>
      </c>
      <c r="G680" s="34">
        <v>2.2999999999999998</v>
      </c>
      <c r="H680" s="34">
        <v>2974.1</v>
      </c>
      <c r="I680" s="34"/>
      <c r="J680" s="34">
        <v>1.8</v>
      </c>
      <c r="K680" s="34">
        <v>0.87490000000000001</v>
      </c>
      <c r="L680" s="34">
        <v>11.3528</v>
      </c>
      <c r="M680" s="34">
        <v>0.63</v>
      </c>
      <c r="N680" s="34">
        <v>736.88490000000002</v>
      </c>
      <c r="O680" s="34">
        <v>1.9870000000000001</v>
      </c>
      <c r="P680" s="34">
        <v>738.9</v>
      </c>
      <c r="Q680" s="34">
        <v>602.0104</v>
      </c>
      <c r="R680" s="34">
        <v>1.6233</v>
      </c>
      <c r="S680" s="34">
        <v>603.6</v>
      </c>
      <c r="T680" s="34">
        <v>2974.1329999999998</v>
      </c>
      <c r="U680" s="34"/>
      <c r="V680" s="34"/>
      <c r="W680" s="34">
        <v>0</v>
      </c>
      <c r="X680" s="34">
        <v>1.5748</v>
      </c>
      <c r="Y680" s="34">
        <v>11.9</v>
      </c>
      <c r="Z680" s="34">
        <v>848</v>
      </c>
      <c r="AA680" s="34">
        <v>848</v>
      </c>
      <c r="AB680" s="34">
        <v>853</v>
      </c>
      <c r="AC680" s="34">
        <v>93</v>
      </c>
      <c r="AD680" s="34">
        <v>27.33</v>
      </c>
      <c r="AE680" s="34">
        <v>0.63</v>
      </c>
      <c r="AF680" s="34">
        <v>978</v>
      </c>
      <c r="AG680" s="34">
        <v>1</v>
      </c>
      <c r="AH680" s="34">
        <v>38</v>
      </c>
      <c r="AI680" s="34">
        <v>37</v>
      </c>
      <c r="AJ680" s="34">
        <v>190.9</v>
      </c>
      <c r="AK680" s="34">
        <v>169</v>
      </c>
      <c r="AL680" s="34">
        <v>3.6</v>
      </c>
      <c r="AM680" s="34">
        <v>175</v>
      </c>
      <c r="AN680" s="34" t="s">
        <v>155</v>
      </c>
      <c r="AO680" s="34">
        <v>2</v>
      </c>
      <c r="AP680" s="37">
        <v>0.77545138888888887</v>
      </c>
      <c r="AQ680" s="34">
        <v>47.163449</v>
      </c>
      <c r="AR680" s="34">
        <v>-88.491596000000001</v>
      </c>
      <c r="AS680" s="34">
        <v>318.39999999999998</v>
      </c>
      <c r="AT680" s="34">
        <v>30</v>
      </c>
      <c r="AU680" s="34">
        <v>12</v>
      </c>
      <c r="AV680" s="34">
        <v>10</v>
      </c>
      <c r="AW680" s="34" t="s">
        <v>199</v>
      </c>
      <c r="AX680" s="34">
        <v>1.7843</v>
      </c>
      <c r="AY680" s="34">
        <v>1.0719000000000001</v>
      </c>
      <c r="AZ680" s="34">
        <v>2.8281000000000001</v>
      </c>
      <c r="BA680" s="34">
        <v>13.404</v>
      </c>
      <c r="BB680" s="34">
        <v>14.38</v>
      </c>
      <c r="BC680" s="34">
        <v>1.07</v>
      </c>
      <c r="BD680" s="34">
        <v>14.298999999999999</v>
      </c>
      <c r="BE680" s="34">
        <v>2687.2089999999998</v>
      </c>
      <c r="BF680" s="34">
        <v>94.909000000000006</v>
      </c>
      <c r="BG680" s="34">
        <v>18.265999999999998</v>
      </c>
      <c r="BH680" s="34">
        <v>4.9000000000000002E-2</v>
      </c>
      <c r="BI680" s="34">
        <v>18.315000000000001</v>
      </c>
      <c r="BJ680" s="34">
        <v>14.922000000000001</v>
      </c>
      <c r="BK680" s="34">
        <v>0.04</v>
      </c>
      <c r="BL680" s="34">
        <v>14.962999999999999</v>
      </c>
      <c r="BM680" s="34">
        <v>24.292999999999999</v>
      </c>
      <c r="BN680" s="34"/>
      <c r="BO680" s="34"/>
      <c r="BP680" s="34"/>
      <c r="BQ680" s="34">
        <v>271.03699999999998</v>
      </c>
      <c r="BR680" s="34">
        <v>0.34565200000000001</v>
      </c>
      <c r="BS680" s="34">
        <v>-5</v>
      </c>
      <c r="BT680" s="34">
        <v>8.9999999999999993E-3</v>
      </c>
      <c r="BU680" s="34">
        <v>8.4468709999999998</v>
      </c>
      <c r="BV680" s="34">
        <v>0</v>
      </c>
      <c r="BW680" s="34" t="s">
        <v>155</v>
      </c>
      <c r="BX680" s="34">
        <v>0.81699999999999995</v>
      </c>
    </row>
    <row r="681" spans="1:76" x14ac:dyDescent="0.25">
      <c r="A681" s="35">
        <v>43167</v>
      </c>
      <c r="B681" s="36">
        <v>2.4651620370370372E-2</v>
      </c>
      <c r="C681" s="34">
        <v>13.003</v>
      </c>
      <c r="D681" s="34">
        <v>0.92110000000000003</v>
      </c>
      <c r="E681" s="34">
        <v>9211.3451779999996</v>
      </c>
      <c r="F681" s="34">
        <v>939.9</v>
      </c>
      <c r="G681" s="34">
        <v>2.1</v>
      </c>
      <c r="H681" s="34">
        <v>3118</v>
      </c>
      <c r="I681" s="34"/>
      <c r="J681" s="34">
        <v>1.8</v>
      </c>
      <c r="K681" s="34">
        <v>0.87270000000000003</v>
      </c>
      <c r="L681" s="34">
        <v>11.3482</v>
      </c>
      <c r="M681" s="34">
        <v>0.80389999999999995</v>
      </c>
      <c r="N681" s="34">
        <v>820.29190000000006</v>
      </c>
      <c r="O681" s="34">
        <v>1.8076000000000001</v>
      </c>
      <c r="P681" s="34">
        <v>822.1</v>
      </c>
      <c r="Q681" s="34">
        <v>670.15110000000004</v>
      </c>
      <c r="R681" s="34">
        <v>1.4766999999999999</v>
      </c>
      <c r="S681" s="34">
        <v>671.6</v>
      </c>
      <c r="T681" s="34">
        <v>3117.9818</v>
      </c>
      <c r="U681" s="34"/>
      <c r="V681" s="34"/>
      <c r="W681" s="34">
        <v>0</v>
      </c>
      <c r="X681" s="34">
        <v>1.5709</v>
      </c>
      <c r="Y681" s="34">
        <v>11.9</v>
      </c>
      <c r="Z681" s="34">
        <v>848</v>
      </c>
      <c r="AA681" s="34">
        <v>847</v>
      </c>
      <c r="AB681" s="34">
        <v>851</v>
      </c>
      <c r="AC681" s="34">
        <v>93</v>
      </c>
      <c r="AD681" s="34">
        <v>27.33</v>
      </c>
      <c r="AE681" s="34">
        <v>0.63</v>
      </c>
      <c r="AF681" s="34">
        <v>978</v>
      </c>
      <c r="AG681" s="34">
        <v>1</v>
      </c>
      <c r="AH681" s="34">
        <v>38</v>
      </c>
      <c r="AI681" s="34">
        <v>37</v>
      </c>
      <c r="AJ681" s="34">
        <v>191</v>
      </c>
      <c r="AK681" s="34">
        <v>169</v>
      </c>
      <c r="AL681" s="34">
        <v>3.6</v>
      </c>
      <c r="AM681" s="34">
        <v>175</v>
      </c>
      <c r="AN681" s="34" t="s">
        <v>155</v>
      </c>
      <c r="AO681" s="34">
        <v>2</v>
      </c>
      <c r="AP681" s="37">
        <v>0.77546296296296291</v>
      </c>
      <c r="AQ681" s="34">
        <v>47.163359</v>
      </c>
      <c r="AR681" s="34">
        <v>-88.491725000000002</v>
      </c>
      <c r="AS681" s="34">
        <v>318.39999999999998</v>
      </c>
      <c r="AT681" s="34">
        <v>30</v>
      </c>
      <c r="AU681" s="34">
        <v>12</v>
      </c>
      <c r="AV681" s="34">
        <v>10</v>
      </c>
      <c r="AW681" s="34" t="s">
        <v>199</v>
      </c>
      <c r="AX681" s="34">
        <v>1.4843</v>
      </c>
      <c r="AY681" s="34">
        <v>1.1000000000000001</v>
      </c>
      <c r="AZ681" s="34">
        <v>2.1528999999999998</v>
      </c>
      <c r="BA681" s="34">
        <v>13.404</v>
      </c>
      <c r="BB681" s="34">
        <v>14.12</v>
      </c>
      <c r="BC681" s="34">
        <v>1.05</v>
      </c>
      <c r="BD681" s="34">
        <v>14.582000000000001</v>
      </c>
      <c r="BE681" s="34">
        <v>2646.3939999999998</v>
      </c>
      <c r="BF681" s="34">
        <v>119.32</v>
      </c>
      <c r="BG681" s="34">
        <v>20.032</v>
      </c>
      <c r="BH681" s="34">
        <v>4.3999999999999997E-2</v>
      </c>
      <c r="BI681" s="34">
        <v>20.077000000000002</v>
      </c>
      <c r="BJ681" s="34">
        <v>16.366</v>
      </c>
      <c r="BK681" s="34">
        <v>3.5999999999999997E-2</v>
      </c>
      <c r="BL681" s="34">
        <v>16.402000000000001</v>
      </c>
      <c r="BM681" s="34">
        <v>25.0914</v>
      </c>
      <c r="BN681" s="34"/>
      <c r="BO681" s="34"/>
      <c r="BP681" s="34"/>
      <c r="BQ681" s="34">
        <v>266.36900000000003</v>
      </c>
      <c r="BR681" s="34">
        <v>0.38130999999999998</v>
      </c>
      <c r="BS681" s="34">
        <v>-5</v>
      </c>
      <c r="BT681" s="34">
        <v>8.123E-3</v>
      </c>
      <c r="BU681" s="34">
        <v>9.318263</v>
      </c>
      <c r="BV681" s="34">
        <v>0</v>
      </c>
      <c r="BW681" s="34" t="s">
        <v>155</v>
      </c>
      <c r="BX681" s="34">
        <v>0.81699999999999995</v>
      </c>
    </row>
    <row r="682" spans="1:76" x14ac:dyDescent="0.25">
      <c r="A682" s="35">
        <v>43167</v>
      </c>
      <c r="B682" s="36">
        <v>2.4663194444444442E-2</v>
      </c>
      <c r="C682" s="34">
        <v>13.03</v>
      </c>
      <c r="D682" s="34">
        <v>1.123</v>
      </c>
      <c r="E682" s="34">
        <v>11229.5136</v>
      </c>
      <c r="F682" s="34">
        <v>1071.9000000000001</v>
      </c>
      <c r="G682" s="34">
        <v>1.9</v>
      </c>
      <c r="H682" s="34">
        <v>3327.4</v>
      </c>
      <c r="I682" s="34"/>
      <c r="J682" s="34">
        <v>1.7</v>
      </c>
      <c r="K682" s="34">
        <v>0.87050000000000005</v>
      </c>
      <c r="L682" s="34">
        <v>11.342599999999999</v>
      </c>
      <c r="M682" s="34">
        <v>0.97750000000000004</v>
      </c>
      <c r="N682" s="34">
        <v>933.11590000000001</v>
      </c>
      <c r="O682" s="34">
        <v>1.6288</v>
      </c>
      <c r="P682" s="34">
        <v>934.7</v>
      </c>
      <c r="Q682" s="34">
        <v>762.32460000000003</v>
      </c>
      <c r="R682" s="34">
        <v>1.3307</v>
      </c>
      <c r="S682" s="34">
        <v>763.7</v>
      </c>
      <c r="T682" s="34">
        <v>3327.3618000000001</v>
      </c>
      <c r="U682" s="34"/>
      <c r="V682" s="34"/>
      <c r="W682" s="34">
        <v>0</v>
      </c>
      <c r="X682" s="34">
        <v>1.4798</v>
      </c>
      <c r="Y682" s="34">
        <v>11.9</v>
      </c>
      <c r="Z682" s="34">
        <v>847</v>
      </c>
      <c r="AA682" s="34">
        <v>847</v>
      </c>
      <c r="AB682" s="34">
        <v>849</v>
      </c>
      <c r="AC682" s="34">
        <v>93</v>
      </c>
      <c r="AD682" s="34">
        <v>27.33</v>
      </c>
      <c r="AE682" s="34">
        <v>0.63</v>
      </c>
      <c r="AF682" s="34">
        <v>978</v>
      </c>
      <c r="AG682" s="34">
        <v>1</v>
      </c>
      <c r="AH682" s="34">
        <v>38</v>
      </c>
      <c r="AI682" s="34">
        <v>37</v>
      </c>
      <c r="AJ682" s="34">
        <v>191</v>
      </c>
      <c r="AK682" s="34">
        <v>169</v>
      </c>
      <c r="AL682" s="34">
        <v>3.6</v>
      </c>
      <c r="AM682" s="34">
        <v>175</v>
      </c>
      <c r="AN682" s="34" t="s">
        <v>155</v>
      </c>
      <c r="AO682" s="34">
        <v>2</v>
      </c>
      <c r="AP682" s="37">
        <v>0.77547453703703706</v>
      </c>
      <c r="AQ682" s="34">
        <v>47.163251000000002</v>
      </c>
      <c r="AR682" s="34">
        <v>-88.491829999999993</v>
      </c>
      <c r="AS682" s="34">
        <v>318.39999999999998</v>
      </c>
      <c r="AT682" s="34">
        <v>30.4</v>
      </c>
      <c r="AU682" s="34">
        <v>12</v>
      </c>
      <c r="AV682" s="34">
        <v>10</v>
      </c>
      <c r="AW682" s="34" t="s">
        <v>199</v>
      </c>
      <c r="AX682" s="34">
        <v>1.4719</v>
      </c>
      <c r="AY682" s="34">
        <v>1.1718999999999999</v>
      </c>
      <c r="AZ682" s="34">
        <v>1.9719</v>
      </c>
      <c r="BA682" s="34">
        <v>13.404</v>
      </c>
      <c r="BB682" s="34">
        <v>13.87</v>
      </c>
      <c r="BC682" s="34">
        <v>1.03</v>
      </c>
      <c r="BD682" s="34">
        <v>14.877000000000001</v>
      </c>
      <c r="BE682" s="34">
        <v>2605.4560000000001</v>
      </c>
      <c r="BF682" s="34">
        <v>142.91499999999999</v>
      </c>
      <c r="BG682" s="34">
        <v>22.446000000000002</v>
      </c>
      <c r="BH682" s="34">
        <v>3.9E-2</v>
      </c>
      <c r="BI682" s="34">
        <v>22.484999999999999</v>
      </c>
      <c r="BJ682" s="34">
        <v>18.338000000000001</v>
      </c>
      <c r="BK682" s="34">
        <v>3.2000000000000001E-2</v>
      </c>
      <c r="BL682" s="34">
        <v>18.37</v>
      </c>
      <c r="BM682" s="34">
        <v>26.3751</v>
      </c>
      <c r="BN682" s="34"/>
      <c r="BO682" s="34"/>
      <c r="BP682" s="34"/>
      <c r="BQ682" s="34">
        <v>247.16499999999999</v>
      </c>
      <c r="BR682" s="34">
        <v>0.41832599999999998</v>
      </c>
      <c r="BS682" s="34">
        <v>-5</v>
      </c>
      <c r="BT682" s="34">
        <v>8.0000000000000002E-3</v>
      </c>
      <c r="BU682" s="34">
        <v>10.222842</v>
      </c>
      <c r="BV682" s="34">
        <v>0</v>
      </c>
      <c r="BW682" s="34" t="s">
        <v>155</v>
      </c>
      <c r="BX682" s="34">
        <v>0.81699999999999995</v>
      </c>
    </row>
    <row r="683" spans="1:76" x14ac:dyDescent="0.25">
      <c r="A683" s="35">
        <v>43167</v>
      </c>
      <c r="B683" s="36">
        <v>2.4674768518518519E-2</v>
      </c>
      <c r="C683" s="34">
        <v>13.031000000000001</v>
      </c>
      <c r="D683" s="34">
        <v>1.1845000000000001</v>
      </c>
      <c r="E683" s="34">
        <v>11845.045340000001</v>
      </c>
      <c r="F683" s="34">
        <v>1231.2</v>
      </c>
      <c r="G683" s="34">
        <v>1.7</v>
      </c>
      <c r="H683" s="34">
        <v>3422.9</v>
      </c>
      <c r="I683" s="34"/>
      <c r="J683" s="34">
        <v>1.7</v>
      </c>
      <c r="K683" s="34">
        <v>0.86980000000000002</v>
      </c>
      <c r="L683" s="34">
        <v>11.335100000000001</v>
      </c>
      <c r="M683" s="34">
        <v>1.0303</v>
      </c>
      <c r="N683" s="34">
        <v>1070.9005</v>
      </c>
      <c r="O683" s="34">
        <v>1.4786999999999999</v>
      </c>
      <c r="P683" s="34">
        <v>1072.4000000000001</v>
      </c>
      <c r="Q683" s="34">
        <v>874.89</v>
      </c>
      <c r="R683" s="34">
        <v>1.2081</v>
      </c>
      <c r="S683" s="34">
        <v>876.1</v>
      </c>
      <c r="T683" s="34">
        <v>3422.8858</v>
      </c>
      <c r="U683" s="34"/>
      <c r="V683" s="34"/>
      <c r="W683" s="34">
        <v>0</v>
      </c>
      <c r="X683" s="34">
        <v>1.4786999999999999</v>
      </c>
      <c r="Y683" s="34">
        <v>11.9</v>
      </c>
      <c r="Z683" s="34">
        <v>848</v>
      </c>
      <c r="AA683" s="34">
        <v>848</v>
      </c>
      <c r="AB683" s="34">
        <v>846</v>
      </c>
      <c r="AC683" s="34">
        <v>93</v>
      </c>
      <c r="AD683" s="34">
        <v>27.33</v>
      </c>
      <c r="AE683" s="34">
        <v>0.63</v>
      </c>
      <c r="AF683" s="34">
        <v>978</v>
      </c>
      <c r="AG683" s="34">
        <v>1</v>
      </c>
      <c r="AH683" s="34">
        <v>38</v>
      </c>
      <c r="AI683" s="34">
        <v>37</v>
      </c>
      <c r="AJ683" s="34">
        <v>191</v>
      </c>
      <c r="AK683" s="34">
        <v>169</v>
      </c>
      <c r="AL683" s="34">
        <v>3.6</v>
      </c>
      <c r="AM683" s="34">
        <v>175</v>
      </c>
      <c r="AN683" s="34" t="s">
        <v>155</v>
      </c>
      <c r="AO683" s="34">
        <v>2</v>
      </c>
      <c r="AP683" s="37">
        <v>0.77548611111111121</v>
      </c>
      <c r="AQ683" s="34">
        <v>47.163122999999999</v>
      </c>
      <c r="AR683" s="34">
        <v>-88.491895</v>
      </c>
      <c r="AS683" s="34">
        <v>318.2</v>
      </c>
      <c r="AT683" s="34">
        <v>31.4</v>
      </c>
      <c r="AU683" s="34">
        <v>12</v>
      </c>
      <c r="AV683" s="34">
        <v>10</v>
      </c>
      <c r="AW683" s="34" t="s">
        <v>199</v>
      </c>
      <c r="AX683" s="34">
        <v>1.5</v>
      </c>
      <c r="AY683" s="34">
        <v>1.2</v>
      </c>
      <c r="AZ683" s="34">
        <v>2</v>
      </c>
      <c r="BA683" s="34">
        <v>13.404</v>
      </c>
      <c r="BB683" s="34">
        <v>13.79</v>
      </c>
      <c r="BC683" s="34">
        <v>1.03</v>
      </c>
      <c r="BD683" s="34">
        <v>14.964</v>
      </c>
      <c r="BE683" s="34">
        <v>2592.4569999999999</v>
      </c>
      <c r="BF683" s="34">
        <v>149.982</v>
      </c>
      <c r="BG683" s="34">
        <v>25.649000000000001</v>
      </c>
      <c r="BH683" s="34">
        <v>3.5000000000000003E-2</v>
      </c>
      <c r="BI683" s="34">
        <v>25.684999999999999</v>
      </c>
      <c r="BJ683" s="34">
        <v>20.954000000000001</v>
      </c>
      <c r="BK683" s="34">
        <v>2.9000000000000001E-2</v>
      </c>
      <c r="BL683" s="34">
        <v>20.983000000000001</v>
      </c>
      <c r="BM683" s="34">
        <v>27.014800000000001</v>
      </c>
      <c r="BN683" s="34"/>
      <c r="BO683" s="34"/>
      <c r="BP683" s="34"/>
      <c r="BQ683" s="34">
        <v>245.90799999999999</v>
      </c>
      <c r="BR683" s="34">
        <v>0.35196300000000003</v>
      </c>
      <c r="BS683" s="34">
        <v>-5</v>
      </c>
      <c r="BT683" s="34">
        <v>8.0000000000000002E-3</v>
      </c>
      <c r="BU683" s="34">
        <v>8.6010960000000001</v>
      </c>
      <c r="BV683" s="34">
        <v>0</v>
      </c>
      <c r="BW683" s="34" t="s">
        <v>155</v>
      </c>
      <c r="BX683" s="34">
        <v>0.81699999999999995</v>
      </c>
    </row>
    <row r="684" spans="1:76" x14ac:dyDescent="0.25">
      <c r="A684" s="35">
        <v>43167</v>
      </c>
      <c r="B684" s="36">
        <v>2.468634259259259E-2</v>
      </c>
      <c r="C684" s="34">
        <v>13.04</v>
      </c>
      <c r="D684" s="34">
        <v>1.1484000000000001</v>
      </c>
      <c r="E684" s="34">
        <v>11483.71795</v>
      </c>
      <c r="F684" s="34">
        <v>1331.2</v>
      </c>
      <c r="G684" s="34">
        <v>1.7</v>
      </c>
      <c r="H684" s="34">
        <v>3422.7</v>
      </c>
      <c r="I684" s="34"/>
      <c r="J684" s="34">
        <v>1.61</v>
      </c>
      <c r="K684" s="34">
        <v>0.87009999999999998</v>
      </c>
      <c r="L684" s="34">
        <v>11.345800000000001</v>
      </c>
      <c r="M684" s="34">
        <v>0.99919999999999998</v>
      </c>
      <c r="N684" s="34">
        <v>1158.2671</v>
      </c>
      <c r="O684" s="34">
        <v>1.4792000000000001</v>
      </c>
      <c r="P684" s="34">
        <v>1159.7</v>
      </c>
      <c r="Q684" s="34">
        <v>946.26559999999995</v>
      </c>
      <c r="R684" s="34">
        <v>1.2083999999999999</v>
      </c>
      <c r="S684" s="34">
        <v>947.5</v>
      </c>
      <c r="T684" s="34">
        <v>3422.7</v>
      </c>
      <c r="U684" s="34"/>
      <c r="V684" s="34"/>
      <c r="W684" s="34">
        <v>0</v>
      </c>
      <c r="X684" s="34">
        <v>1.4012</v>
      </c>
      <c r="Y684" s="34">
        <v>11.9</v>
      </c>
      <c r="Z684" s="34">
        <v>849</v>
      </c>
      <c r="AA684" s="34">
        <v>849</v>
      </c>
      <c r="AB684" s="34">
        <v>842</v>
      </c>
      <c r="AC684" s="34">
        <v>93</v>
      </c>
      <c r="AD684" s="34">
        <v>27.33</v>
      </c>
      <c r="AE684" s="34">
        <v>0.63</v>
      </c>
      <c r="AF684" s="34">
        <v>978</v>
      </c>
      <c r="AG684" s="34">
        <v>1</v>
      </c>
      <c r="AH684" s="34">
        <v>38</v>
      </c>
      <c r="AI684" s="34">
        <v>37</v>
      </c>
      <c r="AJ684" s="34">
        <v>191</v>
      </c>
      <c r="AK684" s="34">
        <v>169</v>
      </c>
      <c r="AL684" s="34">
        <v>3.6</v>
      </c>
      <c r="AM684" s="34">
        <v>175</v>
      </c>
      <c r="AN684" s="34" t="s">
        <v>155</v>
      </c>
      <c r="AO684" s="34">
        <v>2</v>
      </c>
      <c r="AP684" s="37">
        <v>0.77549768518518514</v>
      </c>
      <c r="AQ684" s="34">
        <v>47.162979</v>
      </c>
      <c r="AR684" s="34">
        <v>-88.491923</v>
      </c>
      <c r="AS684" s="34">
        <v>318.10000000000002</v>
      </c>
      <c r="AT684" s="34">
        <v>34.200000000000003</v>
      </c>
      <c r="AU684" s="34">
        <v>12</v>
      </c>
      <c r="AV684" s="34">
        <v>10</v>
      </c>
      <c r="AW684" s="34" t="s">
        <v>199</v>
      </c>
      <c r="AX684" s="34">
        <v>1.5</v>
      </c>
      <c r="AY684" s="34">
        <v>1.2</v>
      </c>
      <c r="AZ684" s="34">
        <v>2</v>
      </c>
      <c r="BA684" s="34">
        <v>13.404</v>
      </c>
      <c r="BB684" s="34">
        <v>13.82</v>
      </c>
      <c r="BC684" s="34">
        <v>1.03</v>
      </c>
      <c r="BD684" s="34">
        <v>14.93</v>
      </c>
      <c r="BE684" s="34">
        <v>2599.1019999999999</v>
      </c>
      <c r="BF684" s="34">
        <v>145.685</v>
      </c>
      <c r="BG684" s="34">
        <v>27.786000000000001</v>
      </c>
      <c r="BH684" s="34">
        <v>3.5000000000000003E-2</v>
      </c>
      <c r="BI684" s="34">
        <v>27.821999999999999</v>
      </c>
      <c r="BJ684" s="34">
        <v>22.701000000000001</v>
      </c>
      <c r="BK684" s="34">
        <v>2.9000000000000001E-2</v>
      </c>
      <c r="BL684" s="34">
        <v>22.73</v>
      </c>
      <c r="BM684" s="34">
        <v>27.056899999999999</v>
      </c>
      <c r="BN684" s="34"/>
      <c r="BO684" s="34"/>
      <c r="BP684" s="34"/>
      <c r="BQ684" s="34">
        <v>233.38399999999999</v>
      </c>
      <c r="BR684" s="34">
        <v>0.37620300000000001</v>
      </c>
      <c r="BS684" s="34">
        <v>-5</v>
      </c>
      <c r="BT684" s="34">
        <v>8.0000000000000002E-3</v>
      </c>
      <c r="BU684" s="34">
        <v>9.1934609999999992</v>
      </c>
      <c r="BV684" s="34">
        <v>0</v>
      </c>
      <c r="BW684" s="34" t="s">
        <v>155</v>
      </c>
      <c r="BX684" s="34">
        <v>0.81699999999999995</v>
      </c>
    </row>
    <row r="685" spans="1:76" x14ac:dyDescent="0.25">
      <c r="A685" s="35">
        <v>43167</v>
      </c>
      <c r="B685" s="36">
        <v>2.4697916666666667E-2</v>
      </c>
      <c r="C685" s="34">
        <v>13.048</v>
      </c>
      <c r="D685" s="34">
        <v>1.1653</v>
      </c>
      <c r="E685" s="34">
        <v>11652.870070000001</v>
      </c>
      <c r="F685" s="34">
        <v>1384.4</v>
      </c>
      <c r="G685" s="34">
        <v>1.8</v>
      </c>
      <c r="H685" s="34">
        <v>3449.7</v>
      </c>
      <c r="I685" s="34"/>
      <c r="J685" s="34">
        <v>1.56</v>
      </c>
      <c r="K685" s="34">
        <v>0.86990000000000001</v>
      </c>
      <c r="L685" s="34">
        <v>11.3497</v>
      </c>
      <c r="M685" s="34">
        <v>1.0136000000000001</v>
      </c>
      <c r="N685" s="34">
        <v>1204.2538999999999</v>
      </c>
      <c r="O685" s="34">
        <v>1.5657000000000001</v>
      </c>
      <c r="P685" s="34">
        <v>1205.8</v>
      </c>
      <c r="Q685" s="34">
        <v>983.83529999999996</v>
      </c>
      <c r="R685" s="34">
        <v>1.2791999999999999</v>
      </c>
      <c r="S685" s="34">
        <v>985.1</v>
      </c>
      <c r="T685" s="34">
        <v>3449.7020000000002</v>
      </c>
      <c r="U685" s="34"/>
      <c r="V685" s="34"/>
      <c r="W685" s="34">
        <v>0</v>
      </c>
      <c r="X685" s="34">
        <v>1.3611</v>
      </c>
      <c r="Y685" s="34">
        <v>11.9</v>
      </c>
      <c r="Z685" s="34">
        <v>848</v>
      </c>
      <c r="AA685" s="34">
        <v>849</v>
      </c>
      <c r="AB685" s="34">
        <v>840</v>
      </c>
      <c r="AC685" s="34">
        <v>93</v>
      </c>
      <c r="AD685" s="34">
        <v>27.33</v>
      </c>
      <c r="AE685" s="34">
        <v>0.63</v>
      </c>
      <c r="AF685" s="34">
        <v>978</v>
      </c>
      <c r="AG685" s="34">
        <v>1</v>
      </c>
      <c r="AH685" s="34">
        <v>38</v>
      </c>
      <c r="AI685" s="34">
        <v>37</v>
      </c>
      <c r="AJ685" s="34">
        <v>191</v>
      </c>
      <c r="AK685" s="34">
        <v>169</v>
      </c>
      <c r="AL685" s="34">
        <v>3.6</v>
      </c>
      <c r="AM685" s="34">
        <v>175</v>
      </c>
      <c r="AN685" s="34" t="s">
        <v>155</v>
      </c>
      <c r="AO685" s="34">
        <v>2</v>
      </c>
      <c r="AP685" s="37">
        <v>0.77550925925925929</v>
      </c>
      <c r="AQ685" s="34">
        <v>47.162827</v>
      </c>
      <c r="AR685" s="34">
        <v>-88.491913999999994</v>
      </c>
      <c r="AS685" s="34">
        <v>318.10000000000002</v>
      </c>
      <c r="AT685" s="34">
        <v>35.799999999999997</v>
      </c>
      <c r="AU685" s="34">
        <v>12</v>
      </c>
      <c r="AV685" s="34">
        <v>10</v>
      </c>
      <c r="AW685" s="34" t="s">
        <v>199</v>
      </c>
      <c r="AX685" s="34">
        <v>2.0752000000000002</v>
      </c>
      <c r="AY685" s="34">
        <v>1.0562</v>
      </c>
      <c r="AZ685" s="34">
        <v>2.5752000000000002</v>
      </c>
      <c r="BA685" s="34">
        <v>13.404</v>
      </c>
      <c r="BB685" s="34">
        <v>13.79</v>
      </c>
      <c r="BC685" s="34">
        <v>1.03</v>
      </c>
      <c r="BD685" s="34">
        <v>14.962</v>
      </c>
      <c r="BE685" s="34">
        <v>2595.6759999999999</v>
      </c>
      <c r="BF685" s="34">
        <v>147.54499999999999</v>
      </c>
      <c r="BG685" s="34">
        <v>28.841999999999999</v>
      </c>
      <c r="BH685" s="34">
        <v>3.6999999999999998E-2</v>
      </c>
      <c r="BI685" s="34">
        <v>28.879000000000001</v>
      </c>
      <c r="BJ685" s="34">
        <v>23.562999999999999</v>
      </c>
      <c r="BK685" s="34">
        <v>3.1E-2</v>
      </c>
      <c r="BL685" s="34">
        <v>23.593</v>
      </c>
      <c r="BM685" s="34">
        <v>27.225200000000001</v>
      </c>
      <c r="BN685" s="34"/>
      <c r="BO685" s="34"/>
      <c r="BP685" s="34"/>
      <c r="BQ685" s="34">
        <v>226.334</v>
      </c>
      <c r="BR685" s="34">
        <v>0.42660399999999998</v>
      </c>
      <c r="BS685" s="34">
        <v>-5</v>
      </c>
      <c r="BT685" s="34">
        <v>6.2459999999999998E-3</v>
      </c>
      <c r="BU685" s="34">
        <v>10.425136</v>
      </c>
      <c r="BV685" s="34">
        <v>0</v>
      </c>
      <c r="BW685" s="34" t="s">
        <v>155</v>
      </c>
      <c r="BX685" s="34">
        <v>0.81699999999999995</v>
      </c>
    </row>
    <row r="686" spans="1:76" x14ac:dyDescent="0.25">
      <c r="A686" s="35">
        <v>43167</v>
      </c>
      <c r="B686" s="36">
        <v>2.4709490740740737E-2</v>
      </c>
      <c r="C686" s="34">
        <v>13.086</v>
      </c>
      <c r="D686" s="34">
        <v>1.2533000000000001</v>
      </c>
      <c r="E686" s="34">
        <v>12532.80428</v>
      </c>
      <c r="F686" s="34">
        <v>1436.9</v>
      </c>
      <c r="G686" s="34">
        <v>1.8</v>
      </c>
      <c r="H686" s="34">
        <v>3523.1</v>
      </c>
      <c r="I686" s="34"/>
      <c r="J686" s="34">
        <v>1.5</v>
      </c>
      <c r="K686" s="34">
        <v>0.86870000000000003</v>
      </c>
      <c r="L686" s="34">
        <v>11.3682</v>
      </c>
      <c r="M686" s="34">
        <v>1.0887</v>
      </c>
      <c r="N686" s="34">
        <v>1248.2443000000001</v>
      </c>
      <c r="O686" s="34">
        <v>1.5637000000000001</v>
      </c>
      <c r="P686" s="34">
        <v>1249.8</v>
      </c>
      <c r="Q686" s="34">
        <v>1019.774</v>
      </c>
      <c r="R686" s="34">
        <v>1.2775000000000001</v>
      </c>
      <c r="S686" s="34">
        <v>1021.1</v>
      </c>
      <c r="T686" s="34">
        <v>3523.1025</v>
      </c>
      <c r="U686" s="34"/>
      <c r="V686" s="34"/>
      <c r="W686" s="34">
        <v>0</v>
      </c>
      <c r="X686" s="34">
        <v>1.3030999999999999</v>
      </c>
      <c r="Y686" s="34">
        <v>11.9</v>
      </c>
      <c r="Z686" s="34">
        <v>849</v>
      </c>
      <c r="AA686" s="34">
        <v>848</v>
      </c>
      <c r="AB686" s="34">
        <v>844</v>
      </c>
      <c r="AC686" s="34">
        <v>93</v>
      </c>
      <c r="AD686" s="34">
        <v>27.33</v>
      </c>
      <c r="AE686" s="34">
        <v>0.63</v>
      </c>
      <c r="AF686" s="34">
        <v>978</v>
      </c>
      <c r="AG686" s="34">
        <v>1</v>
      </c>
      <c r="AH686" s="34">
        <v>38</v>
      </c>
      <c r="AI686" s="34">
        <v>37</v>
      </c>
      <c r="AJ686" s="34">
        <v>191</v>
      </c>
      <c r="AK686" s="34">
        <v>169</v>
      </c>
      <c r="AL686" s="34">
        <v>3.7</v>
      </c>
      <c r="AM686" s="34">
        <v>175</v>
      </c>
      <c r="AN686" s="34" t="s">
        <v>155</v>
      </c>
      <c r="AO686" s="34">
        <v>2</v>
      </c>
      <c r="AP686" s="37">
        <v>0.77552083333333333</v>
      </c>
      <c r="AQ686" s="34">
        <v>47.162675</v>
      </c>
      <c r="AR686" s="34">
        <v>-88.491889</v>
      </c>
      <c r="AS686" s="34">
        <v>318</v>
      </c>
      <c r="AT686" s="34">
        <v>36.700000000000003</v>
      </c>
      <c r="AU686" s="34">
        <v>12</v>
      </c>
      <c r="AV686" s="34">
        <v>10</v>
      </c>
      <c r="AW686" s="34" t="s">
        <v>199</v>
      </c>
      <c r="AX686" s="34">
        <v>2.2999999999999998</v>
      </c>
      <c r="AY686" s="34">
        <v>1.0719000000000001</v>
      </c>
      <c r="AZ686" s="34">
        <v>2.8</v>
      </c>
      <c r="BA686" s="34">
        <v>13.404</v>
      </c>
      <c r="BB686" s="34">
        <v>13.66</v>
      </c>
      <c r="BC686" s="34">
        <v>1.02</v>
      </c>
      <c r="BD686" s="34">
        <v>15.112</v>
      </c>
      <c r="BE686" s="34">
        <v>2579.3510000000001</v>
      </c>
      <c r="BF686" s="34">
        <v>157.22499999999999</v>
      </c>
      <c r="BG686" s="34">
        <v>29.658999999999999</v>
      </c>
      <c r="BH686" s="34">
        <v>3.6999999999999998E-2</v>
      </c>
      <c r="BI686" s="34">
        <v>29.696000000000002</v>
      </c>
      <c r="BJ686" s="34">
        <v>24.23</v>
      </c>
      <c r="BK686" s="34">
        <v>0.03</v>
      </c>
      <c r="BL686" s="34">
        <v>24.260999999999999</v>
      </c>
      <c r="BM686" s="34">
        <v>27.584499999999998</v>
      </c>
      <c r="BN686" s="34"/>
      <c r="BO686" s="34"/>
      <c r="BP686" s="34"/>
      <c r="BQ686" s="34">
        <v>214.97399999999999</v>
      </c>
      <c r="BR686" s="34">
        <v>0.47071099999999999</v>
      </c>
      <c r="BS686" s="34">
        <v>-5</v>
      </c>
      <c r="BT686" s="34">
        <v>7.7539999999999996E-3</v>
      </c>
      <c r="BU686" s="34">
        <v>11.503</v>
      </c>
      <c r="BV686" s="34">
        <v>0</v>
      </c>
      <c r="BW686" s="34" t="s">
        <v>155</v>
      </c>
      <c r="BX686" s="34">
        <v>0.81699999999999995</v>
      </c>
    </row>
    <row r="687" spans="1:76" x14ac:dyDescent="0.25">
      <c r="A687" s="35">
        <v>43167</v>
      </c>
      <c r="B687" s="36">
        <v>2.4721064814814817E-2</v>
      </c>
      <c r="C687" s="34">
        <v>13.106</v>
      </c>
      <c r="D687" s="34">
        <v>1.2782</v>
      </c>
      <c r="E687" s="34">
        <v>12781.79487</v>
      </c>
      <c r="F687" s="34">
        <v>1512.8</v>
      </c>
      <c r="G687" s="34">
        <v>1.8</v>
      </c>
      <c r="H687" s="34">
        <v>3672.9</v>
      </c>
      <c r="I687" s="34"/>
      <c r="J687" s="34">
        <v>1.4</v>
      </c>
      <c r="K687" s="34">
        <v>0.86819999999999997</v>
      </c>
      <c r="L687" s="34">
        <v>11.3779</v>
      </c>
      <c r="M687" s="34">
        <v>1.1096999999999999</v>
      </c>
      <c r="N687" s="34">
        <v>1313.3794</v>
      </c>
      <c r="O687" s="34">
        <v>1.5627</v>
      </c>
      <c r="P687" s="34">
        <v>1314.9</v>
      </c>
      <c r="Q687" s="34">
        <v>1072.9872</v>
      </c>
      <c r="R687" s="34">
        <v>1.2766999999999999</v>
      </c>
      <c r="S687" s="34">
        <v>1074.3</v>
      </c>
      <c r="T687" s="34">
        <v>3672.9160000000002</v>
      </c>
      <c r="U687" s="34"/>
      <c r="V687" s="34"/>
      <c r="W687" s="34">
        <v>0</v>
      </c>
      <c r="X687" s="34">
        <v>1.2154</v>
      </c>
      <c r="Y687" s="34">
        <v>11.9</v>
      </c>
      <c r="Z687" s="34">
        <v>848</v>
      </c>
      <c r="AA687" s="34">
        <v>847</v>
      </c>
      <c r="AB687" s="34">
        <v>858</v>
      </c>
      <c r="AC687" s="34">
        <v>93</v>
      </c>
      <c r="AD687" s="34">
        <v>27.33</v>
      </c>
      <c r="AE687" s="34">
        <v>0.63</v>
      </c>
      <c r="AF687" s="34">
        <v>978</v>
      </c>
      <c r="AG687" s="34">
        <v>1</v>
      </c>
      <c r="AH687" s="34">
        <v>38</v>
      </c>
      <c r="AI687" s="34">
        <v>37</v>
      </c>
      <c r="AJ687" s="34">
        <v>191</v>
      </c>
      <c r="AK687" s="34">
        <v>169</v>
      </c>
      <c r="AL687" s="34">
        <v>3.6</v>
      </c>
      <c r="AM687" s="34">
        <v>175</v>
      </c>
      <c r="AN687" s="34" t="s">
        <v>155</v>
      </c>
      <c r="AO687" s="34">
        <v>2</v>
      </c>
      <c r="AP687" s="37">
        <v>0.77553240740740748</v>
      </c>
      <c r="AQ687" s="34">
        <v>47.162523999999998</v>
      </c>
      <c r="AR687" s="34">
        <v>-88.491849999999999</v>
      </c>
      <c r="AS687" s="34">
        <v>317.89999999999998</v>
      </c>
      <c r="AT687" s="34">
        <v>37.4</v>
      </c>
      <c r="AU687" s="34">
        <v>12</v>
      </c>
      <c r="AV687" s="34">
        <v>10</v>
      </c>
      <c r="AW687" s="34" t="s">
        <v>199</v>
      </c>
      <c r="AX687" s="34">
        <v>1.5091000000000001</v>
      </c>
      <c r="AY687" s="34">
        <v>1.1718999999999999</v>
      </c>
      <c r="AZ687" s="34">
        <v>2.081</v>
      </c>
      <c r="BA687" s="34">
        <v>13.404</v>
      </c>
      <c r="BB687" s="34">
        <v>13.61</v>
      </c>
      <c r="BC687" s="34">
        <v>1.02</v>
      </c>
      <c r="BD687" s="34">
        <v>15.185</v>
      </c>
      <c r="BE687" s="34">
        <v>2572.3629999999998</v>
      </c>
      <c r="BF687" s="34">
        <v>159.67699999999999</v>
      </c>
      <c r="BG687" s="34">
        <v>31.096</v>
      </c>
      <c r="BH687" s="34">
        <v>3.6999999999999998E-2</v>
      </c>
      <c r="BI687" s="34">
        <v>31.132999999999999</v>
      </c>
      <c r="BJ687" s="34">
        <v>25.404</v>
      </c>
      <c r="BK687" s="34">
        <v>0.03</v>
      </c>
      <c r="BL687" s="34">
        <v>25.434000000000001</v>
      </c>
      <c r="BM687" s="34">
        <v>28.6553</v>
      </c>
      <c r="BN687" s="34"/>
      <c r="BO687" s="34"/>
      <c r="BP687" s="34"/>
      <c r="BQ687" s="34">
        <v>199.803</v>
      </c>
      <c r="BR687" s="34">
        <v>0.52072700000000005</v>
      </c>
      <c r="BS687" s="34">
        <v>-5</v>
      </c>
      <c r="BT687" s="34">
        <v>8.0000000000000002E-3</v>
      </c>
      <c r="BU687" s="34">
        <v>12.725267000000001</v>
      </c>
      <c r="BV687" s="34">
        <v>0</v>
      </c>
      <c r="BW687" s="34" t="s">
        <v>155</v>
      </c>
      <c r="BX687" s="34">
        <v>0.81699999999999995</v>
      </c>
    </row>
    <row r="688" spans="1:76" x14ac:dyDescent="0.25">
      <c r="A688" s="35">
        <v>43167</v>
      </c>
      <c r="B688" s="36">
        <v>2.4732638888888891E-2</v>
      </c>
      <c r="C688" s="34">
        <v>12.981</v>
      </c>
      <c r="D688" s="34">
        <v>1.4650000000000001</v>
      </c>
      <c r="E688" s="34">
        <v>14650.257240000001</v>
      </c>
      <c r="F688" s="34">
        <v>1621.6</v>
      </c>
      <c r="G688" s="34">
        <v>1.8</v>
      </c>
      <c r="H688" s="34">
        <v>3810.2</v>
      </c>
      <c r="I688" s="34"/>
      <c r="J688" s="34">
        <v>1.31</v>
      </c>
      <c r="K688" s="34">
        <v>0.86729999999999996</v>
      </c>
      <c r="L688" s="34">
        <v>11.2592</v>
      </c>
      <c r="M688" s="34">
        <v>1.2706999999999999</v>
      </c>
      <c r="N688" s="34">
        <v>1406.4625000000001</v>
      </c>
      <c r="O688" s="34">
        <v>1.5611999999999999</v>
      </c>
      <c r="P688" s="34">
        <v>1408</v>
      </c>
      <c r="Q688" s="34">
        <v>1149.0329999999999</v>
      </c>
      <c r="R688" s="34">
        <v>1.2755000000000001</v>
      </c>
      <c r="S688" s="34">
        <v>1150.3</v>
      </c>
      <c r="T688" s="34">
        <v>3810.2420000000002</v>
      </c>
      <c r="U688" s="34"/>
      <c r="V688" s="34"/>
      <c r="W688" s="34">
        <v>0</v>
      </c>
      <c r="X688" s="34">
        <v>1.1355999999999999</v>
      </c>
      <c r="Y688" s="34">
        <v>11.9</v>
      </c>
      <c r="Z688" s="34">
        <v>847</v>
      </c>
      <c r="AA688" s="34">
        <v>846</v>
      </c>
      <c r="AB688" s="34">
        <v>865</v>
      </c>
      <c r="AC688" s="34">
        <v>93</v>
      </c>
      <c r="AD688" s="34">
        <v>27.33</v>
      </c>
      <c r="AE688" s="34">
        <v>0.63</v>
      </c>
      <c r="AF688" s="34">
        <v>978</v>
      </c>
      <c r="AG688" s="34">
        <v>1</v>
      </c>
      <c r="AH688" s="34">
        <v>38</v>
      </c>
      <c r="AI688" s="34">
        <v>37</v>
      </c>
      <c r="AJ688" s="34">
        <v>191</v>
      </c>
      <c r="AK688" s="34">
        <v>169</v>
      </c>
      <c r="AL688" s="34">
        <v>3.7</v>
      </c>
      <c r="AM688" s="34">
        <v>175</v>
      </c>
      <c r="AN688" s="34" t="s">
        <v>155</v>
      </c>
      <c r="AO688" s="34">
        <v>2</v>
      </c>
      <c r="AP688" s="37">
        <v>0.7755439814814814</v>
      </c>
      <c r="AQ688" s="34">
        <v>47.162258999999999</v>
      </c>
      <c r="AR688" s="34">
        <v>-88.491758000000004</v>
      </c>
      <c r="AS688" s="34">
        <v>317.8</v>
      </c>
      <c r="AT688" s="34">
        <v>38.5</v>
      </c>
      <c r="AU688" s="34">
        <v>12</v>
      </c>
      <c r="AV688" s="34">
        <v>10</v>
      </c>
      <c r="AW688" s="34" t="s">
        <v>199</v>
      </c>
      <c r="AX688" s="34">
        <v>1.2</v>
      </c>
      <c r="AY688" s="34">
        <v>1.2</v>
      </c>
      <c r="AZ688" s="34">
        <v>1.8718999999999999</v>
      </c>
      <c r="BA688" s="34">
        <v>13.404</v>
      </c>
      <c r="BB688" s="34">
        <v>13.51</v>
      </c>
      <c r="BC688" s="34">
        <v>1.01</v>
      </c>
      <c r="BD688" s="34">
        <v>15.294</v>
      </c>
      <c r="BE688" s="34">
        <v>2534.4380000000001</v>
      </c>
      <c r="BF688" s="34">
        <v>182.04900000000001</v>
      </c>
      <c r="BG688" s="34">
        <v>33.154000000000003</v>
      </c>
      <c r="BH688" s="34">
        <v>3.6999999999999998E-2</v>
      </c>
      <c r="BI688" s="34">
        <v>33.191000000000003</v>
      </c>
      <c r="BJ688" s="34">
        <v>27.085999999999999</v>
      </c>
      <c r="BK688" s="34">
        <v>0.03</v>
      </c>
      <c r="BL688" s="34">
        <v>27.116</v>
      </c>
      <c r="BM688" s="34">
        <v>29.597000000000001</v>
      </c>
      <c r="BN688" s="34"/>
      <c r="BO688" s="34"/>
      <c r="BP688" s="34"/>
      <c r="BQ688" s="34">
        <v>185.86</v>
      </c>
      <c r="BR688" s="34">
        <v>0.54804799999999998</v>
      </c>
      <c r="BS688" s="34">
        <v>-5</v>
      </c>
      <c r="BT688" s="34">
        <v>7.123E-3</v>
      </c>
      <c r="BU688" s="34">
        <v>13.392924000000001</v>
      </c>
      <c r="BV688" s="34">
        <v>0</v>
      </c>
      <c r="BW688" s="34" t="s">
        <v>155</v>
      </c>
      <c r="BX688" s="34">
        <v>0.81699999999999995</v>
      </c>
    </row>
    <row r="689" spans="1:76" x14ac:dyDescent="0.25">
      <c r="A689" s="35">
        <v>43167</v>
      </c>
      <c r="B689" s="36">
        <v>2.4744212962962964E-2</v>
      </c>
      <c r="C689" s="34">
        <v>12.156000000000001</v>
      </c>
      <c r="D689" s="34">
        <v>3.0737999999999999</v>
      </c>
      <c r="E689" s="34">
        <v>30737.738099999999</v>
      </c>
      <c r="F689" s="34">
        <v>1733</v>
      </c>
      <c r="G689" s="34">
        <v>1.8</v>
      </c>
      <c r="H689" s="34">
        <v>4100.2</v>
      </c>
      <c r="I689" s="34"/>
      <c r="J689" s="34">
        <v>1.3</v>
      </c>
      <c r="K689" s="34">
        <v>0.85880000000000001</v>
      </c>
      <c r="L689" s="34">
        <v>10.439500000000001</v>
      </c>
      <c r="M689" s="34">
        <v>2.6398000000000001</v>
      </c>
      <c r="N689" s="34">
        <v>1488.3607</v>
      </c>
      <c r="O689" s="34">
        <v>1.5459000000000001</v>
      </c>
      <c r="P689" s="34">
        <v>1489.9</v>
      </c>
      <c r="Q689" s="34">
        <v>1215.9411</v>
      </c>
      <c r="R689" s="34">
        <v>1.2628999999999999</v>
      </c>
      <c r="S689" s="34">
        <v>1217.2</v>
      </c>
      <c r="T689" s="34">
        <v>4100.1871000000001</v>
      </c>
      <c r="U689" s="34"/>
      <c r="V689" s="34"/>
      <c r="W689" s="34">
        <v>0</v>
      </c>
      <c r="X689" s="34">
        <v>1.1165</v>
      </c>
      <c r="Y689" s="34">
        <v>11.9</v>
      </c>
      <c r="Z689" s="34">
        <v>846</v>
      </c>
      <c r="AA689" s="34">
        <v>845</v>
      </c>
      <c r="AB689" s="34">
        <v>863</v>
      </c>
      <c r="AC689" s="34">
        <v>93</v>
      </c>
      <c r="AD689" s="34">
        <v>27.33</v>
      </c>
      <c r="AE689" s="34">
        <v>0.63</v>
      </c>
      <c r="AF689" s="34">
        <v>978</v>
      </c>
      <c r="AG689" s="34">
        <v>1</v>
      </c>
      <c r="AH689" s="34">
        <v>38</v>
      </c>
      <c r="AI689" s="34">
        <v>37</v>
      </c>
      <c r="AJ689" s="34">
        <v>191</v>
      </c>
      <c r="AK689" s="34">
        <v>169</v>
      </c>
      <c r="AL689" s="34">
        <v>3.7</v>
      </c>
      <c r="AM689" s="34">
        <v>175</v>
      </c>
      <c r="AN689" s="34" t="s">
        <v>155</v>
      </c>
      <c r="AO689" s="34">
        <v>2</v>
      </c>
      <c r="AP689" s="37">
        <v>0.7755671296296297</v>
      </c>
      <c r="AQ689" s="34">
        <v>47.162171999999998</v>
      </c>
      <c r="AR689" s="34">
        <v>-88.491726999999997</v>
      </c>
      <c r="AS689" s="34">
        <v>317.8</v>
      </c>
      <c r="AT689" s="34">
        <v>40.1</v>
      </c>
      <c r="AU689" s="34">
        <v>12</v>
      </c>
      <c r="AV689" s="34">
        <v>10</v>
      </c>
      <c r="AW689" s="34" t="s">
        <v>199</v>
      </c>
      <c r="AX689" s="34">
        <v>1.2</v>
      </c>
      <c r="AY689" s="34">
        <v>1.2</v>
      </c>
      <c r="AZ689" s="34">
        <v>1.9</v>
      </c>
      <c r="BA689" s="34">
        <v>13.404</v>
      </c>
      <c r="BB689" s="34">
        <v>12.65</v>
      </c>
      <c r="BC689" s="34">
        <v>0.94</v>
      </c>
      <c r="BD689" s="34">
        <v>16.437999999999999</v>
      </c>
      <c r="BE689" s="34">
        <v>2248.8159999999998</v>
      </c>
      <c r="BF689" s="34">
        <v>361.93099999999998</v>
      </c>
      <c r="BG689" s="34">
        <v>33.575000000000003</v>
      </c>
      <c r="BH689" s="34">
        <v>3.5000000000000003E-2</v>
      </c>
      <c r="BI689" s="34">
        <v>33.61</v>
      </c>
      <c r="BJ689" s="34">
        <v>27.43</v>
      </c>
      <c r="BK689" s="34">
        <v>2.8000000000000001E-2</v>
      </c>
      <c r="BL689" s="34">
        <v>27.457999999999998</v>
      </c>
      <c r="BM689" s="34">
        <v>30.478899999999999</v>
      </c>
      <c r="BN689" s="34"/>
      <c r="BO689" s="34"/>
      <c r="BP689" s="34"/>
      <c r="BQ689" s="34">
        <v>174.87100000000001</v>
      </c>
      <c r="BR689" s="34">
        <v>0.59042600000000001</v>
      </c>
      <c r="BS689" s="34">
        <v>-5</v>
      </c>
      <c r="BT689" s="34">
        <v>7.0000000000000001E-3</v>
      </c>
      <c r="BU689" s="34">
        <v>14.428525</v>
      </c>
      <c r="BV689" s="34">
        <v>0</v>
      </c>
      <c r="BW689" s="34" t="s">
        <v>155</v>
      </c>
      <c r="BX689" s="34">
        <v>0.81699999999999995</v>
      </c>
    </row>
    <row r="690" spans="1:76" x14ac:dyDescent="0.25">
      <c r="A690" s="35">
        <v>43167</v>
      </c>
      <c r="B690" s="36">
        <v>2.4755787037037038E-2</v>
      </c>
      <c r="C690" s="34">
        <v>8.7490000000000006</v>
      </c>
      <c r="D690" s="34">
        <v>5.6163999999999996</v>
      </c>
      <c r="E690" s="34">
        <v>56164.170850000002</v>
      </c>
      <c r="F690" s="34">
        <v>1763.8</v>
      </c>
      <c r="G690" s="34">
        <v>1.9</v>
      </c>
      <c r="H690" s="34">
        <v>7077.3</v>
      </c>
      <c r="I690" s="34"/>
      <c r="J690" s="34">
        <v>1.2</v>
      </c>
      <c r="K690" s="34">
        <v>0.85880000000000001</v>
      </c>
      <c r="L690" s="34">
        <v>7.5134999999999996</v>
      </c>
      <c r="M690" s="34">
        <v>4.8231999999999999</v>
      </c>
      <c r="N690" s="34">
        <v>1514.7184999999999</v>
      </c>
      <c r="O690" s="34">
        <v>1.5955999999999999</v>
      </c>
      <c r="P690" s="34">
        <v>1516.3</v>
      </c>
      <c r="Q690" s="34">
        <v>1237.4745</v>
      </c>
      <c r="R690" s="34">
        <v>1.3036000000000001</v>
      </c>
      <c r="S690" s="34">
        <v>1238.8</v>
      </c>
      <c r="T690" s="34">
        <v>7077.2699000000002</v>
      </c>
      <c r="U690" s="34"/>
      <c r="V690" s="34"/>
      <c r="W690" s="34">
        <v>0</v>
      </c>
      <c r="X690" s="34">
        <v>1.0305</v>
      </c>
      <c r="Y690" s="34">
        <v>12</v>
      </c>
      <c r="Z690" s="34">
        <v>849</v>
      </c>
      <c r="AA690" s="34">
        <v>849</v>
      </c>
      <c r="AB690" s="34">
        <v>870</v>
      </c>
      <c r="AC690" s="34">
        <v>93</v>
      </c>
      <c r="AD690" s="34">
        <v>27.33</v>
      </c>
      <c r="AE690" s="34">
        <v>0.63</v>
      </c>
      <c r="AF690" s="34">
        <v>978</v>
      </c>
      <c r="AG690" s="34">
        <v>1</v>
      </c>
      <c r="AH690" s="34">
        <v>38</v>
      </c>
      <c r="AI690" s="34">
        <v>37</v>
      </c>
      <c r="AJ690" s="34">
        <v>191</v>
      </c>
      <c r="AK690" s="34">
        <v>169</v>
      </c>
      <c r="AL690" s="34">
        <v>3.8</v>
      </c>
      <c r="AM690" s="34">
        <v>175</v>
      </c>
      <c r="AN690" s="34" t="s">
        <v>155</v>
      </c>
      <c r="AO690" s="34">
        <v>2</v>
      </c>
      <c r="AP690" s="37">
        <v>0.7755671296296297</v>
      </c>
      <c r="AQ690" s="34">
        <v>47.162053999999998</v>
      </c>
      <c r="AR690" s="34">
        <v>-88.491669000000002</v>
      </c>
      <c r="AS690" s="34">
        <v>317.7</v>
      </c>
      <c r="AT690" s="34">
        <v>40.6</v>
      </c>
      <c r="AU690" s="34">
        <v>12</v>
      </c>
      <c r="AV690" s="34">
        <v>10</v>
      </c>
      <c r="AW690" s="34" t="s">
        <v>199</v>
      </c>
      <c r="AX690" s="34">
        <v>1.2719</v>
      </c>
      <c r="AY690" s="34">
        <v>1.3438000000000001</v>
      </c>
      <c r="AZ690" s="34">
        <v>1.9719</v>
      </c>
      <c r="BA690" s="34">
        <v>13.404</v>
      </c>
      <c r="BB690" s="34">
        <v>12.64</v>
      </c>
      <c r="BC690" s="34">
        <v>0.94</v>
      </c>
      <c r="BD690" s="34">
        <v>16.445</v>
      </c>
      <c r="BE690" s="34">
        <v>1673.825</v>
      </c>
      <c r="BF690" s="34">
        <v>683.88400000000001</v>
      </c>
      <c r="BG690" s="34">
        <v>35.338000000000001</v>
      </c>
      <c r="BH690" s="34">
        <v>3.6999999999999998E-2</v>
      </c>
      <c r="BI690" s="34">
        <v>35.375</v>
      </c>
      <c r="BJ690" s="34">
        <v>28.87</v>
      </c>
      <c r="BK690" s="34">
        <v>0.03</v>
      </c>
      <c r="BL690" s="34">
        <v>28.9</v>
      </c>
      <c r="BM690" s="34">
        <v>54.4071</v>
      </c>
      <c r="BN690" s="34"/>
      <c r="BO690" s="34"/>
      <c r="BP690" s="34"/>
      <c r="BQ690" s="34">
        <v>166.92699999999999</v>
      </c>
      <c r="BR690" s="34">
        <v>0.323291</v>
      </c>
      <c r="BS690" s="34">
        <v>-5</v>
      </c>
      <c r="BT690" s="34">
        <v>7.0000000000000001E-3</v>
      </c>
      <c r="BU690" s="34">
        <v>7.9004300000000001</v>
      </c>
      <c r="BV690" s="34">
        <v>0</v>
      </c>
      <c r="BW690" s="34" t="s">
        <v>155</v>
      </c>
      <c r="BX690" s="34">
        <v>0.81699999999999995</v>
      </c>
    </row>
    <row r="691" spans="1:76" x14ac:dyDescent="0.25">
      <c r="A691" s="35">
        <v>43167</v>
      </c>
      <c r="B691" s="36">
        <v>2.4767361111111112E-2</v>
      </c>
      <c r="C691" s="34">
        <v>8.4570000000000007</v>
      </c>
      <c r="D691" s="34">
        <v>7.1984000000000004</v>
      </c>
      <c r="E691" s="34">
        <v>71984.124580000003</v>
      </c>
      <c r="F691" s="34">
        <v>1610.7</v>
      </c>
      <c r="G691" s="34">
        <v>2.8</v>
      </c>
      <c r="H691" s="34">
        <v>11521.6</v>
      </c>
      <c r="I691" s="34"/>
      <c r="J691" s="34">
        <v>1.1000000000000001</v>
      </c>
      <c r="K691" s="34">
        <v>0.84079999999999999</v>
      </c>
      <c r="L691" s="34">
        <v>7.1109999999999998</v>
      </c>
      <c r="M691" s="34">
        <v>6.0528000000000004</v>
      </c>
      <c r="N691" s="34">
        <v>1354.3675000000001</v>
      </c>
      <c r="O691" s="34">
        <v>2.3856000000000002</v>
      </c>
      <c r="P691" s="34">
        <v>1356.8</v>
      </c>
      <c r="Q691" s="34">
        <v>1106.4730999999999</v>
      </c>
      <c r="R691" s="34">
        <v>1.9489000000000001</v>
      </c>
      <c r="S691" s="34">
        <v>1108.4000000000001</v>
      </c>
      <c r="T691" s="34">
        <v>11521.649600000001</v>
      </c>
      <c r="U691" s="34"/>
      <c r="V691" s="34"/>
      <c r="W691" s="34">
        <v>0</v>
      </c>
      <c r="X691" s="34">
        <v>0.92490000000000006</v>
      </c>
      <c r="Y691" s="34">
        <v>12</v>
      </c>
      <c r="Z691" s="34">
        <v>852</v>
      </c>
      <c r="AA691" s="34">
        <v>852</v>
      </c>
      <c r="AB691" s="34">
        <v>873</v>
      </c>
      <c r="AC691" s="34">
        <v>93</v>
      </c>
      <c r="AD691" s="34">
        <v>27.33</v>
      </c>
      <c r="AE691" s="34">
        <v>0.63</v>
      </c>
      <c r="AF691" s="34">
        <v>978</v>
      </c>
      <c r="AG691" s="34">
        <v>1</v>
      </c>
      <c r="AH691" s="34">
        <v>38</v>
      </c>
      <c r="AI691" s="34">
        <v>37</v>
      </c>
      <c r="AJ691" s="34">
        <v>191</v>
      </c>
      <c r="AK691" s="34">
        <v>169</v>
      </c>
      <c r="AL691" s="34">
        <v>3.9</v>
      </c>
      <c r="AM691" s="34">
        <v>175</v>
      </c>
      <c r="AN691" s="34" t="s">
        <v>155</v>
      </c>
      <c r="AO691" s="34">
        <v>2</v>
      </c>
      <c r="AP691" s="37">
        <v>0.77557870370370363</v>
      </c>
      <c r="AQ691" s="34">
        <v>47.161884999999998</v>
      </c>
      <c r="AR691" s="34">
        <v>-88.491579000000002</v>
      </c>
      <c r="AS691" s="34">
        <v>317.3</v>
      </c>
      <c r="AT691" s="34">
        <v>42.2</v>
      </c>
      <c r="AU691" s="34">
        <v>12</v>
      </c>
      <c r="AV691" s="34">
        <v>10</v>
      </c>
      <c r="AW691" s="34" t="s">
        <v>199</v>
      </c>
      <c r="AX691" s="34">
        <v>1.3718999999999999</v>
      </c>
      <c r="AY691" s="34">
        <v>1.4</v>
      </c>
      <c r="AZ691" s="34">
        <v>2.0718999999999999</v>
      </c>
      <c r="BA691" s="34">
        <v>13.404</v>
      </c>
      <c r="BB691" s="34">
        <v>11.12</v>
      </c>
      <c r="BC691" s="34">
        <v>0.83</v>
      </c>
      <c r="BD691" s="34">
        <v>18.928000000000001</v>
      </c>
      <c r="BE691" s="34">
        <v>1443.0540000000001</v>
      </c>
      <c r="BF691" s="34">
        <v>781.77599999999995</v>
      </c>
      <c r="BG691" s="34">
        <v>28.782</v>
      </c>
      <c r="BH691" s="34">
        <v>5.0999999999999997E-2</v>
      </c>
      <c r="BI691" s="34">
        <v>28.832999999999998</v>
      </c>
      <c r="BJ691" s="34">
        <v>23.513999999999999</v>
      </c>
      <c r="BK691" s="34">
        <v>4.1000000000000002E-2</v>
      </c>
      <c r="BL691" s="34">
        <v>23.556000000000001</v>
      </c>
      <c r="BM691" s="34">
        <v>80.684100000000001</v>
      </c>
      <c r="BN691" s="34"/>
      <c r="BO691" s="34"/>
      <c r="BP691" s="34"/>
      <c r="BQ691" s="34">
        <v>136.477</v>
      </c>
      <c r="BR691" s="34">
        <v>0.17888299999999999</v>
      </c>
      <c r="BS691" s="34">
        <v>-5</v>
      </c>
      <c r="BT691" s="34">
        <v>7.0000000000000001E-3</v>
      </c>
      <c r="BU691" s="34">
        <v>4.3714529999999998</v>
      </c>
      <c r="BV691" s="34">
        <v>0</v>
      </c>
      <c r="BW691" s="34" t="s">
        <v>155</v>
      </c>
      <c r="BX691" s="34">
        <v>0.81699999999999995</v>
      </c>
    </row>
    <row r="692" spans="1:76" x14ac:dyDescent="0.25">
      <c r="A692" s="35">
        <v>43167</v>
      </c>
      <c r="B692" s="36">
        <v>2.4778935185185185E-2</v>
      </c>
      <c r="C692" s="34">
        <v>9.3699999999999992</v>
      </c>
      <c r="D692" s="34">
        <v>6.8634000000000004</v>
      </c>
      <c r="E692" s="34">
        <v>68633.956229999996</v>
      </c>
      <c r="F692" s="34">
        <v>1171.5999999999999</v>
      </c>
      <c r="G692" s="34">
        <v>4.5999999999999996</v>
      </c>
      <c r="H692" s="34">
        <v>11521.4</v>
      </c>
      <c r="I692" s="34"/>
      <c r="J692" s="34">
        <v>1.1000000000000001</v>
      </c>
      <c r="K692" s="34">
        <v>0.83699999999999997</v>
      </c>
      <c r="L692" s="34">
        <v>7.8430999999999997</v>
      </c>
      <c r="M692" s="34">
        <v>5.7447999999999997</v>
      </c>
      <c r="N692" s="34">
        <v>980.65509999999995</v>
      </c>
      <c r="O692" s="34">
        <v>3.8639000000000001</v>
      </c>
      <c r="P692" s="34">
        <v>984.5</v>
      </c>
      <c r="Q692" s="34">
        <v>801.16250000000002</v>
      </c>
      <c r="R692" s="34">
        <v>3.1566999999999998</v>
      </c>
      <c r="S692" s="34">
        <v>804.3</v>
      </c>
      <c r="T692" s="34">
        <v>11521.4</v>
      </c>
      <c r="U692" s="34"/>
      <c r="V692" s="34"/>
      <c r="W692" s="34">
        <v>0</v>
      </c>
      <c r="X692" s="34">
        <v>0.92069999999999996</v>
      </c>
      <c r="Y692" s="34">
        <v>11.9</v>
      </c>
      <c r="Z692" s="34">
        <v>853</v>
      </c>
      <c r="AA692" s="34">
        <v>854</v>
      </c>
      <c r="AB692" s="34">
        <v>877</v>
      </c>
      <c r="AC692" s="34">
        <v>93</v>
      </c>
      <c r="AD692" s="34">
        <v>27.33</v>
      </c>
      <c r="AE692" s="34">
        <v>0.63</v>
      </c>
      <c r="AF692" s="34">
        <v>978</v>
      </c>
      <c r="AG692" s="34">
        <v>1</v>
      </c>
      <c r="AH692" s="34">
        <v>38</v>
      </c>
      <c r="AI692" s="34">
        <v>37</v>
      </c>
      <c r="AJ692" s="34">
        <v>191</v>
      </c>
      <c r="AK692" s="34">
        <v>169</v>
      </c>
      <c r="AL692" s="34">
        <v>3.8</v>
      </c>
      <c r="AM692" s="34">
        <v>175</v>
      </c>
      <c r="AN692" s="34" t="s">
        <v>155</v>
      </c>
      <c r="AO692" s="34">
        <v>2</v>
      </c>
      <c r="AP692" s="37">
        <v>0.77559027777777778</v>
      </c>
      <c r="AQ692" s="34">
        <v>47.161721</v>
      </c>
      <c r="AR692" s="34">
        <v>-88.491495</v>
      </c>
      <c r="AS692" s="34">
        <v>316.89999999999998</v>
      </c>
      <c r="AT692" s="34">
        <v>44</v>
      </c>
      <c r="AU692" s="34">
        <v>12</v>
      </c>
      <c r="AV692" s="34">
        <v>10</v>
      </c>
      <c r="AW692" s="34" t="s">
        <v>199</v>
      </c>
      <c r="AX692" s="34">
        <v>1.4</v>
      </c>
      <c r="AY692" s="34">
        <v>1.4</v>
      </c>
      <c r="AZ692" s="34">
        <v>2.1</v>
      </c>
      <c r="BA692" s="34">
        <v>13.404</v>
      </c>
      <c r="BB692" s="34">
        <v>10.84</v>
      </c>
      <c r="BC692" s="34">
        <v>0.81</v>
      </c>
      <c r="BD692" s="34">
        <v>19.471</v>
      </c>
      <c r="BE692" s="34">
        <v>1545.711</v>
      </c>
      <c r="BF692" s="34">
        <v>720.59799999999996</v>
      </c>
      <c r="BG692" s="34">
        <v>20.239000000000001</v>
      </c>
      <c r="BH692" s="34">
        <v>0.08</v>
      </c>
      <c r="BI692" s="34">
        <v>20.318999999999999</v>
      </c>
      <c r="BJ692" s="34">
        <v>16.535</v>
      </c>
      <c r="BK692" s="34">
        <v>6.5000000000000002E-2</v>
      </c>
      <c r="BL692" s="34">
        <v>16.600000000000001</v>
      </c>
      <c r="BM692" s="34">
        <v>78.354799999999997</v>
      </c>
      <c r="BN692" s="34"/>
      <c r="BO692" s="34"/>
      <c r="BP692" s="34"/>
      <c r="BQ692" s="34">
        <v>131.93700000000001</v>
      </c>
      <c r="BR692" s="34">
        <v>0.23854500000000001</v>
      </c>
      <c r="BS692" s="34">
        <v>-5</v>
      </c>
      <c r="BT692" s="34">
        <v>7.8770000000000003E-3</v>
      </c>
      <c r="BU692" s="34">
        <v>5.8294430000000004</v>
      </c>
      <c r="BV692" s="34">
        <v>0</v>
      </c>
      <c r="BW692" s="34" t="s">
        <v>155</v>
      </c>
      <c r="BX692" s="34">
        <v>0.81699999999999995</v>
      </c>
    </row>
    <row r="693" spans="1:76" x14ac:dyDescent="0.25">
      <c r="A693" s="35">
        <v>43167</v>
      </c>
      <c r="B693" s="36">
        <v>2.4790509259259255E-2</v>
      </c>
      <c r="C693" s="34">
        <v>10.686</v>
      </c>
      <c r="D693" s="34">
        <v>4.9907000000000004</v>
      </c>
      <c r="E693" s="34">
        <v>49907.469879999997</v>
      </c>
      <c r="F693" s="34">
        <v>860.2</v>
      </c>
      <c r="G693" s="34">
        <v>5</v>
      </c>
      <c r="H693" s="34">
        <v>10001.799999999999</v>
      </c>
      <c r="I693" s="34"/>
      <c r="J693" s="34">
        <v>1.2</v>
      </c>
      <c r="K693" s="34">
        <v>0.84660000000000002</v>
      </c>
      <c r="L693" s="34">
        <v>9.0460999999999991</v>
      </c>
      <c r="M693" s="34">
        <v>4.2248999999999999</v>
      </c>
      <c r="N693" s="34">
        <v>728.22519999999997</v>
      </c>
      <c r="O693" s="34">
        <v>4.2328000000000001</v>
      </c>
      <c r="P693" s="34">
        <v>732.5</v>
      </c>
      <c r="Q693" s="34">
        <v>594.87940000000003</v>
      </c>
      <c r="R693" s="34">
        <v>3.4577</v>
      </c>
      <c r="S693" s="34">
        <v>598.29999999999995</v>
      </c>
      <c r="T693" s="34">
        <v>10001.7588</v>
      </c>
      <c r="U693" s="34"/>
      <c r="V693" s="34"/>
      <c r="W693" s="34">
        <v>0</v>
      </c>
      <c r="X693" s="34">
        <v>1.0159</v>
      </c>
      <c r="Y693" s="34">
        <v>12</v>
      </c>
      <c r="Z693" s="34">
        <v>851</v>
      </c>
      <c r="AA693" s="34">
        <v>851</v>
      </c>
      <c r="AB693" s="34">
        <v>879</v>
      </c>
      <c r="AC693" s="34">
        <v>93</v>
      </c>
      <c r="AD693" s="34">
        <v>27.31</v>
      </c>
      <c r="AE693" s="34">
        <v>0.63</v>
      </c>
      <c r="AF693" s="34">
        <v>979</v>
      </c>
      <c r="AG693" s="34">
        <v>1</v>
      </c>
      <c r="AH693" s="34">
        <v>38</v>
      </c>
      <c r="AI693" s="34">
        <v>37</v>
      </c>
      <c r="AJ693" s="34">
        <v>191.9</v>
      </c>
      <c r="AK693" s="34">
        <v>169</v>
      </c>
      <c r="AL693" s="34">
        <v>3.9</v>
      </c>
      <c r="AM693" s="34">
        <v>175</v>
      </c>
      <c r="AN693" s="34" t="s">
        <v>155</v>
      </c>
      <c r="AO693" s="34">
        <v>2</v>
      </c>
      <c r="AP693" s="37">
        <v>0.77560185185185182</v>
      </c>
      <c r="AQ693" s="34">
        <v>47.161551000000003</v>
      </c>
      <c r="AR693" s="34">
        <v>-88.491376000000002</v>
      </c>
      <c r="AS693" s="34">
        <v>316.7</v>
      </c>
      <c r="AT693" s="34">
        <v>39.9</v>
      </c>
      <c r="AU693" s="34">
        <v>12</v>
      </c>
      <c r="AV693" s="34">
        <v>10</v>
      </c>
      <c r="AW693" s="34" t="s">
        <v>199</v>
      </c>
      <c r="AX693" s="34">
        <v>1.4719</v>
      </c>
      <c r="AY693" s="34">
        <v>1.6156999999999999</v>
      </c>
      <c r="AZ693" s="34">
        <v>2.3157000000000001</v>
      </c>
      <c r="BA693" s="34">
        <v>13.404</v>
      </c>
      <c r="BB693" s="34">
        <v>11.57</v>
      </c>
      <c r="BC693" s="34">
        <v>0.86</v>
      </c>
      <c r="BD693" s="34">
        <v>18.126000000000001</v>
      </c>
      <c r="BE693" s="34">
        <v>1841.558</v>
      </c>
      <c r="BF693" s="34">
        <v>547.42499999999995</v>
      </c>
      <c r="BG693" s="34">
        <v>15.525</v>
      </c>
      <c r="BH693" s="34">
        <v>0.09</v>
      </c>
      <c r="BI693" s="34">
        <v>15.615</v>
      </c>
      <c r="BJ693" s="34">
        <v>12.682</v>
      </c>
      <c r="BK693" s="34">
        <v>7.3999999999999996E-2</v>
      </c>
      <c r="BL693" s="34">
        <v>12.756</v>
      </c>
      <c r="BM693" s="34">
        <v>70.262600000000006</v>
      </c>
      <c r="BN693" s="34"/>
      <c r="BO693" s="34"/>
      <c r="BP693" s="34"/>
      <c r="BQ693" s="34">
        <v>150.37</v>
      </c>
      <c r="BR693" s="34">
        <v>0.28495700000000002</v>
      </c>
      <c r="BS693" s="34">
        <v>-5</v>
      </c>
      <c r="BT693" s="34">
        <v>7.123E-3</v>
      </c>
      <c r="BU693" s="34">
        <v>6.9636370000000003</v>
      </c>
      <c r="BV693" s="34">
        <v>0</v>
      </c>
      <c r="BW693" s="34" t="s">
        <v>155</v>
      </c>
      <c r="BX693" s="34">
        <v>0.81699999999999995</v>
      </c>
    </row>
    <row r="694" spans="1:76" x14ac:dyDescent="0.25">
      <c r="A694" s="35">
        <v>43167</v>
      </c>
      <c r="B694" s="36">
        <v>2.4802083333333336E-2</v>
      </c>
      <c r="C694" s="34">
        <v>11.871</v>
      </c>
      <c r="D694" s="34">
        <v>3.1667000000000001</v>
      </c>
      <c r="E694" s="34">
        <v>31666.545460000001</v>
      </c>
      <c r="F694" s="34">
        <v>681.2</v>
      </c>
      <c r="G694" s="34">
        <v>4.8</v>
      </c>
      <c r="H694" s="34">
        <v>8254.6</v>
      </c>
      <c r="I694" s="34"/>
      <c r="J694" s="34">
        <v>1.3</v>
      </c>
      <c r="K694" s="34">
        <v>0.85619999999999996</v>
      </c>
      <c r="L694" s="34">
        <v>10.1637</v>
      </c>
      <c r="M694" s="34">
        <v>2.7111999999999998</v>
      </c>
      <c r="N694" s="34">
        <v>583.26130000000001</v>
      </c>
      <c r="O694" s="34">
        <v>4.0807000000000002</v>
      </c>
      <c r="P694" s="34">
        <v>587.29999999999995</v>
      </c>
      <c r="Q694" s="34">
        <v>476.45359999999999</v>
      </c>
      <c r="R694" s="34">
        <v>3.3334000000000001</v>
      </c>
      <c r="S694" s="34">
        <v>479.8</v>
      </c>
      <c r="T694" s="34">
        <v>8254.6069000000007</v>
      </c>
      <c r="U694" s="34"/>
      <c r="V694" s="34"/>
      <c r="W694" s="34">
        <v>0</v>
      </c>
      <c r="X694" s="34">
        <v>1.113</v>
      </c>
      <c r="Y694" s="34">
        <v>12</v>
      </c>
      <c r="Z694" s="34">
        <v>851</v>
      </c>
      <c r="AA694" s="34">
        <v>851</v>
      </c>
      <c r="AB694" s="34">
        <v>868</v>
      </c>
      <c r="AC694" s="34">
        <v>93</v>
      </c>
      <c r="AD694" s="34">
        <v>27.3</v>
      </c>
      <c r="AE694" s="34">
        <v>0.63</v>
      </c>
      <c r="AF694" s="34">
        <v>979</v>
      </c>
      <c r="AG694" s="34">
        <v>1</v>
      </c>
      <c r="AH694" s="34">
        <v>38</v>
      </c>
      <c r="AI694" s="34">
        <v>37</v>
      </c>
      <c r="AJ694" s="34">
        <v>192</v>
      </c>
      <c r="AK694" s="34">
        <v>169</v>
      </c>
      <c r="AL694" s="34">
        <v>3.8</v>
      </c>
      <c r="AM694" s="34">
        <v>175</v>
      </c>
      <c r="AN694" s="34" t="s">
        <v>155</v>
      </c>
      <c r="AO694" s="34">
        <v>2</v>
      </c>
      <c r="AP694" s="37">
        <v>0.77561342592592597</v>
      </c>
      <c r="AQ694" s="34">
        <v>47.161408999999999</v>
      </c>
      <c r="AR694" s="34">
        <v>-88.491251000000005</v>
      </c>
      <c r="AS694" s="34">
        <v>316.60000000000002</v>
      </c>
      <c r="AT694" s="34">
        <v>38.200000000000003</v>
      </c>
      <c r="AU694" s="34">
        <v>12</v>
      </c>
      <c r="AV694" s="34">
        <v>10</v>
      </c>
      <c r="AW694" s="34" t="s">
        <v>199</v>
      </c>
      <c r="AX694" s="34">
        <v>1.1405000000000001</v>
      </c>
      <c r="AY694" s="34">
        <v>1.4843</v>
      </c>
      <c r="AZ694" s="34">
        <v>1.8967000000000001</v>
      </c>
      <c r="BA694" s="34">
        <v>13.404</v>
      </c>
      <c r="BB694" s="34">
        <v>12.4</v>
      </c>
      <c r="BC694" s="34">
        <v>0.92</v>
      </c>
      <c r="BD694" s="34">
        <v>16.798999999999999</v>
      </c>
      <c r="BE694" s="34">
        <v>2155.5830000000001</v>
      </c>
      <c r="BF694" s="34">
        <v>365.97500000000002</v>
      </c>
      <c r="BG694" s="34">
        <v>12.954000000000001</v>
      </c>
      <c r="BH694" s="34">
        <v>9.0999999999999998E-2</v>
      </c>
      <c r="BI694" s="34">
        <v>13.045</v>
      </c>
      <c r="BJ694" s="34">
        <v>10.582000000000001</v>
      </c>
      <c r="BK694" s="34">
        <v>7.3999999999999996E-2</v>
      </c>
      <c r="BL694" s="34">
        <v>10.656000000000001</v>
      </c>
      <c r="BM694" s="34">
        <v>60.4133</v>
      </c>
      <c r="BN694" s="34"/>
      <c r="BO694" s="34"/>
      <c r="BP694" s="34"/>
      <c r="BQ694" s="34">
        <v>171.63900000000001</v>
      </c>
      <c r="BR694" s="34">
        <v>0.279476</v>
      </c>
      <c r="BS694" s="34">
        <v>-5</v>
      </c>
      <c r="BT694" s="34">
        <v>6.123E-3</v>
      </c>
      <c r="BU694" s="34">
        <v>6.8296950000000001</v>
      </c>
      <c r="BV694" s="34">
        <v>0</v>
      </c>
      <c r="BW694" s="34" t="s">
        <v>155</v>
      </c>
      <c r="BX694" s="34">
        <v>0.81699999999999995</v>
      </c>
    </row>
    <row r="695" spans="1:76" x14ac:dyDescent="0.25">
      <c r="A695" s="35">
        <v>43167</v>
      </c>
      <c r="B695" s="36">
        <v>2.4813657407407406E-2</v>
      </c>
      <c r="C695" s="34">
        <v>12.619</v>
      </c>
      <c r="D695" s="34">
        <v>1.8095000000000001</v>
      </c>
      <c r="E695" s="34">
        <v>18094.916529999999</v>
      </c>
      <c r="F695" s="34">
        <v>694.1</v>
      </c>
      <c r="G695" s="34">
        <v>3.8</v>
      </c>
      <c r="H695" s="34">
        <v>6341.8</v>
      </c>
      <c r="I695" s="34"/>
      <c r="J695" s="34">
        <v>1.3</v>
      </c>
      <c r="K695" s="34">
        <v>0.86470000000000002</v>
      </c>
      <c r="L695" s="34">
        <v>10.911199999999999</v>
      </c>
      <c r="M695" s="34">
        <v>1.5647</v>
      </c>
      <c r="N695" s="34">
        <v>600.221</v>
      </c>
      <c r="O695" s="34">
        <v>3.3123999999999998</v>
      </c>
      <c r="P695" s="34">
        <v>603.5</v>
      </c>
      <c r="Q695" s="34">
        <v>490.30770000000001</v>
      </c>
      <c r="R695" s="34">
        <v>2.7058</v>
      </c>
      <c r="S695" s="34">
        <v>493</v>
      </c>
      <c r="T695" s="34">
        <v>6341.8377</v>
      </c>
      <c r="U695" s="34"/>
      <c r="V695" s="34"/>
      <c r="W695" s="34">
        <v>0</v>
      </c>
      <c r="X695" s="34">
        <v>1.1241000000000001</v>
      </c>
      <c r="Y695" s="34">
        <v>12</v>
      </c>
      <c r="Z695" s="34">
        <v>850</v>
      </c>
      <c r="AA695" s="34">
        <v>849</v>
      </c>
      <c r="AB695" s="34">
        <v>862</v>
      </c>
      <c r="AC695" s="34">
        <v>93</v>
      </c>
      <c r="AD695" s="34">
        <v>27.3</v>
      </c>
      <c r="AE695" s="34">
        <v>0.63</v>
      </c>
      <c r="AF695" s="34">
        <v>979</v>
      </c>
      <c r="AG695" s="34">
        <v>1</v>
      </c>
      <c r="AH695" s="34">
        <v>38</v>
      </c>
      <c r="AI695" s="34">
        <v>37</v>
      </c>
      <c r="AJ695" s="34">
        <v>192</v>
      </c>
      <c r="AK695" s="34">
        <v>169</v>
      </c>
      <c r="AL695" s="34">
        <v>3.9</v>
      </c>
      <c r="AM695" s="34">
        <v>175</v>
      </c>
      <c r="AN695" s="34" t="s">
        <v>155</v>
      </c>
      <c r="AO695" s="34">
        <v>2</v>
      </c>
      <c r="AP695" s="37">
        <v>0.7756249999999999</v>
      </c>
      <c r="AQ695" s="34">
        <v>47.161304000000001</v>
      </c>
      <c r="AR695" s="34">
        <v>-88.491111000000004</v>
      </c>
      <c r="AS695" s="34">
        <v>316.3</v>
      </c>
      <c r="AT695" s="34">
        <v>35.799999999999997</v>
      </c>
      <c r="AU695" s="34">
        <v>12</v>
      </c>
      <c r="AV695" s="34">
        <v>10</v>
      </c>
      <c r="AW695" s="34" t="s">
        <v>199</v>
      </c>
      <c r="AX695" s="34">
        <v>1.0719000000000001</v>
      </c>
      <c r="AY695" s="34">
        <v>1.4719</v>
      </c>
      <c r="AZ695" s="34">
        <v>1.8438000000000001</v>
      </c>
      <c r="BA695" s="34">
        <v>13.404</v>
      </c>
      <c r="BB695" s="34">
        <v>13.23</v>
      </c>
      <c r="BC695" s="34">
        <v>0.99</v>
      </c>
      <c r="BD695" s="34">
        <v>15.648</v>
      </c>
      <c r="BE695" s="34">
        <v>2418.672</v>
      </c>
      <c r="BF695" s="34">
        <v>220.75</v>
      </c>
      <c r="BG695" s="34">
        <v>13.933</v>
      </c>
      <c r="BH695" s="34">
        <v>7.6999999999999999E-2</v>
      </c>
      <c r="BI695" s="34">
        <v>14.01</v>
      </c>
      <c r="BJ695" s="34">
        <v>11.382</v>
      </c>
      <c r="BK695" s="34">
        <v>6.3E-2</v>
      </c>
      <c r="BL695" s="34">
        <v>11.445</v>
      </c>
      <c r="BM695" s="34">
        <v>48.511299999999999</v>
      </c>
      <c r="BN695" s="34"/>
      <c r="BO695" s="34"/>
      <c r="BP695" s="34"/>
      <c r="BQ695" s="34">
        <v>181.179</v>
      </c>
      <c r="BR695" s="34">
        <v>0.28940100000000002</v>
      </c>
      <c r="BS695" s="34">
        <v>-5</v>
      </c>
      <c r="BT695" s="34">
        <v>6.0000000000000001E-3</v>
      </c>
      <c r="BU695" s="34">
        <v>7.0722360000000002</v>
      </c>
      <c r="BV695" s="34">
        <v>0</v>
      </c>
      <c r="BW695" s="34" t="s">
        <v>155</v>
      </c>
      <c r="BX695" s="34">
        <v>0.81699999999999995</v>
      </c>
    </row>
    <row r="696" spans="1:76" x14ac:dyDescent="0.25">
      <c r="A696" s="35">
        <v>43167</v>
      </c>
      <c r="B696" s="36">
        <v>2.4825231481481483E-2</v>
      </c>
      <c r="C696" s="34">
        <v>12.863</v>
      </c>
      <c r="D696" s="34">
        <v>1.0469999999999999</v>
      </c>
      <c r="E696" s="34">
        <v>10469.83347</v>
      </c>
      <c r="F696" s="34">
        <v>712.3</v>
      </c>
      <c r="G696" s="34">
        <v>3</v>
      </c>
      <c r="H696" s="34">
        <v>4915.1000000000004</v>
      </c>
      <c r="I696" s="34"/>
      <c r="J696" s="34">
        <v>1.3</v>
      </c>
      <c r="K696" s="34">
        <v>0.87109999999999999</v>
      </c>
      <c r="L696" s="34">
        <v>11.2049</v>
      </c>
      <c r="M696" s="34">
        <v>0.91200000000000003</v>
      </c>
      <c r="N696" s="34">
        <v>620.46979999999996</v>
      </c>
      <c r="O696" s="34">
        <v>2.5716000000000001</v>
      </c>
      <c r="P696" s="34">
        <v>623</v>
      </c>
      <c r="Q696" s="34">
        <v>506.8485</v>
      </c>
      <c r="R696" s="34">
        <v>2.1006999999999998</v>
      </c>
      <c r="S696" s="34">
        <v>508.9</v>
      </c>
      <c r="T696" s="34">
        <v>4915.0941000000003</v>
      </c>
      <c r="U696" s="34"/>
      <c r="V696" s="34"/>
      <c r="W696" s="34">
        <v>0</v>
      </c>
      <c r="X696" s="34">
        <v>1.1325000000000001</v>
      </c>
      <c r="Y696" s="34">
        <v>12</v>
      </c>
      <c r="Z696" s="34">
        <v>850</v>
      </c>
      <c r="AA696" s="34">
        <v>849</v>
      </c>
      <c r="AB696" s="34">
        <v>863</v>
      </c>
      <c r="AC696" s="34">
        <v>93</v>
      </c>
      <c r="AD696" s="34">
        <v>27.3</v>
      </c>
      <c r="AE696" s="34">
        <v>0.63</v>
      </c>
      <c r="AF696" s="34">
        <v>979</v>
      </c>
      <c r="AG696" s="34">
        <v>1</v>
      </c>
      <c r="AH696" s="34">
        <v>38</v>
      </c>
      <c r="AI696" s="34">
        <v>37</v>
      </c>
      <c r="AJ696" s="34">
        <v>192</v>
      </c>
      <c r="AK696" s="34">
        <v>169</v>
      </c>
      <c r="AL696" s="34">
        <v>4</v>
      </c>
      <c r="AM696" s="34">
        <v>175</v>
      </c>
      <c r="AN696" s="34" t="s">
        <v>155</v>
      </c>
      <c r="AO696" s="34">
        <v>2</v>
      </c>
      <c r="AP696" s="37">
        <v>0.77563657407407405</v>
      </c>
      <c r="AQ696" s="34">
        <v>47.161203</v>
      </c>
      <c r="AR696" s="34">
        <v>-88.490979999999993</v>
      </c>
      <c r="AS696" s="34">
        <v>316</v>
      </c>
      <c r="AT696" s="34">
        <v>34.799999999999997</v>
      </c>
      <c r="AU696" s="34">
        <v>12</v>
      </c>
      <c r="AV696" s="34">
        <v>10</v>
      </c>
      <c r="AW696" s="34" t="s">
        <v>199</v>
      </c>
      <c r="AX696" s="34">
        <v>1.2438</v>
      </c>
      <c r="AY696" s="34">
        <v>1.1405000000000001</v>
      </c>
      <c r="AZ696" s="34">
        <v>1.9719</v>
      </c>
      <c r="BA696" s="34">
        <v>13.404</v>
      </c>
      <c r="BB696" s="34">
        <v>13.92</v>
      </c>
      <c r="BC696" s="34">
        <v>1.04</v>
      </c>
      <c r="BD696" s="34">
        <v>14.795</v>
      </c>
      <c r="BE696" s="34">
        <v>2582.9229999999998</v>
      </c>
      <c r="BF696" s="34">
        <v>133.81299999999999</v>
      </c>
      <c r="BG696" s="34">
        <v>14.978</v>
      </c>
      <c r="BH696" s="34">
        <v>6.2E-2</v>
      </c>
      <c r="BI696" s="34">
        <v>15.04</v>
      </c>
      <c r="BJ696" s="34">
        <v>12.234999999999999</v>
      </c>
      <c r="BK696" s="34">
        <v>5.0999999999999997E-2</v>
      </c>
      <c r="BL696" s="34">
        <v>12.286</v>
      </c>
      <c r="BM696" s="34">
        <v>39.098199999999999</v>
      </c>
      <c r="BN696" s="34"/>
      <c r="BO696" s="34"/>
      <c r="BP696" s="34"/>
      <c r="BQ696" s="34">
        <v>189.81100000000001</v>
      </c>
      <c r="BR696" s="34">
        <v>0.350636</v>
      </c>
      <c r="BS696" s="34">
        <v>-5</v>
      </c>
      <c r="BT696" s="34">
        <v>5.1229999999999999E-3</v>
      </c>
      <c r="BU696" s="34">
        <v>8.5686680000000006</v>
      </c>
      <c r="BV696" s="34">
        <v>0</v>
      </c>
      <c r="BW696" s="34" t="s">
        <v>155</v>
      </c>
      <c r="BX696" s="34">
        <v>0.81699999999999995</v>
      </c>
    </row>
    <row r="697" spans="1:76" x14ac:dyDescent="0.25">
      <c r="A697" s="35">
        <v>43167</v>
      </c>
      <c r="B697" s="36">
        <v>2.4836805555555553E-2</v>
      </c>
      <c r="C697" s="34">
        <v>13.073</v>
      </c>
      <c r="D697" s="34">
        <v>0.84160000000000001</v>
      </c>
      <c r="E697" s="34">
        <v>8416.4220179999993</v>
      </c>
      <c r="F697" s="34">
        <v>809.4</v>
      </c>
      <c r="G697" s="34">
        <v>2.2000000000000002</v>
      </c>
      <c r="H697" s="34">
        <v>4195.6000000000004</v>
      </c>
      <c r="I697" s="34"/>
      <c r="J697" s="34">
        <v>1.3</v>
      </c>
      <c r="K697" s="34">
        <v>0.872</v>
      </c>
      <c r="L697" s="34">
        <v>11.398999999999999</v>
      </c>
      <c r="M697" s="34">
        <v>0.7339</v>
      </c>
      <c r="N697" s="34">
        <v>705.74069999999995</v>
      </c>
      <c r="O697" s="34">
        <v>1.9175</v>
      </c>
      <c r="P697" s="34">
        <v>707.7</v>
      </c>
      <c r="Q697" s="34">
        <v>576.50450000000001</v>
      </c>
      <c r="R697" s="34">
        <v>1.5664</v>
      </c>
      <c r="S697" s="34">
        <v>578.1</v>
      </c>
      <c r="T697" s="34">
        <v>4195.6057000000001</v>
      </c>
      <c r="U697" s="34"/>
      <c r="V697" s="34"/>
      <c r="W697" s="34">
        <v>0</v>
      </c>
      <c r="X697" s="34">
        <v>1.1335999999999999</v>
      </c>
      <c r="Y697" s="34">
        <v>11.9</v>
      </c>
      <c r="Z697" s="34">
        <v>849</v>
      </c>
      <c r="AA697" s="34">
        <v>849</v>
      </c>
      <c r="AB697" s="34">
        <v>859</v>
      </c>
      <c r="AC697" s="34">
        <v>93</v>
      </c>
      <c r="AD697" s="34">
        <v>27.3</v>
      </c>
      <c r="AE697" s="34">
        <v>0.63</v>
      </c>
      <c r="AF697" s="34">
        <v>979</v>
      </c>
      <c r="AG697" s="34">
        <v>1</v>
      </c>
      <c r="AH697" s="34">
        <v>38</v>
      </c>
      <c r="AI697" s="34">
        <v>37</v>
      </c>
      <c r="AJ697" s="34">
        <v>192</v>
      </c>
      <c r="AK697" s="34">
        <v>169</v>
      </c>
      <c r="AL697" s="34">
        <v>3.9</v>
      </c>
      <c r="AM697" s="34">
        <v>175</v>
      </c>
      <c r="AN697" s="34" t="s">
        <v>155</v>
      </c>
      <c r="AO697" s="34">
        <v>2</v>
      </c>
      <c r="AP697" s="37">
        <v>0.7756481481481482</v>
      </c>
      <c r="AQ697" s="34">
        <v>47.161090000000002</v>
      </c>
      <c r="AR697" s="34">
        <v>-88.490860999999995</v>
      </c>
      <c r="AS697" s="34">
        <v>315.8</v>
      </c>
      <c r="AT697" s="34">
        <v>34.799999999999997</v>
      </c>
      <c r="AU697" s="34">
        <v>12</v>
      </c>
      <c r="AV697" s="34">
        <v>10</v>
      </c>
      <c r="AW697" s="34" t="s">
        <v>199</v>
      </c>
      <c r="AX697" s="34">
        <v>1.4438</v>
      </c>
      <c r="AY697" s="34">
        <v>1</v>
      </c>
      <c r="AZ697" s="34">
        <v>2.1438000000000001</v>
      </c>
      <c r="BA697" s="34">
        <v>13.404</v>
      </c>
      <c r="BB697" s="34">
        <v>14.02</v>
      </c>
      <c r="BC697" s="34">
        <v>1.05</v>
      </c>
      <c r="BD697" s="34">
        <v>14.680999999999999</v>
      </c>
      <c r="BE697" s="34">
        <v>2639.433</v>
      </c>
      <c r="BF697" s="34">
        <v>108.157</v>
      </c>
      <c r="BG697" s="34">
        <v>17.113</v>
      </c>
      <c r="BH697" s="34">
        <v>4.5999999999999999E-2</v>
      </c>
      <c r="BI697" s="34">
        <v>17.158999999999999</v>
      </c>
      <c r="BJ697" s="34">
        <v>13.978999999999999</v>
      </c>
      <c r="BK697" s="34">
        <v>3.7999999999999999E-2</v>
      </c>
      <c r="BL697" s="34">
        <v>14.016999999999999</v>
      </c>
      <c r="BM697" s="34">
        <v>33.524299999999997</v>
      </c>
      <c r="BN697" s="34"/>
      <c r="BO697" s="34"/>
      <c r="BP697" s="34"/>
      <c r="BQ697" s="34">
        <v>190.85</v>
      </c>
      <c r="BR697" s="34">
        <v>0.40284999999999999</v>
      </c>
      <c r="BS697" s="34">
        <v>-5</v>
      </c>
      <c r="BT697" s="34">
        <v>5.0000000000000001E-3</v>
      </c>
      <c r="BU697" s="34">
        <v>9.8446459999999991</v>
      </c>
      <c r="BV697" s="34">
        <v>0</v>
      </c>
      <c r="BW697" s="34" t="s">
        <v>155</v>
      </c>
      <c r="BX697" s="34">
        <v>0.81699999999999995</v>
      </c>
    </row>
    <row r="698" spans="1:76" x14ac:dyDescent="0.25">
      <c r="A698" s="35">
        <v>43167</v>
      </c>
      <c r="B698" s="36">
        <v>2.484837962962963E-2</v>
      </c>
      <c r="C698" s="34">
        <v>12.875</v>
      </c>
      <c r="D698" s="34">
        <v>1.1259999999999999</v>
      </c>
      <c r="E698" s="34">
        <v>11260.458720000001</v>
      </c>
      <c r="F698" s="34">
        <v>973.4</v>
      </c>
      <c r="G698" s="34">
        <v>1.4</v>
      </c>
      <c r="H698" s="34">
        <v>3898</v>
      </c>
      <c r="I698" s="34"/>
      <c r="J698" s="34">
        <v>1.3</v>
      </c>
      <c r="K698" s="34">
        <v>0.87129999999999996</v>
      </c>
      <c r="L698" s="34">
        <v>11.217499999999999</v>
      </c>
      <c r="M698" s="34">
        <v>0.98109999999999997</v>
      </c>
      <c r="N698" s="34">
        <v>848.1508</v>
      </c>
      <c r="O698" s="34">
        <v>1.2563</v>
      </c>
      <c r="P698" s="34">
        <v>849.4</v>
      </c>
      <c r="Q698" s="34">
        <v>692.83619999999996</v>
      </c>
      <c r="R698" s="34">
        <v>1.0262</v>
      </c>
      <c r="S698" s="34">
        <v>693.9</v>
      </c>
      <c r="T698" s="34">
        <v>3898.0342000000001</v>
      </c>
      <c r="U698" s="34"/>
      <c r="V698" s="34"/>
      <c r="W698" s="34">
        <v>0</v>
      </c>
      <c r="X698" s="34">
        <v>1.1327</v>
      </c>
      <c r="Y698" s="34">
        <v>12</v>
      </c>
      <c r="Z698" s="34">
        <v>849</v>
      </c>
      <c r="AA698" s="34">
        <v>849</v>
      </c>
      <c r="AB698" s="34">
        <v>857</v>
      </c>
      <c r="AC698" s="34">
        <v>93</v>
      </c>
      <c r="AD698" s="34">
        <v>27.3</v>
      </c>
      <c r="AE698" s="34">
        <v>0.63</v>
      </c>
      <c r="AF698" s="34">
        <v>979</v>
      </c>
      <c r="AG698" s="34">
        <v>1</v>
      </c>
      <c r="AH698" s="34">
        <v>38</v>
      </c>
      <c r="AI698" s="34">
        <v>37</v>
      </c>
      <c r="AJ698" s="34">
        <v>192</v>
      </c>
      <c r="AK698" s="34">
        <v>169.9</v>
      </c>
      <c r="AL698" s="34">
        <v>4</v>
      </c>
      <c r="AM698" s="34">
        <v>175</v>
      </c>
      <c r="AN698" s="34" t="s">
        <v>155</v>
      </c>
      <c r="AO698" s="34">
        <v>2</v>
      </c>
      <c r="AP698" s="37">
        <v>0.77565972222222224</v>
      </c>
      <c r="AQ698" s="34">
        <v>47.160964</v>
      </c>
      <c r="AR698" s="34">
        <v>-88.490778000000006</v>
      </c>
      <c r="AS698" s="34">
        <v>315.60000000000002</v>
      </c>
      <c r="AT698" s="34">
        <v>34.4</v>
      </c>
      <c r="AU698" s="34">
        <v>12</v>
      </c>
      <c r="AV698" s="34">
        <v>10</v>
      </c>
      <c r="AW698" s="34" t="s">
        <v>199</v>
      </c>
      <c r="AX698" s="34">
        <v>1.6437999999999999</v>
      </c>
      <c r="AY698" s="34">
        <v>1</v>
      </c>
      <c r="AZ698" s="34">
        <v>2.2719</v>
      </c>
      <c r="BA698" s="34">
        <v>13.404</v>
      </c>
      <c r="BB698" s="34">
        <v>13.94</v>
      </c>
      <c r="BC698" s="34">
        <v>1.04</v>
      </c>
      <c r="BD698" s="34">
        <v>14.773</v>
      </c>
      <c r="BE698" s="34">
        <v>2589.9540000000002</v>
      </c>
      <c r="BF698" s="34">
        <v>144.17500000000001</v>
      </c>
      <c r="BG698" s="34">
        <v>20.507000000000001</v>
      </c>
      <c r="BH698" s="34">
        <v>0.03</v>
      </c>
      <c r="BI698" s="34">
        <v>20.538</v>
      </c>
      <c r="BJ698" s="34">
        <v>16.751999999999999</v>
      </c>
      <c r="BK698" s="34">
        <v>2.5000000000000001E-2</v>
      </c>
      <c r="BL698" s="34">
        <v>16.777000000000001</v>
      </c>
      <c r="BM698" s="34">
        <v>31.057300000000001</v>
      </c>
      <c r="BN698" s="34"/>
      <c r="BO698" s="34"/>
      <c r="BP698" s="34"/>
      <c r="BQ698" s="34">
        <v>190.15100000000001</v>
      </c>
      <c r="BR698" s="34">
        <v>0.31340699999999999</v>
      </c>
      <c r="BS698" s="34">
        <v>-5</v>
      </c>
      <c r="BT698" s="34">
        <v>5.0000000000000001E-3</v>
      </c>
      <c r="BU698" s="34">
        <v>7.6588839999999996</v>
      </c>
      <c r="BV698" s="34">
        <v>0</v>
      </c>
      <c r="BW698" s="34" t="s">
        <v>155</v>
      </c>
      <c r="BX698" s="34">
        <v>0.81699999999999995</v>
      </c>
    </row>
    <row r="699" spans="1:76" x14ac:dyDescent="0.25">
      <c r="A699" s="35">
        <v>43167</v>
      </c>
      <c r="B699" s="36">
        <v>2.48599537037037E-2</v>
      </c>
      <c r="C699" s="34">
        <v>12.39</v>
      </c>
      <c r="D699" s="34">
        <v>2.093</v>
      </c>
      <c r="E699" s="34">
        <v>20929.650290000001</v>
      </c>
      <c r="F699" s="34">
        <v>1154.0999999999999</v>
      </c>
      <c r="G699" s="34">
        <v>1</v>
      </c>
      <c r="H699" s="34">
        <v>3646.3</v>
      </c>
      <c r="I699" s="34"/>
      <c r="J699" s="34">
        <v>1.4</v>
      </c>
      <c r="K699" s="34">
        <v>0.86650000000000005</v>
      </c>
      <c r="L699" s="34">
        <v>10.7362</v>
      </c>
      <c r="M699" s="34">
        <v>1.8136000000000001</v>
      </c>
      <c r="N699" s="34">
        <v>1000.0856</v>
      </c>
      <c r="O699" s="34">
        <v>0.90259999999999996</v>
      </c>
      <c r="P699" s="34">
        <v>1001</v>
      </c>
      <c r="Q699" s="34">
        <v>816.94849999999997</v>
      </c>
      <c r="R699" s="34">
        <v>0.73729999999999996</v>
      </c>
      <c r="S699" s="34">
        <v>817.7</v>
      </c>
      <c r="T699" s="34">
        <v>3646.3026</v>
      </c>
      <c r="U699" s="34"/>
      <c r="V699" s="34"/>
      <c r="W699" s="34">
        <v>0</v>
      </c>
      <c r="X699" s="34">
        <v>1.2131000000000001</v>
      </c>
      <c r="Y699" s="34">
        <v>11.9</v>
      </c>
      <c r="Z699" s="34">
        <v>851</v>
      </c>
      <c r="AA699" s="34">
        <v>851</v>
      </c>
      <c r="AB699" s="34">
        <v>862</v>
      </c>
      <c r="AC699" s="34">
        <v>93</v>
      </c>
      <c r="AD699" s="34">
        <v>27.3</v>
      </c>
      <c r="AE699" s="34">
        <v>0.63</v>
      </c>
      <c r="AF699" s="34">
        <v>979</v>
      </c>
      <c r="AG699" s="34">
        <v>1</v>
      </c>
      <c r="AH699" s="34">
        <v>37.122999999999998</v>
      </c>
      <c r="AI699" s="34">
        <v>37</v>
      </c>
      <c r="AJ699" s="34">
        <v>192</v>
      </c>
      <c r="AK699" s="34">
        <v>169.1</v>
      </c>
      <c r="AL699" s="34">
        <v>3.9</v>
      </c>
      <c r="AM699" s="34">
        <v>175</v>
      </c>
      <c r="AN699" s="34" t="s">
        <v>155</v>
      </c>
      <c r="AO699" s="34">
        <v>2</v>
      </c>
      <c r="AP699" s="37">
        <v>0.77567129629629628</v>
      </c>
      <c r="AQ699" s="34">
        <v>47.160842000000002</v>
      </c>
      <c r="AR699" s="34">
        <v>-88.490689000000003</v>
      </c>
      <c r="AS699" s="34">
        <v>315.39999999999998</v>
      </c>
      <c r="AT699" s="34">
        <v>34.200000000000003</v>
      </c>
      <c r="AU699" s="34">
        <v>12</v>
      </c>
      <c r="AV699" s="34">
        <v>10</v>
      </c>
      <c r="AW699" s="34" t="s">
        <v>199</v>
      </c>
      <c r="AX699" s="34">
        <v>1.8438000000000001</v>
      </c>
      <c r="AY699" s="34">
        <v>1.2157</v>
      </c>
      <c r="AZ699" s="34">
        <v>2.5156999999999998</v>
      </c>
      <c r="BA699" s="34">
        <v>13.404</v>
      </c>
      <c r="BB699" s="34">
        <v>13.42</v>
      </c>
      <c r="BC699" s="34">
        <v>1</v>
      </c>
      <c r="BD699" s="34">
        <v>15.404</v>
      </c>
      <c r="BE699" s="34">
        <v>2416.029</v>
      </c>
      <c r="BF699" s="34">
        <v>259.75900000000001</v>
      </c>
      <c r="BG699" s="34">
        <v>23.568000000000001</v>
      </c>
      <c r="BH699" s="34">
        <v>2.1000000000000001E-2</v>
      </c>
      <c r="BI699" s="34">
        <v>23.588999999999999</v>
      </c>
      <c r="BJ699" s="34">
        <v>19.251999999999999</v>
      </c>
      <c r="BK699" s="34">
        <v>1.7000000000000001E-2</v>
      </c>
      <c r="BL699" s="34">
        <v>19.27</v>
      </c>
      <c r="BM699" s="34">
        <v>28.3156</v>
      </c>
      <c r="BN699" s="34"/>
      <c r="BO699" s="34"/>
      <c r="BP699" s="34"/>
      <c r="BQ699" s="34">
        <v>198.499</v>
      </c>
      <c r="BR699" s="34">
        <v>0.19212899999999999</v>
      </c>
      <c r="BS699" s="34">
        <v>-5</v>
      </c>
      <c r="BT699" s="34">
        <v>5.0000000000000001E-3</v>
      </c>
      <c r="BU699" s="34">
        <v>4.6951520000000002</v>
      </c>
      <c r="BV699" s="34">
        <v>0</v>
      </c>
      <c r="BW699" s="34" t="s">
        <v>155</v>
      </c>
      <c r="BX699" s="34">
        <v>0.81699999999999995</v>
      </c>
    </row>
    <row r="700" spans="1:76" x14ac:dyDescent="0.25">
      <c r="A700" s="35">
        <v>43167</v>
      </c>
      <c r="B700" s="36">
        <v>2.4871527777777777E-2</v>
      </c>
      <c r="C700" s="34">
        <v>12.14</v>
      </c>
      <c r="D700" s="34">
        <v>2.2122999999999999</v>
      </c>
      <c r="E700" s="34">
        <v>22123.386839999999</v>
      </c>
      <c r="F700" s="34">
        <v>1143.3</v>
      </c>
      <c r="G700" s="34">
        <v>2</v>
      </c>
      <c r="H700" s="34">
        <v>3482.2</v>
      </c>
      <c r="I700" s="34"/>
      <c r="J700" s="34">
        <v>1.4</v>
      </c>
      <c r="K700" s="34">
        <v>0.86760000000000004</v>
      </c>
      <c r="L700" s="34">
        <v>10.532299999999999</v>
      </c>
      <c r="M700" s="34">
        <v>1.9193</v>
      </c>
      <c r="N700" s="34">
        <v>991.85419999999999</v>
      </c>
      <c r="O700" s="34">
        <v>1.7001999999999999</v>
      </c>
      <c r="P700" s="34">
        <v>993.6</v>
      </c>
      <c r="Q700" s="34">
        <v>810.22439999999995</v>
      </c>
      <c r="R700" s="34">
        <v>1.3888</v>
      </c>
      <c r="S700" s="34">
        <v>811.6</v>
      </c>
      <c r="T700" s="34">
        <v>3482.1653999999999</v>
      </c>
      <c r="U700" s="34"/>
      <c r="V700" s="34"/>
      <c r="W700" s="34">
        <v>0</v>
      </c>
      <c r="X700" s="34">
        <v>1.2145999999999999</v>
      </c>
      <c r="Y700" s="34">
        <v>12</v>
      </c>
      <c r="Z700" s="34">
        <v>853</v>
      </c>
      <c r="AA700" s="34">
        <v>853</v>
      </c>
      <c r="AB700" s="34">
        <v>868</v>
      </c>
      <c r="AC700" s="34">
        <v>93</v>
      </c>
      <c r="AD700" s="34">
        <v>27.3</v>
      </c>
      <c r="AE700" s="34">
        <v>0.63</v>
      </c>
      <c r="AF700" s="34">
        <v>979</v>
      </c>
      <c r="AG700" s="34">
        <v>1</v>
      </c>
      <c r="AH700" s="34">
        <v>37</v>
      </c>
      <c r="AI700" s="34">
        <v>37</v>
      </c>
      <c r="AJ700" s="34">
        <v>192</v>
      </c>
      <c r="AK700" s="34">
        <v>169</v>
      </c>
      <c r="AL700" s="34">
        <v>3.9</v>
      </c>
      <c r="AM700" s="34">
        <v>174.7</v>
      </c>
      <c r="AN700" s="34" t="s">
        <v>155</v>
      </c>
      <c r="AO700" s="34">
        <v>2</v>
      </c>
      <c r="AP700" s="37">
        <v>0.77568287037037031</v>
      </c>
      <c r="AQ700" s="34">
        <v>47.160702999999998</v>
      </c>
      <c r="AR700" s="34">
        <v>-88.490651</v>
      </c>
      <c r="AS700" s="34">
        <v>315.5</v>
      </c>
      <c r="AT700" s="34">
        <v>34.299999999999997</v>
      </c>
      <c r="AU700" s="34">
        <v>12</v>
      </c>
      <c r="AV700" s="34">
        <v>10</v>
      </c>
      <c r="AW700" s="34" t="s">
        <v>199</v>
      </c>
      <c r="AX700" s="34">
        <v>1.9</v>
      </c>
      <c r="AY700" s="34">
        <v>1.3</v>
      </c>
      <c r="AZ700" s="34">
        <v>2.6</v>
      </c>
      <c r="BA700" s="34">
        <v>13.404</v>
      </c>
      <c r="BB700" s="34">
        <v>13.53</v>
      </c>
      <c r="BC700" s="34">
        <v>1.01</v>
      </c>
      <c r="BD700" s="34">
        <v>15.266</v>
      </c>
      <c r="BE700" s="34">
        <v>2391.422</v>
      </c>
      <c r="BF700" s="34">
        <v>277.37099999999998</v>
      </c>
      <c r="BG700" s="34">
        <v>23.584</v>
      </c>
      <c r="BH700" s="34">
        <v>0.04</v>
      </c>
      <c r="BI700" s="34">
        <v>23.623999999999999</v>
      </c>
      <c r="BJ700" s="34">
        <v>19.265000000000001</v>
      </c>
      <c r="BK700" s="34">
        <v>3.3000000000000002E-2</v>
      </c>
      <c r="BL700" s="34">
        <v>19.297999999999998</v>
      </c>
      <c r="BM700" s="34">
        <v>27.283799999999999</v>
      </c>
      <c r="BN700" s="34"/>
      <c r="BO700" s="34"/>
      <c r="BP700" s="34"/>
      <c r="BQ700" s="34">
        <v>200.52099999999999</v>
      </c>
      <c r="BR700" s="34">
        <v>0.191909</v>
      </c>
      <c r="BS700" s="34">
        <v>-5</v>
      </c>
      <c r="BT700" s="34">
        <v>5.0000000000000001E-3</v>
      </c>
      <c r="BU700" s="34">
        <v>4.6897760000000002</v>
      </c>
      <c r="BV700" s="34">
        <v>0</v>
      </c>
      <c r="BW700" s="34" t="s">
        <v>155</v>
      </c>
      <c r="BX700" s="34">
        <v>0.81699999999999995</v>
      </c>
    </row>
    <row r="701" spans="1:76" x14ac:dyDescent="0.25">
      <c r="A701" s="35">
        <v>43167</v>
      </c>
      <c r="B701" s="36">
        <v>2.4883101851851847E-2</v>
      </c>
      <c r="C701" s="34">
        <v>12.574</v>
      </c>
      <c r="D701" s="34">
        <v>1.6435</v>
      </c>
      <c r="E701" s="34">
        <v>16435.086510000001</v>
      </c>
      <c r="F701" s="34">
        <v>893.9</v>
      </c>
      <c r="G701" s="34">
        <v>3.3</v>
      </c>
      <c r="H701" s="34">
        <v>3192.7</v>
      </c>
      <c r="I701" s="34"/>
      <c r="J701" s="34">
        <v>1.4</v>
      </c>
      <c r="K701" s="34">
        <v>0.86960000000000004</v>
      </c>
      <c r="L701" s="34">
        <v>10.9346</v>
      </c>
      <c r="M701" s="34">
        <v>1.4293</v>
      </c>
      <c r="N701" s="34">
        <v>777.34879999999998</v>
      </c>
      <c r="O701" s="34">
        <v>2.8835000000000002</v>
      </c>
      <c r="P701" s="34">
        <v>780.2</v>
      </c>
      <c r="Q701" s="34">
        <v>634.99959999999999</v>
      </c>
      <c r="R701" s="34">
        <v>2.3555000000000001</v>
      </c>
      <c r="S701" s="34">
        <v>637.4</v>
      </c>
      <c r="T701" s="34">
        <v>3192.6529999999998</v>
      </c>
      <c r="U701" s="34"/>
      <c r="V701" s="34"/>
      <c r="W701" s="34">
        <v>0</v>
      </c>
      <c r="X701" s="34">
        <v>1.2175</v>
      </c>
      <c r="Y701" s="34">
        <v>12</v>
      </c>
      <c r="Z701" s="34">
        <v>852</v>
      </c>
      <c r="AA701" s="34">
        <v>852</v>
      </c>
      <c r="AB701" s="34">
        <v>865</v>
      </c>
      <c r="AC701" s="34">
        <v>93</v>
      </c>
      <c r="AD701" s="34">
        <v>27.3</v>
      </c>
      <c r="AE701" s="34">
        <v>0.63</v>
      </c>
      <c r="AF701" s="34">
        <v>979</v>
      </c>
      <c r="AG701" s="34">
        <v>1</v>
      </c>
      <c r="AH701" s="34">
        <v>37.877000000000002</v>
      </c>
      <c r="AI701" s="34">
        <v>37</v>
      </c>
      <c r="AJ701" s="34">
        <v>192</v>
      </c>
      <c r="AK701" s="34">
        <v>169.9</v>
      </c>
      <c r="AL701" s="34">
        <v>4</v>
      </c>
      <c r="AM701" s="34">
        <v>174.3</v>
      </c>
      <c r="AN701" s="34" t="s">
        <v>155</v>
      </c>
      <c r="AO701" s="34">
        <v>2</v>
      </c>
      <c r="AP701" s="37">
        <v>0.77569444444444446</v>
      </c>
      <c r="AQ701" s="34">
        <v>47.160539999999997</v>
      </c>
      <c r="AR701" s="34">
        <v>-88.490657999999996</v>
      </c>
      <c r="AS701" s="34">
        <v>315.5</v>
      </c>
      <c r="AT701" s="34">
        <v>35.700000000000003</v>
      </c>
      <c r="AU701" s="34">
        <v>12</v>
      </c>
      <c r="AV701" s="34">
        <v>10</v>
      </c>
      <c r="AW701" s="34" t="s">
        <v>199</v>
      </c>
      <c r="AX701" s="34">
        <v>1.9719</v>
      </c>
      <c r="AY701" s="34">
        <v>1.0843</v>
      </c>
      <c r="AZ701" s="34">
        <v>2.6718999999999999</v>
      </c>
      <c r="BA701" s="34">
        <v>13.404</v>
      </c>
      <c r="BB701" s="34">
        <v>13.75</v>
      </c>
      <c r="BC701" s="34">
        <v>1.03</v>
      </c>
      <c r="BD701" s="34">
        <v>14.989000000000001</v>
      </c>
      <c r="BE701" s="34">
        <v>2505.7040000000002</v>
      </c>
      <c r="BF701" s="34">
        <v>208.459</v>
      </c>
      <c r="BG701" s="34">
        <v>18.654</v>
      </c>
      <c r="BH701" s="34">
        <v>6.9000000000000006E-2</v>
      </c>
      <c r="BI701" s="34">
        <v>18.724</v>
      </c>
      <c r="BJ701" s="34">
        <v>15.238</v>
      </c>
      <c r="BK701" s="34">
        <v>5.7000000000000002E-2</v>
      </c>
      <c r="BL701" s="34">
        <v>15.295</v>
      </c>
      <c r="BM701" s="34">
        <v>25.246500000000001</v>
      </c>
      <c r="BN701" s="34"/>
      <c r="BO701" s="34"/>
      <c r="BP701" s="34"/>
      <c r="BQ701" s="34">
        <v>202.86</v>
      </c>
      <c r="BR701" s="34">
        <v>0.196631</v>
      </c>
      <c r="BS701" s="34">
        <v>-5</v>
      </c>
      <c r="BT701" s="34">
        <v>5.0000000000000001E-3</v>
      </c>
      <c r="BU701" s="34">
        <v>4.8051709999999996</v>
      </c>
      <c r="BV701" s="34">
        <v>0</v>
      </c>
      <c r="BW701" s="34" t="s">
        <v>155</v>
      </c>
      <c r="BX701" s="34">
        <v>0.81699999999999995</v>
      </c>
    </row>
    <row r="702" spans="1:76" x14ac:dyDescent="0.25">
      <c r="A702" s="35">
        <v>43167</v>
      </c>
      <c r="B702" s="36">
        <v>2.4894675925925928E-2</v>
      </c>
      <c r="C702" s="34">
        <v>12.831</v>
      </c>
      <c r="D702" s="34">
        <v>0.9385</v>
      </c>
      <c r="E702" s="34">
        <v>9384.5611160000008</v>
      </c>
      <c r="F702" s="34">
        <v>708.7</v>
      </c>
      <c r="G702" s="34">
        <v>3.7</v>
      </c>
      <c r="H702" s="34">
        <v>2671.2</v>
      </c>
      <c r="I702" s="34"/>
      <c r="J702" s="34">
        <v>1.4</v>
      </c>
      <c r="K702" s="34">
        <v>0.87450000000000006</v>
      </c>
      <c r="L702" s="34">
        <v>11.2209</v>
      </c>
      <c r="M702" s="34">
        <v>0.82069999999999999</v>
      </c>
      <c r="N702" s="34">
        <v>619.7079</v>
      </c>
      <c r="O702" s="34">
        <v>3.2355999999999998</v>
      </c>
      <c r="P702" s="34">
        <v>622.9</v>
      </c>
      <c r="Q702" s="34">
        <v>506.22609999999997</v>
      </c>
      <c r="R702" s="34">
        <v>2.6431</v>
      </c>
      <c r="S702" s="34">
        <v>508.9</v>
      </c>
      <c r="T702" s="34">
        <v>2671.1601999999998</v>
      </c>
      <c r="U702" s="34"/>
      <c r="V702" s="34"/>
      <c r="W702" s="34">
        <v>0</v>
      </c>
      <c r="X702" s="34">
        <v>1.2242999999999999</v>
      </c>
      <c r="Y702" s="34">
        <v>11.9</v>
      </c>
      <c r="Z702" s="34">
        <v>852</v>
      </c>
      <c r="AA702" s="34">
        <v>852</v>
      </c>
      <c r="AB702" s="34">
        <v>861</v>
      </c>
      <c r="AC702" s="34">
        <v>93</v>
      </c>
      <c r="AD702" s="34">
        <v>27.3</v>
      </c>
      <c r="AE702" s="34">
        <v>0.63</v>
      </c>
      <c r="AF702" s="34">
        <v>979</v>
      </c>
      <c r="AG702" s="34">
        <v>1</v>
      </c>
      <c r="AH702" s="34">
        <v>37.122999999999998</v>
      </c>
      <c r="AI702" s="34">
        <v>37</v>
      </c>
      <c r="AJ702" s="34">
        <v>192</v>
      </c>
      <c r="AK702" s="34">
        <v>170</v>
      </c>
      <c r="AL702" s="34">
        <v>3.9</v>
      </c>
      <c r="AM702" s="34">
        <v>174</v>
      </c>
      <c r="AN702" s="34" t="s">
        <v>155</v>
      </c>
      <c r="AO702" s="34">
        <v>2</v>
      </c>
      <c r="AP702" s="37">
        <v>0.77570601851851861</v>
      </c>
      <c r="AQ702" s="34">
        <v>47.160395999999999</v>
      </c>
      <c r="AR702" s="34">
        <v>-88.490675999999993</v>
      </c>
      <c r="AS702" s="34">
        <v>315.10000000000002</v>
      </c>
      <c r="AT702" s="34">
        <v>34.799999999999997</v>
      </c>
      <c r="AU702" s="34">
        <v>12</v>
      </c>
      <c r="AV702" s="34">
        <v>10</v>
      </c>
      <c r="AW702" s="34" t="s">
        <v>199</v>
      </c>
      <c r="AX702" s="34">
        <v>1.856344</v>
      </c>
      <c r="AY702" s="34">
        <v>1.071828</v>
      </c>
      <c r="AZ702" s="34">
        <v>2.7</v>
      </c>
      <c r="BA702" s="34">
        <v>13.404</v>
      </c>
      <c r="BB702" s="34">
        <v>14.32</v>
      </c>
      <c r="BC702" s="34">
        <v>1.07</v>
      </c>
      <c r="BD702" s="34">
        <v>14.353</v>
      </c>
      <c r="BE702" s="34">
        <v>2649.8139999999999</v>
      </c>
      <c r="BF702" s="34">
        <v>123.34699999999999</v>
      </c>
      <c r="BG702" s="34">
        <v>15.324999999999999</v>
      </c>
      <c r="BH702" s="34">
        <v>0.08</v>
      </c>
      <c r="BI702" s="34">
        <v>15.404999999999999</v>
      </c>
      <c r="BJ702" s="34">
        <v>12.519</v>
      </c>
      <c r="BK702" s="34">
        <v>6.5000000000000002E-2</v>
      </c>
      <c r="BL702" s="34">
        <v>12.584</v>
      </c>
      <c r="BM702" s="34">
        <v>21.767499999999998</v>
      </c>
      <c r="BN702" s="34"/>
      <c r="BO702" s="34"/>
      <c r="BP702" s="34"/>
      <c r="BQ702" s="34">
        <v>210.21600000000001</v>
      </c>
      <c r="BR702" s="34">
        <v>0.18998399999999999</v>
      </c>
      <c r="BS702" s="34">
        <v>-5</v>
      </c>
      <c r="BT702" s="34">
        <v>5.8770000000000003E-3</v>
      </c>
      <c r="BU702" s="34">
        <v>4.6427350000000001</v>
      </c>
      <c r="BV702" s="34">
        <v>0</v>
      </c>
      <c r="BW702" s="34" t="s">
        <v>155</v>
      </c>
      <c r="BX702" s="34">
        <v>0.81699999999999995</v>
      </c>
    </row>
    <row r="703" spans="1:76" x14ac:dyDescent="0.25">
      <c r="A703" s="35">
        <v>43167</v>
      </c>
      <c r="B703" s="36">
        <v>2.4906250000000001E-2</v>
      </c>
      <c r="C703" s="34">
        <v>12.856</v>
      </c>
      <c r="D703" s="34">
        <v>0.71479999999999999</v>
      </c>
      <c r="E703" s="34">
        <v>7148.0936170000004</v>
      </c>
      <c r="F703" s="34">
        <v>635.9</v>
      </c>
      <c r="G703" s="34">
        <v>3.7</v>
      </c>
      <c r="H703" s="34">
        <v>2291.5</v>
      </c>
      <c r="I703" s="34"/>
      <c r="J703" s="34">
        <v>1.4</v>
      </c>
      <c r="K703" s="34">
        <v>0.87670000000000003</v>
      </c>
      <c r="L703" s="34">
        <v>11.2706</v>
      </c>
      <c r="M703" s="34">
        <v>0.62670000000000003</v>
      </c>
      <c r="N703" s="34">
        <v>557.51199999999994</v>
      </c>
      <c r="O703" s="34">
        <v>3.2437</v>
      </c>
      <c r="P703" s="34">
        <v>560.79999999999995</v>
      </c>
      <c r="Q703" s="34">
        <v>455.4196</v>
      </c>
      <c r="R703" s="34">
        <v>2.6497000000000002</v>
      </c>
      <c r="S703" s="34">
        <v>458.1</v>
      </c>
      <c r="T703" s="34">
        <v>2291.5448999999999</v>
      </c>
      <c r="U703" s="34"/>
      <c r="V703" s="34"/>
      <c r="W703" s="34">
        <v>0</v>
      </c>
      <c r="X703" s="34">
        <v>1.2273000000000001</v>
      </c>
      <c r="Y703" s="34">
        <v>12</v>
      </c>
      <c r="Z703" s="34">
        <v>851</v>
      </c>
      <c r="AA703" s="34">
        <v>852</v>
      </c>
      <c r="AB703" s="34">
        <v>859</v>
      </c>
      <c r="AC703" s="34">
        <v>93</v>
      </c>
      <c r="AD703" s="34">
        <v>27.3</v>
      </c>
      <c r="AE703" s="34">
        <v>0.63</v>
      </c>
      <c r="AF703" s="34">
        <v>979</v>
      </c>
      <c r="AG703" s="34">
        <v>1</v>
      </c>
      <c r="AH703" s="34">
        <v>37</v>
      </c>
      <c r="AI703" s="34">
        <v>37</v>
      </c>
      <c r="AJ703" s="34">
        <v>192</v>
      </c>
      <c r="AK703" s="34">
        <v>170</v>
      </c>
      <c r="AL703" s="34">
        <v>3.9</v>
      </c>
      <c r="AM703" s="34">
        <v>174</v>
      </c>
      <c r="AN703" s="34" t="s">
        <v>155</v>
      </c>
      <c r="AO703" s="34">
        <v>2</v>
      </c>
      <c r="AP703" s="37">
        <v>0.77571759259259254</v>
      </c>
      <c r="AQ703" s="34">
        <v>47.160272999999997</v>
      </c>
      <c r="AR703" s="34">
        <v>-88.490682000000007</v>
      </c>
      <c r="AS703" s="34">
        <v>314.89999999999998</v>
      </c>
      <c r="AT703" s="34">
        <v>32.6</v>
      </c>
      <c r="AU703" s="34">
        <v>12</v>
      </c>
      <c r="AV703" s="34">
        <v>10</v>
      </c>
      <c r="AW703" s="34" t="s">
        <v>199</v>
      </c>
      <c r="AX703" s="34">
        <v>1.9437439999999999</v>
      </c>
      <c r="AY703" s="34">
        <v>1.0281279999999999</v>
      </c>
      <c r="AZ703" s="34">
        <v>2.7718720000000001</v>
      </c>
      <c r="BA703" s="34">
        <v>13.404</v>
      </c>
      <c r="BB703" s="34">
        <v>14.59</v>
      </c>
      <c r="BC703" s="34">
        <v>1.0900000000000001</v>
      </c>
      <c r="BD703" s="34">
        <v>14.068</v>
      </c>
      <c r="BE703" s="34">
        <v>2701.6959999999999</v>
      </c>
      <c r="BF703" s="34">
        <v>95.608000000000004</v>
      </c>
      <c r="BG703" s="34">
        <v>13.994999999999999</v>
      </c>
      <c r="BH703" s="34">
        <v>8.1000000000000003E-2</v>
      </c>
      <c r="BI703" s="34">
        <v>14.077</v>
      </c>
      <c r="BJ703" s="34">
        <v>11.432</v>
      </c>
      <c r="BK703" s="34">
        <v>6.7000000000000004E-2</v>
      </c>
      <c r="BL703" s="34">
        <v>11.499000000000001</v>
      </c>
      <c r="BM703" s="34">
        <v>18.9557</v>
      </c>
      <c r="BN703" s="34"/>
      <c r="BO703" s="34"/>
      <c r="BP703" s="34"/>
      <c r="BQ703" s="34">
        <v>213.92099999999999</v>
      </c>
      <c r="BR703" s="34">
        <v>0.244251</v>
      </c>
      <c r="BS703" s="34">
        <v>-5</v>
      </c>
      <c r="BT703" s="34">
        <v>6.0000000000000001E-3</v>
      </c>
      <c r="BU703" s="34">
        <v>5.9688840000000001</v>
      </c>
      <c r="BV703" s="34">
        <v>0</v>
      </c>
      <c r="BW703" s="34" t="s">
        <v>155</v>
      </c>
      <c r="BX703" s="34">
        <v>0.81699999999999995</v>
      </c>
    </row>
    <row r="704" spans="1:76" x14ac:dyDescent="0.25">
      <c r="A704" s="35">
        <v>43167</v>
      </c>
      <c r="B704" s="36">
        <v>2.4917824074074075E-2</v>
      </c>
      <c r="C704" s="34">
        <v>12.878</v>
      </c>
      <c r="D704" s="34">
        <v>0.69950000000000001</v>
      </c>
      <c r="E704" s="34">
        <v>6994.9021279999997</v>
      </c>
      <c r="F704" s="34">
        <v>568.4</v>
      </c>
      <c r="G704" s="34">
        <v>3.7</v>
      </c>
      <c r="H704" s="34">
        <v>2410</v>
      </c>
      <c r="I704" s="34"/>
      <c r="J704" s="34">
        <v>1.4</v>
      </c>
      <c r="K704" s="34">
        <v>0.87649999999999995</v>
      </c>
      <c r="L704" s="34">
        <v>11.2882</v>
      </c>
      <c r="M704" s="34">
        <v>0.61309999999999998</v>
      </c>
      <c r="N704" s="34">
        <v>498.24930000000001</v>
      </c>
      <c r="O704" s="34">
        <v>3.2193000000000001</v>
      </c>
      <c r="P704" s="34">
        <v>501.5</v>
      </c>
      <c r="Q704" s="34">
        <v>407.00920000000002</v>
      </c>
      <c r="R704" s="34">
        <v>2.6297999999999999</v>
      </c>
      <c r="S704" s="34">
        <v>409.6</v>
      </c>
      <c r="T704" s="34">
        <v>2409.9776999999999</v>
      </c>
      <c r="U704" s="34"/>
      <c r="V704" s="34"/>
      <c r="W704" s="34">
        <v>0</v>
      </c>
      <c r="X704" s="34">
        <v>1.2271000000000001</v>
      </c>
      <c r="Y704" s="34">
        <v>12</v>
      </c>
      <c r="Z704" s="34">
        <v>850</v>
      </c>
      <c r="AA704" s="34">
        <v>851</v>
      </c>
      <c r="AB704" s="34">
        <v>858</v>
      </c>
      <c r="AC704" s="34">
        <v>93</v>
      </c>
      <c r="AD704" s="34">
        <v>27.3</v>
      </c>
      <c r="AE704" s="34">
        <v>0.63</v>
      </c>
      <c r="AF704" s="34">
        <v>979</v>
      </c>
      <c r="AG704" s="34">
        <v>1</v>
      </c>
      <c r="AH704" s="34">
        <v>37</v>
      </c>
      <c r="AI704" s="34">
        <v>37</v>
      </c>
      <c r="AJ704" s="34">
        <v>192</v>
      </c>
      <c r="AK704" s="34">
        <v>170</v>
      </c>
      <c r="AL704" s="34">
        <v>3.9</v>
      </c>
      <c r="AM704" s="34">
        <v>174</v>
      </c>
      <c r="AN704" s="34" t="s">
        <v>155</v>
      </c>
      <c r="AO704" s="34">
        <v>2</v>
      </c>
      <c r="AP704" s="37">
        <v>0.77572916666666669</v>
      </c>
      <c r="AQ704" s="34">
        <v>47.160159</v>
      </c>
      <c r="AR704" s="34">
        <v>-88.490674999999996</v>
      </c>
      <c r="AS704" s="34">
        <v>314.60000000000002</v>
      </c>
      <c r="AT704" s="34">
        <v>30.7</v>
      </c>
      <c r="AU704" s="34">
        <v>12</v>
      </c>
      <c r="AV704" s="34">
        <v>9</v>
      </c>
      <c r="AW704" s="34" t="s">
        <v>238</v>
      </c>
      <c r="AX704" s="34">
        <v>1.7123999999999999</v>
      </c>
      <c r="AY704" s="34">
        <v>1.0719000000000001</v>
      </c>
      <c r="AZ704" s="34">
        <v>2.3685999999999998</v>
      </c>
      <c r="BA704" s="34">
        <v>13.404</v>
      </c>
      <c r="BB704" s="34">
        <v>14.57</v>
      </c>
      <c r="BC704" s="34">
        <v>1.0900000000000001</v>
      </c>
      <c r="BD704" s="34">
        <v>14.087999999999999</v>
      </c>
      <c r="BE704" s="34">
        <v>2702.36</v>
      </c>
      <c r="BF704" s="34">
        <v>93.418999999999997</v>
      </c>
      <c r="BG704" s="34">
        <v>12.491</v>
      </c>
      <c r="BH704" s="34">
        <v>8.1000000000000003E-2</v>
      </c>
      <c r="BI704" s="34">
        <v>12.571999999999999</v>
      </c>
      <c r="BJ704" s="34">
        <v>10.204000000000001</v>
      </c>
      <c r="BK704" s="34">
        <v>6.6000000000000003E-2</v>
      </c>
      <c r="BL704" s="34">
        <v>10.27</v>
      </c>
      <c r="BM704" s="34">
        <v>19.909199999999998</v>
      </c>
      <c r="BN704" s="34"/>
      <c r="BO704" s="34"/>
      <c r="BP704" s="34"/>
      <c r="BQ704" s="34">
        <v>213.602</v>
      </c>
      <c r="BR704" s="34">
        <v>0.26690900000000001</v>
      </c>
      <c r="BS704" s="34">
        <v>-5</v>
      </c>
      <c r="BT704" s="34">
        <v>6.0000000000000001E-3</v>
      </c>
      <c r="BU704" s="34">
        <v>6.522589</v>
      </c>
      <c r="BV704" s="34">
        <v>0</v>
      </c>
      <c r="BW704" s="34" t="s">
        <v>155</v>
      </c>
      <c r="BX704" s="34">
        <v>0.81699999999999995</v>
      </c>
    </row>
    <row r="705" spans="1:76" x14ac:dyDescent="0.25">
      <c r="A705" s="35">
        <v>43167</v>
      </c>
      <c r="B705" s="36">
        <v>2.4929398148148148E-2</v>
      </c>
      <c r="C705" s="34">
        <v>12.89</v>
      </c>
      <c r="D705" s="34">
        <v>0.72289999999999999</v>
      </c>
      <c r="E705" s="34">
        <v>7229.2092259999999</v>
      </c>
      <c r="F705" s="34">
        <v>604.1</v>
      </c>
      <c r="G705" s="34">
        <v>2.9</v>
      </c>
      <c r="H705" s="34">
        <v>2581.1999999999998</v>
      </c>
      <c r="I705" s="34"/>
      <c r="J705" s="34">
        <v>1.4</v>
      </c>
      <c r="K705" s="34">
        <v>0.876</v>
      </c>
      <c r="L705" s="34">
        <v>11.292299999999999</v>
      </c>
      <c r="M705" s="34">
        <v>0.63329999999999997</v>
      </c>
      <c r="N705" s="34">
        <v>529.26120000000003</v>
      </c>
      <c r="O705" s="34">
        <v>2.5632999999999999</v>
      </c>
      <c r="P705" s="34">
        <v>531.79999999999995</v>
      </c>
      <c r="Q705" s="34">
        <v>432.34210000000002</v>
      </c>
      <c r="R705" s="34">
        <v>2.0939000000000001</v>
      </c>
      <c r="S705" s="34">
        <v>434.4</v>
      </c>
      <c r="T705" s="34">
        <v>2581.2096999999999</v>
      </c>
      <c r="U705" s="34"/>
      <c r="V705" s="34"/>
      <c r="W705" s="34">
        <v>0</v>
      </c>
      <c r="X705" s="34">
        <v>1.2264999999999999</v>
      </c>
      <c r="Y705" s="34">
        <v>11.9</v>
      </c>
      <c r="Z705" s="34">
        <v>851</v>
      </c>
      <c r="AA705" s="34">
        <v>852</v>
      </c>
      <c r="AB705" s="34">
        <v>858</v>
      </c>
      <c r="AC705" s="34">
        <v>93</v>
      </c>
      <c r="AD705" s="34">
        <v>27.3</v>
      </c>
      <c r="AE705" s="34">
        <v>0.63</v>
      </c>
      <c r="AF705" s="34">
        <v>979</v>
      </c>
      <c r="AG705" s="34">
        <v>1</v>
      </c>
      <c r="AH705" s="34">
        <v>37</v>
      </c>
      <c r="AI705" s="34">
        <v>37</v>
      </c>
      <c r="AJ705" s="34">
        <v>192</v>
      </c>
      <c r="AK705" s="34">
        <v>169.1</v>
      </c>
      <c r="AL705" s="34">
        <v>3.9</v>
      </c>
      <c r="AM705" s="34">
        <v>174.2</v>
      </c>
      <c r="AN705" s="34" t="s">
        <v>155</v>
      </c>
      <c r="AO705" s="34">
        <v>2</v>
      </c>
      <c r="AP705" s="37">
        <v>0.77574074074074073</v>
      </c>
      <c r="AQ705" s="34">
        <v>47.160038999999998</v>
      </c>
      <c r="AR705" s="34">
        <v>-88.490667000000002</v>
      </c>
      <c r="AS705" s="34">
        <v>314.39999999999998</v>
      </c>
      <c r="AT705" s="34">
        <v>30.2</v>
      </c>
      <c r="AU705" s="34">
        <v>12</v>
      </c>
      <c r="AV705" s="34">
        <v>8</v>
      </c>
      <c r="AW705" s="34" t="s">
        <v>240</v>
      </c>
      <c r="AX705" s="34">
        <v>1.6</v>
      </c>
      <c r="AY705" s="34">
        <v>1.1000000000000001</v>
      </c>
      <c r="AZ705" s="34">
        <v>2.2000000000000002</v>
      </c>
      <c r="BA705" s="34">
        <v>13.404</v>
      </c>
      <c r="BB705" s="34">
        <v>14.51</v>
      </c>
      <c r="BC705" s="34">
        <v>1.08</v>
      </c>
      <c r="BD705" s="34">
        <v>14.148999999999999</v>
      </c>
      <c r="BE705" s="34">
        <v>2694.1190000000001</v>
      </c>
      <c r="BF705" s="34">
        <v>96.168000000000006</v>
      </c>
      <c r="BG705" s="34">
        <v>13.223000000000001</v>
      </c>
      <c r="BH705" s="34">
        <v>6.4000000000000001E-2</v>
      </c>
      <c r="BI705" s="34">
        <v>13.287000000000001</v>
      </c>
      <c r="BJ705" s="34">
        <v>10.802</v>
      </c>
      <c r="BK705" s="34">
        <v>5.1999999999999998E-2</v>
      </c>
      <c r="BL705" s="34">
        <v>10.853999999999999</v>
      </c>
      <c r="BM705" s="34">
        <v>21.251100000000001</v>
      </c>
      <c r="BN705" s="34"/>
      <c r="BO705" s="34"/>
      <c r="BP705" s="34"/>
      <c r="BQ705" s="34">
        <v>212.76</v>
      </c>
      <c r="BR705" s="34">
        <v>0.260239</v>
      </c>
      <c r="BS705" s="34">
        <v>-5</v>
      </c>
      <c r="BT705" s="34">
        <v>6.8760000000000002E-3</v>
      </c>
      <c r="BU705" s="34">
        <v>6.359585</v>
      </c>
      <c r="BV705" s="34">
        <v>0</v>
      </c>
      <c r="BW705" s="34" t="s">
        <v>155</v>
      </c>
      <c r="BX705" s="34">
        <v>0.81699999999999995</v>
      </c>
    </row>
    <row r="706" spans="1:76" x14ac:dyDescent="0.25">
      <c r="A706" s="35">
        <v>43167</v>
      </c>
      <c r="B706" s="36">
        <v>2.4940972222222222E-2</v>
      </c>
      <c r="C706" s="34">
        <v>12.952999999999999</v>
      </c>
      <c r="D706" s="34">
        <v>0.72660000000000002</v>
      </c>
      <c r="E706" s="34">
        <v>7265.5393350000004</v>
      </c>
      <c r="F706" s="34">
        <v>707</v>
      </c>
      <c r="G706" s="34">
        <v>2.1</v>
      </c>
      <c r="H706" s="34">
        <v>2732.5</v>
      </c>
      <c r="I706" s="34"/>
      <c r="J706" s="34">
        <v>1.4</v>
      </c>
      <c r="K706" s="34">
        <v>0.87539999999999996</v>
      </c>
      <c r="L706" s="34">
        <v>11.339</v>
      </c>
      <c r="M706" s="34">
        <v>0.63600000000000001</v>
      </c>
      <c r="N706" s="34">
        <v>618.95169999999996</v>
      </c>
      <c r="O706" s="34">
        <v>1.8754</v>
      </c>
      <c r="P706" s="34">
        <v>620.79999999999995</v>
      </c>
      <c r="Q706" s="34">
        <v>505.60829999999999</v>
      </c>
      <c r="R706" s="34">
        <v>1.5319</v>
      </c>
      <c r="S706" s="34">
        <v>507.1</v>
      </c>
      <c r="T706" s="34">
        <v>2732.4724000000001</v>
      </c>
      <c r="U706" s="34"/>
      <c r="V706" s="34"/>
      <c r="W706" s="34">
        <v>0</v>
      </c>
      <c r="X706" s="34">
        <v>1.2256</v>
      </c>
      <c r="Y706" s="34">
        <v>12</v>
      </c>
      <c r="Z706" s="34">
        <v>849</v>
      </c>
      <c r="AA706" s="34">
        <v>850</v>
      </c>
      <c r="AB706" s="34">
        <v>856</v>
      </c>
      <c r="AC706" s="34">
        <v>93</v>
      </c>
      <c r="AD706" s="34">
        <v>27.3</v>
      </c>
      <c r="AE706" s="34">
        <v>0.63</v>
      </c>
      <c r="AF706" s="34">
        <v>979</v>
      </c>
      <c r="AG706" s="34">
        <v>1</v>
      </c>
      <c r="AH706" s="34">
        <v>37</v>
      </c>
      <c r="AI706" s="34">
        <v>37</v>
      </c>
      <c r="AJ706" s="34">
        <v>192</v>
      </c>
      <c r="AK706" s="34">
        <v>169</v>
      </c>
      <c r="AL706" s="34">
        <v>4</v>
      </c>
      <c r="AM706" s="34">
        <v>174.5</v>
      </c>
      <c r="AN706" s="34" t="s">
        <v>155</v>
      </c>
      <c r="AO706" s="34">
        <v>2</v>
      </c>
      <c r="AP706" s="37">
        <v>0.77575231481481488</v>
      </c>
      <c r="AQ706" s="34">
        <v>47.159922000000002</v>
      </c>
      <c r="AR706" s="34">
        <v>-88.490639999999999</v>
      </c>
      <c r="AS706" s="34">
        <v>314.10000000000002</v>
      </c>
      <c r="AT706" s="34">
        <v>29.6</v>
      </c>
      <c r="AU706" s="34">
        <v>12</v>
      </c>
      <c r="AV706" s="34">
        <v>8</v>
      </c>
      <c r="AW706" s="34" t="s">
        <v>240</v>
      </c>
      <c r="AX706" s="34">
        <v>1.6718999999999999</v>
      </c>
      <c r="AY706" s="34">
        <v>1.0281</v>
      </c>
      <c r="AZ706" s="34">
        <v>2.2719</v>
      </c>
      <c r="BA706" s="34">
        <v>13.404</v>
      </c>
      <c r="BB706" s="34">
        <v>14.43</v>
      </c>
      <c r="BC706" s="34">
        <v>1.08</v>
      </c>
      <c r="BD706" s="34">
        <v>14.233000000000001</v>
      </c>
      <c r="BE706" s="34">
        <v>2690.96</v>
      </c>
      <c r="BF706" s="34">
        <v>96.07</v>
      </c>
      <c r="BG706" s="34">
        <v>15.382</v>
      </c>
      <c r="BH706" s="34">
        <v>4.7E-2</v>
      </c>
      <c r="BI706" s="34">
        <v>15.429</v>
      </c>
      <c r="BJ706" s="34">
        <v>12.566000000000001</v>
      </c>
      <c r="BK706" s="34">
        <v>3.7999999999999999E-2</v>
      </c>
      <c r="BL706" s="34">
        <v>12.603999999999999</v>
      </c>
      <c r="BM706" s="34">
        <v>22.377400000000002</v>
      </c>
      <c r="BN706" s="34"/>
      <c r="BO706" s="34"/>
      <c r="BP706" s="34"/>
      <c r="BQ706" s="34">
        <v>211.47900000000001</v>
      </c>
      <c r="BR706" s="34">
        <v>0.400177</v>
      </c>
      <c r="BS706" s="34">
        <v>-5</v>
      </c>
      <c r="BT706" s="34">
        <v>7.0000000000000001E-3</v>
      </c>
      <c r="BU706" s="34">
        <v>9.7793299999999999</v>
      </c>
      <c r="BV706" s="34">
        <v>0</v>
      </c>
      <c r="BW706" s="34" t="s">
        <v>155</v>
      </c>
      <c r="BX706" s="34">
        <v>0.81699999999999995</v>
      </c>
    </row>
    <row r="707" spans="1:76" x14ac:dyDescent="0.25">
      <c r="A707" s="35">
        <v>43167</v>
      </c>
      <c r="B707" s="36">
        <v>2.4952546296296296E-2</v>
      </c>
      <c r="C707" s="34">
        <v>13.119</v>
      </c>
      <c r="D707" s="34">
        <v>0.84789999999999999</v>
      </c>
      <c r="E707" s="34">
        <v>8479.3258430000005</v>
      </c>
      <c r="F707" s="34">
        <v>853.3</v>
      </c>
      <c r="G707" s="34">
        <v>1.4</v>
      </c>
      <c r="H707" s="34">
        <v>2952.8</v>
      </c>
      <c r="I707" s="34"/>
      <c r="J707" s="34">
        <v>1.4</v>
      </c>
      <c r="K707" s="34">
        <v>0.87280000000000002</v>
      </c>
      <c r="L707" s="34">
        <v>11.4495</v>
      </c>
      <c r="M707" s="34">
        <v>0.74</v>
      </c>
      <c r="N707" s="34">
        <v>744.68769999999995</v>
      </c>
      <c r="O707" s="34">
        <v>1.2339</v>
      </c>
      <c r="P707" s="34">
        <v>745.9</v>
      </c>
      <c r="Q707" s="34">
        <v>608.31939999999997</v>
      </c>
      <c r="R707" s="34">
        <v>1.0079</v>
      </c>
      <c r="S707" s="34">
        <v>609.29999999999995</v>
      </c>
      <c r="T707" s="34">
        <v>2952.7891</v>
      </c>
      <c r="U707" s="34"/>
      <c r="V707" s="34"/>
      <c r="W707" s="34">
        <v>0</v>
      </c>
      <c r="X707" s="34">
        <v>1.2219</v>
      </c>
      <c r="Y707" s="34">
        <v>12</v>
      </c>
      <c r="Z707" s="34">
        <v>850</v>
      </c>
      <c r="AA707" s="34">
        <v>850</v>
      </c>
      <c r="AB707" s="34">
        <v>855</v>
      </c>
      <c r="AC707" s="34">
        <v>93</v>
      </c>
      <c r="AD707" s="34">
        <v>27.3</v>
      </c>
      <c r="AE707" s="34">
        <v>0.63</v>
      </c>
      <c r="AF707" s="34">
        <v>979</v>
      </c>
      <c r="AG707" s="34">
        <v>1</v>
      </c>
      <c r="AH707" s="34">
        <v>37</v>
      </c>
      <c r="AI707" s="34">
        <v>37</v>
      </c>
      <c r="AJ707" s="34">
        <v>192</v>
      </c>
      <c r="AK707" s="34">
        <v>169</v>
      </c>
      <c r="AL707" s="34">
        <v>3.9</v>
      </c>
      <c r="AM707" s="34">
        <v>174.9</v>
      </c>
      <c r="AN707" s="34" t="s">
        <v>155</v>
      </c>
      <c r="AO707" s="34">
        <v>2</v>
      </c>
      <c r="AP707" s="37">
        <v>0.77576388888888881</v>
      </c>
      <c r="AQ707" s="34">
        <v>47.159809000000003</v>
      </c>
      <c r="AR707" s="34">
        <v>-88.490588000000002</v>
      </c>
      <c r="AS707" s="34">
        <v>314</v>
      </c>
      <c r="AT707" s="34">
        <v>31.2</v>
      </c>
      <c r="AU707" s="34">
        <v>12</v>
      </c>
      <c r="AV707" s="34">
        <v>8</v>
      </c>
      <c r="AW707" s="34" t="s">
        <v>240</v>
      </c>
      <c r="AX707" s="34">
        <v>1.7719</v>
      </c>
      <c r="AY707" s="34">
        <v>1.1437999999999999</v>
      </c>
      <c r="AZ707" s="34">
        <v>2.4438</v>
      </c>
      <c r="BA707" s="34">
        <v>13.404</v>
      </c>
      <c r="BB707" s="34">
        <v>14.11</v>
      </c>
      <c r="BC707" s="34">
        <v>1.05</v>
      </c>
      <c r="BD707" s="34">
        <v>14.58</v>
      </c>
      <c r="BE707" s="34">
        <v>2665.5340000000001</v>
      </c>
      <c r="BF707" s="34">
        <v>109.655</v>
      </c>
      <c r="BG707" s="34">
        <v>18.155999999999999</v>
      </c>
      <c r="BH707" s="34">
        <v>0.03</v>
      </c>
      <c r="BI707" s="34">
        <v>18.186</v>
      </c>
      <c r="BJ707" s="34">
        <v>14.831</v>
      </c>
      <c r="BK707" s="34">
        <v>2.5000000000000001E-2</v>
      </c>
      <c r="BL707" s="34">
        <v>14.855</v>
      </c>
      <c r="BM707" s="34">
        <v>23.722100000000001</v>
      </c>
      <c r="BN707" s="34"/>
      <c r="BO707" s="34"/>
      <c r="BP707" s="34"/>
      <c r="BQ707" s="34">
        <v>206.83199999999999</v>
      </c>
      <c r="BR707" s="34">
        <v>0.35860999999999998</v>
      </c>
      <c r="BS707" s="34">
        <v>-5</v>
      </c>
      <c r="BT707" s="34">
        <v>7.0000000000000001E-3</v>
      </c>
      <c r="BU707" s="34">
        <v>8.7635319999999997</v>
      </c>
      <c r="BV707" s="34">
        <v>0</v>
      </c>
      <c r="BW707" s="34" t="s">
        <v>155</v>
      </c>
      <c r="BX707" s="34">
        <v>0.81699999999999995</v>
      </c>
    </row>
    <row r="708" spans="1:76" x14ac:dyDescent="0.25">
      <c r="A708" s="35">
        <v>43167</v>
      </c>
      <c r="B708" s="36">
        <v>2.4964120370370369E-2</v>
      </c>
      <c r="C708" s="34">
        <v>13.11</v>
      </c>
      <c r="D708" s="34">
        <v>1.0706</v>
      </c>
      <c r="E708" s="34">
        <v>10705.60132</v>
      </c>
      <c r="F708" s="34">
        <v>1051.5999999999999</v>
      </c>
      <c r="G708" s="34">
        <v>0.8</v>
      </c>
      <c r="H708" s="34">
        <v>3203.3</v>
      </c>
      <c r="I708" s="34"/>
      <c r="J708" s="34">
        <v>1.4</v>
      </c>
      <c r="K708" s="34">
        <v>0.87060000000000004</v>
      </c>
      <c r="L708" s="34">
        <v>11.4138</v>
      </c>
      <c r="M708" s="34">
        <v>0.93200000000000005</v>
      </c>
      <c r="N708" s="34">
        <v>915.54179999999997</v>
      </c>
      <c r="O708" s="34">
        <v>0.71309999999999996</v>
      </c>
      <c r="P708" s="34">
        <v>916.3</v>
      </c>
      <c r="Q708" s="34">
        <v>747.88639999999998</v>
      </c>
      <c r="R708" s="34">
        <v>0.58250000000000002</v>
      </c>
      <c r="S708" s="34">
        <v>748.5</v>
      </c>
      <c r="T708" s="34">
        <v>3203.2953000000002</v>
      </c>
      <c r="U708" s="34"/>
      <c r="V708" s="34"/>
      <c r="W708" s="34">
        <v>0</v>
      </c>
      <c r="X708" s="34">
        <v>1.2188000000000001</v>
      </c>
      <c r="Y708" s="34">
        <v>12</v>
      </c>
      <c r="Z708" s="34">
        <v>849</v>
      </c>
      <c r="AA708" s="34">
        <v>850</v>
      </c>
      <c r="AB708" s="34">
        <v>855</v>
      </c>
      <c r="AC708" s="34">
        <v>93</v>
      </c>
      <c r="AD708" s="34">
        <v>27.3</v>
      </c>
      <c r="AE708" s="34">
        <v>0.63</v>
      </c>
      <c r="AF708" s="34">
        <v>979</v>
      </c>
      <c r="AG708" s="34">
        <v>1</v>
      </c>
      <c r="AH708" s="34">
        <v>37</v>
      </c>
      <c r="AI708" s="34">
        <v>37</v>
      </c>
      <c r="AJ708" s="34">
        <v>192</v>
      </c>
      <c r="AK708" s="34">
        <v>169</v>
      </c>
      <c r="AL708" s="34">
        <v>4</v>
      </c>
      <c r="AM708" s="34">
        <v>174.7</v>
      </c>
      <c r="AN708" s="34" t="s">
        <v>155</v>
      </c>
      <c r="AO708" s="34">
        <v>2</v>
      </c>
      <c r="AP708" s="37">
        <v>0.77577546296296296</v>
      </c>
      <c r="AQ708" s="34">
        <v>47.159703999999998</v>
      </c>
      <c r="AR708" s="34">
        <v>-88.490488999999997</v>
      </c>
      <c r="AS708" s="34">
        <v>314.10000000000002</v>
      </c>
      <c r="AT708" s="34">
        <v>32</v>
      </c>
      <c r="AU708" s="34">
        <v>12</v>
      </c>
      <c r="AV708" s="34">
        <v>9</v>
      </c>
      <c r="AW708" s="34" t="s">
        <v>237</v>
      </c>
      <c r="AX708" s="34">
        <v>1.5124</v>
      </c>
      <c r="AY708" s="34">
        <v>1.4876</v>
      </c>
      <c r="AZ708" s="34">
        <v>2.7157</v>
      </c>
      <c r="BA708" s="34">
        <v>13.404</v>
      </c>
      <c r="BB708" s="34">
        <v>13.86</v>
      </c>
      <c r="BC708" s="34">
        <v>1.03</v>
      </c>
      <c r="BD708" s="34">
        <v>14.864000000000001</v>
      </c>
      <c r="BE708" s="34">
        <v>2619.0529999999999</v>
      </c>
      <c r="BF708" s="34">
        <v>136.119</v>
      </c>
      <c r="BG708" s="34">
        <v>22</v>
      </c>
      <c r="BH708" s="34">
        <v>1.7000000000000001E-2</v>
      </c>
      <c r="BI708" s="34">
        <v>22.016999999999999</v>
      </c>
      <c r="BJ708" s="34">
        <v>17.972000000000001</v>
      </c>
      <c r="BK708" s="34">
        <v>1.4E-2</v>
      </c>
      <c r="BL708" s="34">
        <v>17.986000000000001</v>
      </c>
      <c r="BM708" s="34">
        <v>25.364899999999999</v>
      </c>
      <c r="BN708" s="34"/>
      <c r="BO708" s="34"/>
      <c r="BP708" s="34"/>
      <c r="BQ708" s="34">
        <v>203.35599999999999</v>
      </c>
      <c r="BR708" s="34">
        <v>0.39472699999999999</v>
      </c>
      <c r="BS708" s="34">
        <v>-5</v>
      </c>
      <c r="BT708" s="34">
        <v>6.123E-3</v>
      </c>
      <c r="BU708" s="34">
        <v>9.6461410000000001</v>
      </c>
      <c r="BV708" s="34">
        <v>0</v>
      </c>
      <c r="BW708" s="34" t="s">
        <v>155</v>
      </c>
      <c r="BX708" s="34">
        <v>0.81699999999999995</v>
      </c>
    </row>
    <row r="709" spans="1:76" x14ac:dyDescent="0.25">
      <c r="A709" s="35">
        <v>43167</v>
      </c>
      <c r="B709" s="36">
        <v>2.4975694444444446E-2</v>
      </c>
      <c r="C709" s="34">
        <v>13.11</v>
      </c>
      <c r="D709" s="34">
        <v>1.2143999999999999</v>
      </c>
      <c r="E709" s="34">
        <v>12143.503769999999</v>
      </c>
      <c r="F709" s="34">
        <v>1246.9000000000001</v>
      </c>
      <c r="G709" s="34">
        <v>0.3</v>
      </c>
      <c r="H709" s="34">
        <v>3350.9</v>
      </c>
      <c r="I709" s="34"/>
      <c r="J709" s="34">
        <v>1.5</v>
      </c>
      <c r="K709" s="34">
        <v>0.86919999999999997</v>
      </c>
      <c r="L709" s="34">
        <v>11.3947</v>
      </c>
      <c r="M709" s="34">
        <v>1.0555000000000001</v>
      </c>
      <c r="N709" s="34">
        <v>1083.7601999999999</v>
      </c>
      <c r="O709" s="34">
        <v>0.26069999999999999</v>
      </c>
      <c r="P709" s="34">
        <v>1084</v>
      </c>
      <c r="Q709" s="34">
        <v>885.30050000000006</v>
      </c>
      <c r="R709" s="34">
        <v>0.21299999999999999</v>
      </c>
      <c r="S709" s="34">
        <v>885.5</v>
      </c>
      <c r="T709" s="34">
        <v>3350.9371999999998</v>
      </c>
      <c r="U709" s="34"/>
      <c r="V709" s="34"/>
      <c r="W709" s="34">
        <v>0</v>
      </c>
      <c r="X709" s="34">
        <v>1.3037000000000001</v>
      </c>
      <c r="Y709" s="34">
        <v>12</v>
      </c>
      <c r="Z709" s="34">
        <v>848</v>
      </c>
      <c r="AA709" s="34">
        <v>848</v>
      </c>
      <c r="AB709" s="34">
        <v>856</v>
      </c>
      <c r="AC709" s="34">
        <v>93</v>
      </c>
      <c r="AD709" s="34">
        <v>27.3</v>
      </c>
      <c r="AE709" s="34">
        <v>0.63</v>
      </c>
      <c r="AF709" s="34">
        <v>979</v>
      </c>
      <c r="AG709" s="34">
        <v>1</v>
      </c>
      <c r="AH709" s="34">
        <v>37</v>
      </c>
      <c r="AI709" s="34">
        <v>37</v>
      </c>
      <c r="AJ709" s="34">
        <v>192</v>
      </c>
      <c r="AK709" s="34">
        <v>169.9</v>
      </c>
      <c r="AL709" s="34">
        <v>4</v>
      </c>
      <c r="AM709" s="34">
        <v>174.4</v>
      </c>
      <c r="AN709" s="34" t="s">
        <v>155</v>
      </c>
      <c r="AO709" s="34">
        <v>2</v>
      </c>
      <c r="AP709" s="37">
        <v>0.77578703703703711</v>
      </c>
      <c r="AQ709" s="34">
        <v>47.159612000000003</v>
      </c>
      <c r="AR709" s="34">
        <v>-88.490350000000007</v>
      </c>
      <c r="AS709" s="34">
        <v>314.10000000000002</v>
      </c>
      <c r="AT709" s="34">
        <v>32.1</v>
      </c>
      <c r="AU709" s="34">
        <v>12</v>
      </c>
      <c r="AV709" s="34">
        <v>9</v>
      </c>
      <c r="AW709" s="34" t="s">
        <v>237</v>
      </c>
      <c r="AX709" s="34">
        <v>1.6156999999999999</v>
      </c>
      <c r="AY709" s="34">
        <v>1.1686000000000001</v>
      </c>
      <c r="AZ709" s="34">
        <v>2.8719000000000001</v>
      </c>
      <c r="BA709" s="34">
        <v>13.404</v>
      </c>
      <c r="BB709" s="34">
        <v>13.7</v>
      </c>
      <c r="BC709" s="34">
        <v>1.02</v>
      </c>
      <c r="BD709" s="34">
        <v>15.054</v>
      </c>
      <c r="BE709" s="34">
        <v>2590.232</v>
      </c>
      <c r="BF709" s="34">
        <v>152.70599999999999</v>
      </c>
      <c r="BG709" s="34">
        <v>25.798999999999999</v>
      </c>
      <c r="BH709" s="34">
        <v>6.0000000000000001E-3</v>
      </c>
      <c r="BI709" s="34">
        <v>25.805</v>
      </c>
      <c r="BJ709" s="34">
        <v>21.074999999999999</v>
      </c>
      <c r="BK709" s="34">
        <v>5.0000000000000001E-3</v>
      </c>
      <c r="BL709" s="34">
        <v>21.08</v>
      </c>
      <c r="BM709" s="34">
        <v>26.286000000000001</v>
      </c>
      <c r="BN709" s="34"/>
      <c r="BO709" s="34"/>
      <c r="BP709" s="34"/>
      <c r="BQ709" s="34">
        <v>215.489</v>
      </c>
      <c r="BR709" s="34">
        <v>0.41064699999999998</v>
      </c>
      <c r="BS709" s="34">
        <v>-5</v>
      </c>
      <c r="BT709" s="34">
        <v>5.1229999999999999E-3</v>
      </c>
      <c r="BU709" s="34">
        <v>10.035185999999999</v>
      </c>
      <c r="BV709" s="34">
        <v>0</v>
      </c>
      <c r="BW709" s="34" t="s">
        <v>155</v>
      </c>
      <c r="BX709" s="34">
        <v>0.81699999999999995</v>
      </c>
    </row>
    <row r="710" spans="1:76" x14ac:dyDescent="0.25">
      <c r="A710" s="35">
        <v>43167</v>
      </c>
      <c r="B710" s="36">
        <v>2.4987268518518523E-2</v>
      </c>
      <c r="C710" s="34">
        <v>13.11</v>
      </c>
      <c r="D710" s="34">
        <v>1.0434000000000001</v>
      </c>
      <c r="E710" s="34">
        <v>10433.528920000001</v>
      </c>
      <c r="F710" s="34">
        <v>1359.4</v>
      </c>
      <c r="G710" s="34">
        <v>0.3</v>
      </c>
      <c r="H710" s="34">
        <v>3400.4</v>
      </c>
      <c r="I710" s="34"/>
      <c r="J710" s="34">
        <v>1.5</v>
      </c>
      <c r="K710" s="34">
        <v>0.87060000000000004</v>
      </c>
      <c r="L710" s="34">
        <v>11.4139</v>
      </c>
      <c r="M710" s="34">
        <v>0.90839999999999999</v>
      </c>
      <c r="N710" s="34">
        <v>1183.5347999999999</v>
      </c>
      <c r="O710" s="34">
        <v>0.28639999999999999</v>
      </c>
      <c r="P710" s="34">
        <v>1183.8</v>
      </c>
      <c r="Q710" s="34">
        <v>966.80420000000004</v>
      </c>
      <c r="R710" s="34">
        <v>0.2339</v>
      </c>
      <c r="S710" s="34">
        <v>967</v>
      </c>
      <c r="T710" s="34">
        <v>3400.3759</v>
      </c>
      <c r="U710" s="34"/>
      <c r="V710" s="34"/>
      <c r="W710" s="34">
        <v>0</v>
      </c>
      <c r="X710" s="34">
        <v>1.3059000000000001</v>
      </c>
      <c r="Y710" s="34">
        <v>11.9</v>
      </c>
      <c r="Z710" s="34">
        <v>849</v>
      </c>
      <c r="AA710" s="34">
        <v>849</v>
      </c>
      <c r="AB710" s="34">
        <v>857</v>
      </c>
      <c r="AC710" s="34">
        <v>93</v>
      </c>
      <c r="AD710" s="34">
        <v>27.3</v>
      </c>
      <c r="AE710" s="34">
        <v>0.63</v>
      </c>
      <c r="AF710" s="34">
        <v>979</v>
      </c>
      <c r="AG710" s="34">
        <v>1</v>
      </c>
      <c r="AH710" s="34">
        <v>37</v>
      </c>
      <c r="AI710" s="34">
        <v>37</v>
      </c>
      <c r="AJ710" s="34">
        <v>192</v>
      </c>
      <c r="AK710" s="34">
        <v>170</v>
      </c>
      <c r="AL710" s="34">
        <v>3.9</v>
      </c>
      <c r="AM710" s="34">
        <v>174</v>
      </c>
      <c r="AN710" s="34" t="s">
        <v>155</v>
      </c>
      <c r="AO710" s="34">
        <v>2</v>
      </c>
      <c r="AP710" s="37">
        <v>0.77579861111111104</v>
      </c>
      <c r="AQ710" s="34">
        <v>47.159523</v>
      </c>
      <c r="AR710" s="34">
        <v>-88.490200000000002</v>
      </c>
      <c r="AS710" s="34">
        <v>313.89999999999998</v>
      </c>
      <c r="AT710" s="34">
        <v>33.299999999999997</v>
      </c>
      <c r="AU710" s="34">
        <v>12</v>
      </c>
      <c r="AV710" s="34">
        <v>9</v>
      </c>
      <c r="AW710" s="34" t="s">
        <v>237</v>
      </c>
      <c r="AX710" s="34">
        <v>1.4124000000000001</v>
      </c>
      <c r="AY710" s="34">
        <v>1.2876000000000001</v>
      </c>
      <c r="AZ710" s="34">
        <v>3.0438000000000001</v>
      </c>
      <c r="BA710" s="34">
        <v>13.404</v>
      </c>
      <c r="BB710" s="34">
        <v>13.87</v>
      </c>
      <c r="BC710" s="34">
        <v>1.03</v>
      </c>
      <c r="BD710" s="34">
        <v>14.86</v>
      </c>
      <c r="BE710" s="34">
        <v>2619.8760000000002</v>
      </c>
      <c r="BF710" s="34">
        <v>132.70500000000001</v>
      </c>
      <c r="BG710" s="34">
        <v>28.449000000000002</v>
      </c>
      <c r="BH710" s="34">
        <v>7.0000000000000001E-3</v>
      </c>
      <c r="BI710" s="34">
        <v>28.456</v>
      </c>
      <c r="BJ710" s="34">
        <v>23.239000000000001</v>
      </c>
      <c r="BK710" s="34">
        <v>6.0000000000000001E-3</v>
      </c>
      <c r="BL710" s="34">
        <v>23.245000000000001</v>
      </c>
      <c r="BM710" s="34">
        <v>26.933599999999998</v>
      </c>
      <c r="BN710" s="34"/>
      <c r="BO710" s="34"/>
      <c r="BP710" s="34"/>
      <c r="BQ710" s="34">
        <v>217.95599999999999</v>
      </c>
      <c r="BR710" s="34">
        <v>0.357626</v>
      </c>
      <c r="BS710" s="34">
        <v>-5</v>
      </c>
      <c r="BT710" s="34">
        <v>5.8770000000000003E-3</v>
      </c>
      <c r="BU710" s="34">
        <v>8.7394850000000002</v>
      </c>
      <c r="BV710" s="34">
        <v>0</v>
      </c>
      <c r="BW710" s="34" t="s">
        <v>155</v>
      </c>
      <c r="BX710" s="34">
        <v>0.81699999999999995</v>
      </c>
    </row>
    <row r="711" spans="1:76" x14ac:dyDescent="0.25">
      <c r="A711" s="35">
        <v>43167</v>
      </c>
      <c r="B711" s="36">
        <v>2.4998842592592593E-2</v>
      </c>
      <c r="C711" s="34">
        <v>12.952999999999999</v>
      </c>
      <c r="D711" s="34">
        <v>0.93400000000000005</v>
      </c>
      <c r="E711" s="34">
        <v>9340.4358350000002</v>
      </c>
      <c r="F711" s="34">
        <v>1418</v>
      </c>
      <c r="G711" s="34">
        <v>0.7</v>
      </c>
      <c r="H711" s="34">
        <v>3292.8</v>
      </c>
      <c r="I711" s="34"/>
      <c r="J711" s="34">
        <v>1.47</v>
      </c>
      <c r="K711" s="34">
        <v>0.873</v>
      </c>
      <c r="L711" s="34">
        <v>11.307600000000001</v>
      </c>
      <c r="M711" s="34">
        <v>0.81540000000000001</v>
      </c>
      <c r="N711" s="34">
        <v>1237.8615</v>
      </c>
      <c r="O711" s="34">
        <v>0.57430000000000003</v>
      </c>
      <c r="P711" s="34">
        <v>1238.4000000000001</v>
      </c>
      <c r="Q711" s="34">
        <v>1011.1825</v>
      </c>
      <c r="R711" s="34">
        <v>0.46920000000000001</v>
      </c>
      <c r="S711" s="34">
        <v>1011.7</v>
      </c>
      <c r="T711" s="34">
        <v>3292.7869000000001</v>
      </c>
      <c r="U711" s="34"/>
      <c r="V711" s="34"/>
      <c r="W711" s="34">
        <v>0</v>
      </c>
      <c r="X711" s="34">
        <v>1.2789999999999999</v>
      </c>
      <c r="Y711" s="34">
        <v>12</v>
      </c>
      <c r="Z711" s="34">
        <v>849</v>
      </c>
      <c r="AA711" s="34">
        <v>849</v>
      </c>
      <c r="AB711" s="34">
        <v>857</v>
      </c>
      <c r="AC711" s="34">
        <v>93</v>
      </c>
      <c r="AD711" s="34">
        <v>27.3</v>
      </c>
      <c r="AE711" s="34">
        <v>0.63</v>
      </c>
      <c r="AF711" s="34">
        <v>979</v>
      </c>
      <c r="AG711" s="34">
        <v>1</v>
      </c>
      <c r="AH711" s="34">
        <v>37</v>
      </c>
      <c r="AI711" s="34">
        <v>37</v>
      </c>
      <c r="AJ711" s="34">
        <v>192</v>
      </c>
      <c r="AK711" s="34">
        <v>170</v>
      </c>
      <c r="AL711" s="34">
        <v>4</v>
      </c>
      <c r="AM711" s="34">
        <v>174.3</v>
      </c>
      <c r="AN711" s="34" t="s">
        <v>155</v>
      </c>
      <c r="AO711" s="34">
        <v>2</v>
      </c>
      <c r="AP711" s="37">
        <v>0.77581018518518519</v>
      </c>
      <c r="AQ711" s="34">
        <v>47.159429000000003</v>
      </c>
      <c r="AR711" s="34">
        <v>-88.490042000000003</v>
      </c>
      <c r="AS711" s="34">
        <v>313.8</v>
      </c>
      <c r="AT711" s="34">
        <v>35.5</v>
      </c>
      <c r="AU711" s="34">
        <v>12</v>
      </c>
      <c r="AV711" s="34">
        <v>9</v>
      </c>
      <c r="AW711" s="34" t="s">
        <v>200</v>
      </c>
      <c r="AX711" s="34">
        <v>1.3</v>
      </c>
      <c r="AY711" s="34">
        <v>1.3281000000000001</v>
      </c>
      <c r="AZ711" s="34">
        <v>2.3090999999999999</v>
      </c>
      <c r="BA711" s="34">
        <v>13.404</v>
      </c>
      <c r="BB711" s="34">
        <v>14.14</v>
      </c>
      <c r="BC711" s="34">
        <v>1.05</v>
      </c>
      <c r="BD711" s="34">
        <v>14.548999999999999</v>
      </c>
      <c r="BE711" s="34">
        <v>2639.3939999999998</v>
      </c>
      <c r="BF711" s="34">
        <v>121.14</v>
      </c>
      <c r="BG711" s="34">
        <v>30.257999999999999</v>
      </c>
      <c r="BH711" s="34">
        <v>1.4E-2</v>
      </c>
      <c r="BI711" s="34">
        <v>30.271999999999998</v>
      </c>
      <c r="BJ711" s="34">
        <v>24.716999999999999</v>
      </c>
      <c r="BK711" s="34">
        <v>1.0999999999999999E-2</v>
      </c>
      <c r="BL711" s="34">
        <v>24.728999999999999</v>
      </c>
      <c r="BM711" s="34">
        <v>26.5228</v>
      </c>
      <c r="BN711" s="34"/>
      <c r="BO711" s="34"/>
      <c r="BP711" s="34"/>
      <c r="BQ711" s="34">
        <v>217.07900000000001</v>
      </c>
      <c r="BR711" s="34">
        <v>0.33772200000000002</v>
      </c>
      <c r="BS711" s="34">
        <v>-5</v>
      </c>
      <c r="BT711" s="34">
        <v>5.1229999999999999E-3</v>
      </c>
      <c r="BU711" s="34">
        <v>8.2530809999999999</v>
      </c>
      <c r="BV711" s="34">
        <v>0</v>
      </c>
      <c r="BW711" s="34" t="s">
        <v>155</v>
      </c>
      <c r="BX711" s="34">
        <v>0.81699999999999995</v>
      </c>
    </row>
    <row r="712" spans="1:76" x14ac:dyDescent="0.25">
      <c r="A712" s="35">
        <v>43167</v>
      </c>
      <c r="B712" s="36">
        <v>2.501041666666667E-2</v>
      </c>
      <c r="C712" s="34">
        <v>11.192</v>
      </c>
      <c r="D712" s="34">
        <v>2.7946</v>
      </c>
      <c r="E712" s="34">
        <v>27946.09966</v>
      </c>
      <c r="F712" s="34">
        <v>1417.1</v>
      </c>
      <c r="G712" s="34">
        <v>1.4</v>
      </c>
      <c r="H712" s="34">
        <v>3215.7</v>
      </c>
      <c r="I712" s="34"/>
      <c r="J712" s="34">
        <v>1.4</v>
      </c>
      <c r="K712" s="34">
        <v>0.87</v>
      </c>
      <c r="L712" s="34">
        <v>9.7376000000000005</v>
      </c>
      <c r="M712" s="34">
        <v>2.4314</v>
      </c>
      <c r="N712" s="34">
        <v>1232.8975</v>
      </c>
      <c r="O712" s="34">
        <v>1.2313000000000001</v>
      </c>
      <c r="P712" s="34">
        <v>1234.0999999999999</v>
      </c>
      <c r="Q712" s="34">
        <v>1007.1275000000001</v>
      </c>
      <c r="R712" s="34">
        <v>1.0058</v>
      </c>
      <c r="S712" s="34">
        <v>1008.1</v>
      </c>
      <c r="T712" s="34">
        <v>3215.7278000000001</v>
      </c>
      <c r="U712" s="34"/>
      <c r="V712" s="34"/>
      <c r="W712" s="34">
        <v>0</v>
      </c>
      <c r="X712" s="34">
        <v>1.218</v>
      </c>
      <c r="Y712" s="34">
        <v>12</v>
      </c>
      <c r="Z712" s="34">
        <v>850</v>
      </c>
      <c r="AA712" s="34">
        <v>850</v>
      </c>
      <c r="AB712" s="34">
        <v>858</v>
      </c>
      <c r="AC712" s="34">
        <v>93</v>
      </c>
      <c r="AD712" s="34">
        <v>27.3</v>
      </c>
      <c r="AE712" s="34">
        <v>0.63</v>
      </c>
      <c r="AF712" s="34">
        <v>979</v>
      </c>
      <c r="AG712" s="34">
        <v>1</v>
      </c>
      <c r="AH712" s="34">
        <v>37</v>
      </c>
      <c r="AI712" s="34">
        <v>37</v>
      </c>
      <c r="AJ712" s="34">
        <v>192</v>
      </c>
      <c r="AK712" s="34">
        <v>170</v>
      </c>
      <c r="AL712" s="34">
        <v>4</v>
      </c>
      <c r="AM712" s="34">
        <v>174.6</v>
      </c>
      <c r="AN712" s="34" t="s">
        <v>155</v>
      </c>
      <c r="AO712" s="34">
        <v>2</v>
      </c>
      <c r="AP712" s="37">
        <v>0.77582175925925922</v>
      </c>
      <c r="AQ712" s="34">
        <v>47.159331000000002</v>
      </c>
      <c r="AR712" s="34">
        <v>-88.489874999999998</v>
      </c>
      <c r="AS712" s="34">
        <v>313.89999999999998</v>
      </c>
      <c r="AT712" s="34">
        <v>36.200000000000003</v>
      </c>
      <c r="AU712" s="34">
        <v>12</v>
      </c>
      <c r="AV712" s="34">
        <v>9</v>
      </c>
      <c r="AW712" s="34" t="s">
        <v>200</v>
      </c>
      <c r="AX712" s="34">
        <v>1.4438</v>
      </c>
      <c r="AY712" s="34">
        <v>1.0843</v>
      </c>
      <c r="AZ712" s="34">
        <v>2.0718999999999999</v>
      </c>
      <c r="BA712" s="34">
        <v>13.404</v>
      </c>
      <c r="BB712" s="34">
        <v>13.8</v>
      </c>
      <c r="BC712" s="34">
        <v>1.03</v>
      </c>
      <c r="BD712" s="34">
        <v>14.939</v>
      </c>
      <c r="BE712" s="34">
        <v>2265.8850000000002</v>
      </c>
      <c r="BF712" s="34">
        <v>360.09399999999999</v>
      </c>
      <c r="BG712" s="34">
        <v>30.042999999999999</v>
      </c>
      <c r="BH712" s="34">
        <v>0.03</v>
      </c>
      <c r="BI712" s="34">
        <v>30.073</v>
      </c>
      <c r="BJ712" s="34">
        <v>24.542000000000002</v>
      </c>
      <c r="BK712" s="34">
        <v>2.5000000000000001E-2</v>
      </c>
      <c r="BL712" s="34">
        <v>24.565999999999999</v>
      </c>
      <c r="BM712" s="34">
        <v>25.821899999999999</v>
      </c>
      <c r="BN712" s="34"/>
      <c r="BO712" s="34"/>
      <c r="BP712" s="34"/>
      <c r="BQ712" s="34">
        <v>206.084</v>
      </c>
      <c r="BR712" s="34">
        <v>0.26934799999999998</v>
      </c>
      <c r="BS712" s="34">
        <v>-5</v>
      </c>
      <c r="BT712" s="34">
        <v>5.8770000000000003E-3</v>
      </c>
      <c r="BU712" s="34">
        <v>6.582192</v>
      </c>
      <c r="BV712" s="34">
        <v>0</v>
      </c>
      <c r="BW712" s="34" t="s">
        <v>155</v>
      </c>
      <c r="BX712" s="34">
        <v>0.81699999999999995</v>
      </c>
    </row>
    <row r="713" spans="1:76" x14ac:dyDescent="0.25">
      <c r="A713" s="35">
        <v>43167</v>
      </c>
      <c r="B713" s="36">
        <v>2.502199074074074E-2</v>
      </c>
      <c r="C713" s="34">
        <v>6.7759999999999998</v>
      </c>
      <c r="D713" s="34">
        <v>4.5660999999999996</v>
      </c>
      <c r="E713" s="34">
        <v>45660.988660000003</v>
      </c>
      <c r="F713" s="34">
        <v>1341.8</v>
      </c>
      <c r="G713" s="34">
        <v>2</v>
      </c>
      <c r="H713" s="34">
        <v>6912.4</v>
      </c>
      <c r="I713" s="34"/>
      <c r="J713" s="34">
        <v>1.4</v>
      </c>
      <c r="K713" s="34">
        <v>0.88570000000000004</v>
      </c>
      <c r="L713" s="34">
        <v>6.0016999999999996</v>
      </c>
      <c r="M713" s="34">
        <v>4.0441000000000003</v>
      </c>
      <c r="N713" s="34">
        <v>1188.3879999999999</v>
      </c>
      <c r="O713" s="34">
        <v>1.7847999999999999</v>
      </c>
      <c r="P713" s="34">
        <v>1190.2</v>
      </c>
      <c r="Q713" s="34">
        <v>970.76869999999997</v>
      </c>
      <c r="R713" s="34">
        <v>1.458</v>
      </c>
      <c r="S713" s="34">
        <v>972.2</v>
      </c>
      <c r="T713" s="34">
        <v>6912.4187000000002</v>
      </c>
      <c r="U713" s="34"/>
      <c r="V713" s="34"/>
      <c r="W713" s="34">
        <v>0</v>
      </c>
      <c r="X713" s="34">
        <v>1.2399</v>
      </c>
      <c r="Y713" s="34">
        <v>12</v>
      </c>
      <c r="Z713" s="34">
        <v>852</v>
      </c>
      <c r="AA713" s="34">
        <v>853</v>
      </c>
      <c r="AB713" s="34">
        <v>861</v>
      </c>
      <c r="AC713" s="34">
        <v>93</v>
      </c>
      <c r="AD713" s="34">
        <v>27.3</v>
      </c>
      <c r="AE713" s="34">
        <v>0.63</v>
      </c>
      <c r="AF713" s="34">
        <v>979</v>
      </c>
      <c r="AG713" s="34">
        <v>1</v>
      </c>
      <c r="AH713" s="34">
        <v>37</v>
      </c>
      <c r="AI713" s="34">
        <v>37</v>
      </c>
      <c r="AJ713" s="34">
        <v>192</v>
      </c>
      <c r="AK713" s="34">
        <v>170</v>
      </c>
      <c r="AL713" s="34">
        <v>4</v>
      </c>
      <c r="AM713" s="34">
        <v>175</v>
      </c>
      <c r="AN713" s="34" t="s">
        <v>155</v>
      </c>
      <c r="AO713" s="34">
        <v>2</v>
      </c>
      <c r="AP713" s="37">
        <v>0.77583333333333337</v>
      </c>
      <c r="AQ713" s="34">
        <v>47.159233</v>
      </c>
      <c r="AR713" s="34">
        <v>-88.489709000000005</v>
      </c>
      <c r="AS713" s="34">
        <v>314</v>
      </c>
      <c r="AT713" s="34">
        <v>36.299999999999997</v>
      </c>
      <c r="AU713" s="34">
        <v>12</v>
      </c>
      <c r="AV713" s="34">
        <v>10</v>
      </c>
      <c r="AW713" s="34" t="s">
        <v>199</v>
      </c>
      <c r="AX713" s="34">
        <v>1.7873129999999999</v>
      </c>
      <c r="AY713" s="34">
        <v>1</v>
      </c>
      <c r="AZ713" s="34">
        <v>2.3873129999999998</v>
      </c>
      <c r="BA713" s="34">
        <v>13.404</v>
      </c>
      <c r="BB713" s="34">
        <v>15.79</v>
      </c>
      <c r="BC713" s="34">
        <v>1.18</v>
      </c>
      <c r="BD713" s="34">
        <v>12.909000000000001</v>
      </c>
      <c r="BE713" s="34">
        <v>1625.4359999999999</v>
      </c>
      <c r="BF713" s="34">
        <v>697.09199999999998</v>
      </c>
      <c r="BG713" s="34">
        <v>33.704999999999998</v>
      </c>
      <c r="BH713" s="34">
        <v>5.0999999999999997E-2</v>
      </c>
      <c r="BI713" s="34">
        <v>33.755000000000003</v>
      </c>
      <c r="BJ713" s="34">
        <v>27.533000000000001</v>
      </c>
      <c r="BK713" s="34">
        <v>4.1000000000000002E-2</v>
      </c>
      <c r="BL713" s="34">
        <v>27.574000000000002</v>
      </c>
      <c r="BM713" s="34">
        <v>64.602199999999996</v>
      </c>
      <c r="BN713" s="34"/>
      <c r="BO713" s="34"/>
      <c r="BP713" s="34"/>
      <c r="BQ713" s="34">
        <v>244.17099999999999</v>
      </c>
      <c r="BR713" s="34">
        <v>0.139851</v>
      </c>
      <c r="BS713" s="34">
        <v>-5</v>
      </c>
      <c r="BT713" s="34">
        <v>6.0000000000000001E-3</v>
      </c>
      <c r="BU713" s="34">
        <v>3.417608</v>
      </c>
      <c r="BV713" s="34">
        <v>0</v>
      </c>
      <c r="BW713" s="34" t="s">
        <v>155</v>
      </c>
      <c r="BX713" s="34">
        <v>0.81699999999999995</v>
      </c>
    </row>
    <row r="714" spans="1:76" x14ac:dyDescent="0.25">
      <c r="A714" s="35">
        <v>43167</v>
      </c>
      <c r="B714" s="36">
        <v>2.5033564814814811E-2</v>
      </c>
      <c r="C714" s="34">
        <v>3.6859999999999999</v>
      </c>
      <c r="D714" s="34">
        <v>5.2294999999999998</v>
      </c>
      <c r="E714" s="34">
        <v>52294.704879999998</v>
      </c>
      <c r="F714" s="34">
        <v>1089.2</v>
      </c>
      <c r="G714" s="34">
        <v>3.4</v>
      </c>
      <c r="H714" s="34">
        <v>11517.8</v>
      </c>
      <c r="I714" s="34"/>
      <c r="J714" s="34">
        <v>1.4</v>
      </c>
      <c r="K714" s="34">
        <v>0.90080000000000005</v>
      </c>
      <c r="L714" s="34">
        <v>3.3203999999999998</v>
      </c>
      <c r="M714" s="34">
        <v>4.7104999999999997</v>
      </c>
      <c r="N714" s="34">
        <v>981.13499999999999</v>
      </c>
      <c r="O714" s="34">
        <v>3.0381</v>
      </c>
      <c r="P714" s="34">
        <v>984.2</v>
      </c>
      <c r="Q714" s="34">
        <v>801.46810000000005</v>
      </c>
      <c r="R714" s="34">
        <v>2.4817999999999998</v>
      </c>
      <c r="S714" s="34">
        <v>803.9</v>
      </c>
      <c r="T714" s="34">
        <v>11517.8</v>
      </c>
      <c r="U714" s="34"/>
      <c r="V714" s="34"/>
      <c r="W714" s="34">
        <v>0</v>
      </c>
      <c r="X714" s="34">
        <v>1.2611000000000001</v>
      </c>
      <c r="Y714" s="34">
        <v>12</v>
      </c>
      <c r="Z714" s="34">
        <v>853</v>
      </c>
      <c r="AA714" s="34">
        <v>854</v>
      </c>
      <c r="AB714" s="34">
        <v>862</v>
      </c>
      <c r="AC714" s="34">
        <v>93</v>
      </c>
      <c r="AD714" s="34">
        <v>27.3</v>
      </c>
      <c r="AE714" s="34">
        <v>0.63</v>
      </c>
      <c r="AF714" s="34">
        <v>979</v>
      </c>
      <c r="AG714" s="34">
        <v>1</v>
      </c>
      <c r="AH714" s="34">
        <v>37</v>
      </c>
      <c r="AI714" s="34">
        <v>37</v>
      </c>
      <c r="AJ714" s="34">
        <v>192</v>
      </c>
      <c r="AK714" s="34">
        <v>170</v>
      </c>
      <c r="AL714" s="34">
        <v>4.0999999999999996</v>
      </c>
      <c r="AM714" s="34">
        <v>175</v>
      </c>
      <c r="AN714" s="34" t="s">
        <v>155</v>
      </c>
      <c r="AO714" s="34">
        <v>2</v>
      </c>
      <c r="AP714" s="37">
        <v>0.7758449074074073</v>
      </c>
      <c r="AQ714" s="34">
        <v>47.159139000000003</v>
      </c>
      <c r="AR714" s="34">
        <v>-88.489541000000003</v>
      </c>
      <c r="AS714" s="34">
        <v>314.10000000000002</v>
      </c>
      <c r="AT714" s="34">
        <v>35.4</v>
      </c>
      <c r="AU714" s="34">
        <v>12</v>
      </c>
      <c r="AV714" s="34">
        <v>10</v>
      </c>
      <c r="AW714" s="34" t="s">
        <v>199</v>
      </c>
      <c r="AX714" s="34">
        <v>1.9718720000000001</v>
      </c>
      <c r="AY714" s="34">
        <v>1</v>
      </c>
      <c r="AZ714" s="34">
        <v>2.5718719999999999</v>
      </c>
      <c r="BA714" s="34">
        <v>13.404</v>
      </c>
      <c r="BB714" s="34">
        <v>18.29</v>
      </c>
      <c r="BC714" s="34">
        <v>1.36</v>
      </c>
      <c r="BD714" s="34">
        <v>11.016</v>
      </c>
      <c r="BE714" s="34">
        <v>1052.097</v>
      </c>
      <c r="BF714" s="34">
        <v>949.98800000000006</v>
      </c>
      <c r="BG714" s="34">
        <v>32.555999999999997</v>
      </c>
      <c r="BH714" s="34">
        <v>0.10100000000000001</v>
      </c>
      <c r="BI714" s="34">
        <v>32.656999999999996</v>
      </c>
      <c r="BJ714" s="34">
        <v>26.594999999999999</v>
      </c>
      <c r="BK714" s="34">
        <v>8.2000000000000003E-2</v>
      </c>
      <c r="BL714" s="34">
        <v>26.677</v>
      </c>
      <c r="BM714" s="34">
        <v>125.9396</v>
      </c>
      <c r="BN714" s="34"/>
      <c r="BO714" s="34"/>
      <c r="BP714" s="34"/>
      <c r="BQ714" s="34">
        <v>290.54300000000001</v>
      </c>
      <c r="BR714" s="34">
        <v>9.8444000000000004E-2</v>
      </c>
      <c r="BS714" s="34">
        <v>-5</v>
      </c>
      <c r="BT714" s="34">
        <v>5.1229999999999999E-3</v>
      </c>
      <c r="BU714" s="34">
        <v>2.405726</v>
      </c>
      <c r="BV714" s="34">
        <v>0</v>
      </c>
      <c r="BW714" s="34" t="s">
        <v>155</v>
      </c>
      <c r="BX714" s="34">
        <v>0.81699999999999995</v>
      </c>
    </row>
    <row r="715" spans="1:76" x14ac:dyDescent="0.25">
      <c r="A715" s="35">
        <v>43167</v>
      </c>
      <c r="B715" s="36">
        <v>2.5045138888888888E-2</v>
      </c>
      <c r="C715" s="34">
        <v>2.8479999999999999</v>
      </c>
      <c r="D715" s="34">
        <v>5.1055000000000001</v>
      </c>
      <c r="E715" s="34">
        <v>51055.016839999997</v>
      </c>
      <c r="F715" s="34">
        <v>772.1</v>
      </c>
      <c r="G715" s="34">
        <v>4.3</v>
      </c>
      <c r="H715" s="34">
        <v>11517.8</v>
      </c>
      <c r="I715" s="34"/>
      <c r="J715" s="34">
        <v>1.5</v>
      </c>
      <c r="K715" s="34">
        <v>0.90949999999999998</v>
      </c>
      <c r="L715" s="34">
        <v>2.5901999999999998</v>
      </c>
      <c r="M715" s="34">
        <v>4.6433999999999997</v>
      </c>
      <c r="N715" s="34">
        <v>702.18970000000002</v>
      </c>
      <c r="O715" s="34">
        <v>3.9369999999999998</v>
      </c>
      <c r="P715" s="34">
        <v>706.1</v>
      </c>
      <c r="Q715" s="34">
        <v>573.6037</v>
      </c>
      <c r="R715" s="34">
        <v>3.2161</v>
      </c>
      <c r="S715" s="34">
        <v>576.79999999999995</v>
      </c>
      <c r="T715" s="34">
        <v>11517.8</v>
      </c>
      <c r="U715" s="34"/>
      <c r="V715" s="34"/>
      <c r="W715" s="34">
        <v>0</v>
      </c>
      <c r="X715" s="34">
        <v>1.3684000000000001</v>
      </c>
      <c r="Y715" s="34">
        <v>12.2</v>
      </c>
      <c r="Z715" s="34">
        <v>852</v>
      </c>
      <c r="AA715" s="34">
        <v>853</v>
      </c>
      <c r="AB715" s="34">
        <v>862</v>
      </c>
      <c r="AC715" s="34">
        <v>93</v>
      </c>
      <c r="AD715" s="34">
        <v>27.3</v>
      </c>
      <c r="AE715" s="34">
        <v>0.63</v>
      </c>
      <c r="AF715" s="34">
        <v>979</v>
      </c>
      <c r="AG715" s="34">
        <v>1</v>
      </c>
      <c r="AH715" s="34">
        <v>37</v>
      </c>
      <c r="AI715" s="34">
        <v>37</v>
      </c>
      <c r="AJ715" s="34">
        <v>192</v>
      </c>
      <c r="AK715" s="34">
        <v>170</v>
      </c>
      <c r="AL715" s="34">
        <v>4.2</v>
      </c>
      <c r="AM715" s="34">
        <v>175</v>
      </c>
      <c r="AN715" s="34" t="s">
        <v>155</v>
      </c>
      <c r="AO715" s="34">
        <v>2</v>
      </c>
      <c r="AP715" s="37">
        <v>0.77585648148148145</v>
      </c>
      <c r="AQ715" s="34">
        <v>47.159050999999998</v>
      </c>
      <c r="AR715" s="34">
        <v>-88.489382000000006</v>
      </c>
      <c r="AS715" s="34">
        <v>313.8</v>
      </c>
      <c r="AT715" s="34">
        <v>30.5</v>
      </c>
      <c r="AU715" s="34">
        <v>12</v>
      </c>
      <c r="AV715" s="34">
        <v>10</v>
      </c>
      <c r="AW715" s="34" t="s">
        <v>199</v>
      </c>
      <c r="AX715" s="34">
        <v>2.1438000000000001</v>
      </c>
      <c r="AY715" s="34">
        <v>1.2157</v>
      </c>
      <c r="AZ715" s="34">
        <v>2.7437999999999998</v>
      </c>
      <c r="BA715" s="34">
        <v>13.404</v>
      </c>
      <c r="BB715" s="34">
        <v>20.100000000000001</v>
      </c>
      <c r="BC715" s="34">
        <v>1.5</v>
      </c>
      <c r="BD715" s="34">
        <v>9.9529999999999994</v>
      </c>
      <c r="BE715" s="34">
        <v>899.13800000000003</v>
      </c>
      <c r="BF715" s="34">
        <v>1025.9010000000001</v>
      </c>
      <c r="BG715" s="34">
        <v>25.526</v>
      </c>
      <c r="BH715" s="34">
        <v>0.14299999999999999</v>
      </c>
      <c r="BI715" s="34">
        <v>25.669</v>
      </c>
      <c r="BJ715" s="34">
        <v>20.852</v>
      </c>
      <c r="BK715" s="34">
        <v>0.11700000000000001</v>
      </c>
      <c r="BL715" s="34">
        <v>20.969000000000001</v>
      </c>
      <c r="BM715" s="34">
        <v>137.97120000000001</v>
      </c>
      <c r="BN715" s="34"/>
      <c r="BO715" s="34"/>
      <c r="BP715" s="34"/>
      <c r="BQ715" s="34">
        <v>345.39400000000001</v>
      </c>
      <c r="BR715" s="34">
        <v>0.11254</v>
      </c>
      <c r="BS715" s="34">
        <v>-5</v>
      </c>
      <c r="BT715" s="34">
        <v>5.8770000000000003E-3</v>
      </c>
      <c r="BU715" s="34">
        <v>2.750197</v>
      </c>
      <c r="BV715" s="34">
        <v>0</v>
      </c>
      <c r="BW715" s="34" t="s">
        <v>155</v>
      </c>
      <c r="BX715" s="34">
        <v>0.81699999999999995</v>
      </c>
    </row>
    <row r="716" spans="1:76" x14ac:dyDescent="0.25">
      <c r="A716" s="35">
        <v>43167</v>
      </c>
      <c r="B716" s="36">
        <v>2.5056712962962958E-2</v>
      </c>
      <c r="C716" s="34">
        <v>3.0049999999999999</v>
      </c>
      <c r="D716" s="34">
        <v>5.5061999999999998</v>
      </c>
      <c r="E716" s="34">
        <v>55061.750840000001</v>
      </c>
      <c r="F716" s="34">
        <v>560.20000000000005</v>
      </c>
      <c r="G716" s="34">
        <v>4.4000000000000004</v>
      </c>
      <c r="H716" s="34">
        <v>11517.8</v>
      </c>
      <c r="I716" s="34"/>
      <c r="J716" s="34">
        <v>2.46</v>
      </c>
      <c r="K716" s="34">
        <v>0.90390000000000004</v>
      </c>
      <c r="L716" s="34">
        <v>2.7160000000000002</v>
      </c>
      <c r="M716" s="34">
        <v>4.9771999999999998</v>
      </c>
      <c r="N716" s="34">
        <v>506.34030000000001</v>
      </c>
      <c r="O716" s="34">
        <v>3.9773000000000001</v>
      </c>
      <c r="P716" s="34">
        <v>510.3</v>
      </c>
      <c r="Q716" s="34">
        <v>413.61860000000001</v>
      </c>
      <c r="R716" s="34">
        <v>3.2490000000000001</v>
      </c>
      <c r="S716" s="34">
        <v>416.9</v>
      </c>
      <c r="T716" s="34">
        <v>11517.8</v>
      </c>
      <c r="U716" s="34"/>
      <c r="V716" s="34"/>
      <c r="W716" s="34">
        <v>0</v>
      </c>
      <c r="X716" s="34">
        <v>2.2267999999999999</v>
      </c>
      <c r="Y716" s="34">
        <v>12.4</v>
      </c>
      <c r="Z716" s="34">
        <v>852</v>
      </c>
      <c r="AA716" s="34">
        <v>853</v>
      </c>
      <c r="AB716" s="34">
        <v>863</v>
      </c>
      <c r="AC716" s="34">
        <v>93</v>
      </c>
      <c r="AD716" s="34">
        <v>27.3</v>
      </c>
      <c r="AE716" s="34">
        <v>0.63</v>
      </c>
      <c r="AF716" s="34">
        <v>979</v>
      </c>
      <c r="AG716" s="34">
        <v>1</v>
      </c>
      <c r="AH716" s="34">
        <v>37.877000000000002</v>
      </c>
      <c r="AI716" s="34">
        <v>37</v>
      </c>
      <c r="AJ716" s="34">
        <v>192</v>
      </c>
      <c r="AK716" s="34">
        <v>170.9</v>
      </c>
      <c r="AL716" s="34">
        <v>4.5</v>
      </c>
      <c r="AM716" s="34">
        <v>174.9</v>
      </c>
      <c r="AN716" s="34" t="s">
        <v>155</v>
      </c>
      <c r="AO716" s="34">
        <v>2</v>
      </c>
      <c r="AP716" s="37">
        <v>0.7758680555555556</v>
      </c>
      <c r="AQ716" s="34">
        <v>47.158990000000003</v>
      </c>
      <c r="AR716" s="34">
        <v>-88.489255</v>
      </c>
      <c r="AS716" s="34">
        <v>313.7</v>
      </c>
      <c r="AT716" s="34">
        <v>28.8</v>
      </c>
      <c r="AU716" s="34">
        <v>12</v>
      </c>
      <c r="AV716" s="34">
        <v>10</v>
      </c>
      <c r="AW716" s="34" t="s">
        <v>199</v>
      </c>
      <c r="AX716" s="34">
        <v>2.2000000000000002</v>
      </c>
      <c r="AY716" s="34">
        <v>1.3</v>
      </c>
      <c r="AZ716" s="34">
        <v>2.8</v>
      </c>
      <c r="BA716" s="34">
        <v>13.404</v>
      </c>
      <c r="BB716" s="34">
        <v>18.88</v>
      </c>
      <c r="BC716" s="34">
        <v>1.41</v>
      </c>
      <c r="BD716" s="34">
        <v>10.628</v>
      </c>
      <c r="BE716" s="34">
        <v>893.59299999999996</v>
      </c>
      <c r="BF716" s="34">
        <v>1042.2539999999999</v>
      </c>
      <c r="BG716" s="34">
        <v>17.446000000000002</v>
      </c>
      <c r="BH716" s="34">
        <v>0.13700000000000001</v>
      </c>
      <c r="BI716" s="34">
        <v>17.582999999999998</v>
      </c>
      <c r="BJ716" s="34">
        <v>14.250999999999999</v>
      </c>
      <c r="BK716" s="34">
        <v>0.112</v>
      </c>
      <c r="BL716" s="34">
        <v>14.363</v>
      </c>
      <c r="BM716" s="34">
        <v>130.7681</v>
      </c>
      <c r="BN716" s="34"/>
      <c r="BO716" s="34"/>
      <c r="BP716" s="34"/>
      <c r="BQ716" s="34">
        <v>532.70899999999995</v>
      </c>
      <c r="BR716" s="34">
        <v>0.112369</v>
      </c>
      <c r="BS716" s="34">
        <v>-5</v>
      </c>
      <c r="BT716" s="34">
        <v>5.1229999999999999E-3</v>
      </c>
      <c r="BU716" s="34">
        <v>2.7460170000000002</v>
      </c>
      <c r="BV716" s="34">
        <v>0</v>
      </c>
      <c r="BW716" s="34" t="s">
        <v>155</v>
      </c>
      <c r="BX716" s="34">
        <v>0.81699999999999995</v>
      </c>
    </row>
    <row r="717" spans="1:76" x14ac:dyDescent="0.25">
      <c r="A717" s="35">
        <v>43167</v>
      </c>
      <c r="B717" s="36">
        <v>2.5068287037037038E-2</v>
      </c>
      <c r="C717" s="34">
        <v>3.9630000000000001</v>
      </c>
      <c r="D717" s="34">
        <v>5.7491000000000003</v>
      </c>
      <c r="E717" s="34">
        <v>57491.000829999997</v>
      </c>
      <c r="F717" s="34">
        <v>405.2</v>
      </c>
      <c r="G717" s="34">
        <v>4.4000000000000004</v>
      </c>
      <c r="H717" s="34">
        <v>11517.8</v>
      </c>
      <c r="I717" s="34"/>
      <c r="J717" s="34">
        <v>3.46</v>
      </c>
      <c r="K717" s="34">
        <v>0.89300000000000002</v>
      </c>
      <c r="L717" s="34">
        <v>3.5390999999999999</v>
      </c>
      <c r="M717" s="34">
        <v>5.1341999999999999</v>
      </c>
      <c r="N717" s="34">
        <v>361.85890000000001</v>
      </c>
      <c r="O717" s="34">
        <v>3.9293999999999998</v>
      </c>
      <c r="P717" s="34">
        <v>365.8</v>
      </c>
      <c r="Q717" s="34">
        <v>295.59480000000002</v>
      </c>
      <c r="R717" s="34">
        <v>3.2099000000000002</v>
      </c>
      <c r="S717" s="34">
        <v>298.8</v>
      </c>
      <c r="T717" s="34">
        <v>11517.8</v>
      </c>
      <c r="U717" s="34"/>
      <c r="V717" s="34"/>
      <c r="W717" s="34">
        <v>0</v>
      </c>
      <c r="X717" s="34">
        <v>3.0897999999999999</v>
      </c>
      <c r="Y717" s="34">
        <v>12.3</v>
      </c>
      <c r="Z717" s="34">
        <v>853</v>
      </c>
      <c r="AA717" s="34">
        <v>853</v>
      </c>
      <c r="AB717" s="34">
        <v>864</v>
      </c>
      <c r="AC717" s="34">
        <v>93</v>
      </c>
      <c r="AD717" s="34">
        <v>27.3</v>
      </c>
      <c r="AE717" s="34">
        <v>0.63</v>
      </c>
      <c r="AF717" s="34">
        <v>979</v>
      </c>
      <c r="AG717" s="34">
        <v>1</v>
      </c>
      <c r="AH717" s="34">
        <v>38</v>
      </c>
      <c r="AI717" s="34">
        <v>37</v>
      </c>
      <c r="AJ717" s="34">
        <v>192</v>
      </c>
      <c r="AK717" s="34">
        <v>171</v>
      </c>
      <c r="AL717" s="34">
        <v>4.5</v>
      </c>
      <c r="AM717" s="34">
        <v>174.5</v>
      </c>
      <c r="AN717" s="34" t="s">
        <v>155</v>
      </c>
      <c r="AO717" s="34">
        <v>2</v>
      </c>
      <c r="AP717" s="37">
        <v>0.77587962962962964</v>
      </c>
      <c r="AQ717" s="34">
        <v>47.158949999999997</v>
      </c>
      <c r="AR717" s="34">
        <v>-88.489160999999996</v>
      </c>
      <c r="AS717" s="34">
        <v>313.60000000000002</v>
      </c>
      <c r="AT717" s="34">
        <v>24.3</v>
      </c>
      <c r="AU717" s="34">
        <v>12</v>
      </c>
      <c r="AV717" s="34">
        <v>10</v>
      </c>
      <c r="AW717" s="34" t="s">
        <v>199</v>
      </c>
      <c r="AX717" s="34">
        <v>2.2719</v>
      </c>
      <c r="AY717" s="34">
        <v>1.5157</v>
      </c>
      <c r="AZ717" s="34">
        <v>3.0156999999999998</v>
      </c>
      <c r="BA717" s="34">
        <v>13.404</v>
      </c>
      <c r="BB717" s="34">
        <v>16.89</v>
      </c>
      <c r="BC717" s="34">
        <v>1.26</v>
      </c>
      <c r="BD717" s="34">
        <v>11.976000000000001</v>
      </c>
      <c r="BE717" s="34">
        <v>1047.7819999999999</v>
      </c>
      <c r="BF717" s="34">
        <v>967.45500000000004</v>
      </c>
      <c r="BG717" s="34">
        <v>11.218999999999999</v>
      </c>
      <c r="BH717" s="34">
        <v>0.122</v>
      </c>
      <c r="BI717" s="34">
        <v>11.340999999999999</v>
      </c>
      <c r="BJ717" s="34">
        <v>9.1649999999999991</v>
      </c>
      <c r="BK717" s="34">
        <v>0.1</v>
      </c>
      <c r="BL717" s="34">
        <v>9.2639999999999993</v>
      </c>
      <c r="BM717" s="34">
        <v>117.6711</v>
      </c>
      <c r="BN717" s="34"/>
      <c r="BO717" s="34"/>
      <c r="BP717" s="34"/>
      <c r="BQ717" s="34">
        <v>665.12400000000002</v>
      </c>
      <c r="BR717" s="34">
        <v>0.102353</v>
      </c>
      <c r="BS717" s="34">
        <v>-5</v>
      </c>
      <c r="BT717" s="34">
        <v>5.0000000000000001E-3</v>
      </c>
      <c r="BU717" s="34">
        <v>2.501252</v>
      </c>
      <c r="BV717" s="34">
        <v>0</v>
      </c>
      <c r="BW717" s="34" t="s">
        <v>155</v>
      </c>
      <c r="BX717" s="34">
        <v>0.81699999999999995</v>
      </c>
    </row>
    <row r="718" spans="1:76" x14ac:dyDescent="0.25">
      <c r="A718" s="35">
        <v>43167</v>
      </c>
      <c r="B718" s="36">
        <v>2.5079861111111112E-2</v>
      </c>
      <c r="C718" s="34">
        <v>5.3159999999999998</v>
      </c>
      <c r="D718" s="34">
        <v>5.8552</v>
      </c>
      <c r="E718" s="34">
        <v>58552.129780000003</v>
      </c>
      <c r="F718" s="34">
        <v>266.2</v>
      </c>
      <c r="G718" s="34">
        <v>4.4000000000000004</v>
      </c>
      <c r="H718" s="34">
        <v>11517.8</v>
      </c>
      <c r="I718" s="34"/>
      <c r="J718" s="34">
        <v>4.37</v>
      </c>
      <c r="K718" s="34">
        <v>0.88039999999999996</v>
      </c>
      <c r="L718" s="34">
        <v>4.6798999999999999</v>
      </c>
      <c r="M718" s="34">
        <v>5.1548999999999996</v>
      </c>
      <c r="N718" s="34">
        <v>234.38300000000001</v>
      </c>
      <c r="O718" s="34">
        <v>3.8483000000000001</v>
      </c>
      <c r="P718" s="34">
        <v>238.2</v>
      </c>
      <c r="Q718" s="34">
        <v>191.4624</v>
      </c>
      <c r="R718" s="34">
        <v>3.1436000000000002</v>
      </c>
      <c r="S718" s="34">
        <v>194.6</v>
      </c>
      <c r="T718" s="34">
        <v>11517.8</v>
      </c>
      <c r="U718" s="34"/>
      <c r="V718" s="34"/>
      <c r="W718" s="34">
        <v>0</v>
      </c>
      <c r="X718" s="34">
        <v>3.8496999999999999</v>
      </c>
      <c r="Y718" s="34">
        <v>12.4</v>
      </c>
      <c r="Z718" s="34">
        <v>854</v>
      </c>
      <c r="AA718" s="34">
        <v>854</v>
      </c>
      <c r="AB718" s="34">
        <v>864</v>
      </c>
      <c r="AC718" s="34">
        <v>93</v>
      </c>
      <c r="AD718" s="34">
        <v>27.3</v>
      </c>
      <c r="AE718" s="34">
        <v>0.63</v>
      </c>
      <c r="AF718" s="34">
        <v>979</v>
      </c>
      <c r="AG718" s="34">
        <v>1</v>
      </c>
      <c r="AH718" s="34">
        <v>38</v>
      </c>
      <c r="AI718" s="34">
        <v>37</v>
      </c>
      <c r="AJ718" s="34">
        <v>192</v>
      </c>
      <c r="AK718" s="34">
        <v>170.1</v>
      </c>
      <c r="AL718" s="34">
        <v>4.5</v>
      </c>
      <c r="AM718" s="34">
        <v>174.1</v>
      </c>
      <c r="AN718" s="34" t="s">
        <v>155</v>
      </c>
      <c r="AO718" s="34">
        <v>2</v>
      </c>
      <c r="AP718" s="37">
        <v>0.77589120370370368</v>
      </c>
      <c r="AQ718" s="34">
        <v>47.158926000000001</v>
      </c>
      <c r="AR718" s="34">
        <v>-88.489095000000006</v>
      </c>
      <c r="AS718" s="34">
        <v>313.5</v>
      </c>
      <c r="AT718" s="34">
        <v>14.1</v>
      </c>
      <c r="AU718" s="34">
        <v>12</v>
      </c>
      <c r="AV718" s="34">
        <v>10</v>
      </c>
      <c r="AW718" s="34" t="s">
        <v>199</v>
      </c>
      <c r="AX718" s="34">
        <v>2.4436559999999998</v>
      </c>
      <c r="AY718" s="34">
        <v>1.815485</v>
      </c>
      <c r="AZ718" s="34">
        <v>3.3154849999999998</v>
      </c>
      <c r="BA718" s="34">
        <v>13.404</v>
      </c>
      <c r="BB718" s="34">
        <v>15.03</v>
      </c>
      <c r="BC718" s="34">
        <v>1.1200000000000001</v>
      </c>
      <c r="BD718" s="34">
        <v>13.585000000000001</v>
      </c>
      <c r="BE718" s="34">
        <v>1238.538</v>
      </c>
      <c r="BF718" s="34">
        <v>868.29600000000005</v>
      </c>
      <c r="BG718" s="34">
        <v>6.4960000000000004</v>
      </c>
      <c r="BH718" s="34">
        <v>0.107</v>
      </c>
      <c r="BI718" s="34">
        <v>6.6020000000000003</v>
      </c>
      <c r="BJ718" s="34">
        <v>5.306</v>
      </c>
      <c r="BK718" s="34">
        <v>8.6999999999999994E-2</v>
      </c>
      <c r="BL718" s="34">
        <v>5.3929999999999998</v>
      </c>
      <c r="BM718" s="34">
        <v>105.1867</v>
      </c>
      <c r="BN718" s="34"/>
      <c r="BO718" s="34"/>
      <c r="BP718" s="34"/>
      <c r="BQ718" s="34">
        <v>740.78300000000002</v>
      </c>
      <c r="BR718" s="34">
        <v>8.9598999999999998E-2</v>
      </c>
      <c r="BS718" s="34">
        <v>-5</v>
      </c>
      <c r="BT718" s="34">
        <v>5.0000000000000001E-3</v>
      </c>
      <c r="BU718" s="34">
        <v>2.1895760000000002</v>
      </c>
      <c r="BV718" s="34">
        <v>0</v>
      </c>
      <c r="BW718" s="34" t="s">
        <v>155</v>
      </c>
      <c r="BX718" s="34">
        <v>0.81699999999999995</v>
      </c>
    </row>
    <row r="719" spans="1:76" x14ac:dyDescent="0.25">
      <c r="A719" s="35">
        <v>43167</v>
      </c>
      <c r="B719" s="36">
        <v>2.5091435185185185E-2</v>
      </c>
      <c r="C719" s="34">
        <v>6.6929999999999996</v>
      </c>
      <c r="D719" s="34">
        <v>6.0160999999999998</v>
      </c>
      <c r="E719" s="34">
        <v>60160.980069999998</v>
      </c>
      <c r="F719" s="34">
        <v>188.5</v>
      </c>
      <c r="G719" s="34">
        <v>3.9</v>
      </c>
      <c r="H719" s="34">
        <v>11517.8</v>
      </c>
      <c r="I719" s="34"/>
      <c r="J719" s="34">
        <v>5.08</v>
      </c>
      <c r="K719" s="34">
        <v>0.86729999999999996</v>
      </c>
      <c r="L719" s="34">
        <v>5.8051000000000004</v>
      </c>
      <c r="M719" s="34">
        <v>5.2178000000000004</v>
      </c>
      <c r="N719" s="34">
        <v>163.45580000000001</v>
      </c>
      <c r="O719" s="34">
        <v>3.4062000000000001</v>
      </c>
      <c r="P719" s="34">
        <v>166.9</v>
      </c>
      <c r="Q719" s="34">
        <v>133.52350000000001</v>
      </c>
      <c r="R719" s="34">
        <v>2.7825000000000002</v>
      </c>
      <c r="S719" s="34">
        <v>136.30000000000001</v>
      </c>
      <c r="T719" s="34">
        <v>11517.8</v>
      </c>
      <c r="U719" s="34"/>
      <c r="V719" s="34"/>
      <c r="W719" s="34">
        <v>0</v>
      </c>
      <c r="X719" s="34">
        <v>4.4051999999999998</v>
      </c>
      <c r="Y719" s="34">
        <v>12.4</v>
      </c>
      <c r="Z719" s="34">
        <v>853</v>
      </c>
      <c r="AA719" s="34">
        <v>852</v>
      </c>
      <c r="AB719" s="34">
        <v>864</v>
      </c>
      <c r="AC719" s="34">
        <v>93</v>
      </c>
      <c r="AD719" s="34">
        <v>27.3</v>
      </c>
      <c r="AE719" s="34">
        <v>0.63</v>
      </c>
      <c r="AF719" s="34">
        <v>979</v>
      </c>
      <c r="AG719" s="34">
        <v>1</v>
      </c>
      <c r="AH719" s="34">
        <v>38</v>
      </c>
      <c r="AI719" s="34">
        <v>37</v>
      </c>
      <c r="AJ719" s="34">
        <v>192</v>
      </c>
      <c r="AK719" s="34">
        <v>170.9</v>
      </c>
      <c r="AL719" s="34">
        <v>4.7</v>
      </c>
      <c r="AM719" s="34">
        <v>174</v>
      </c>
      <c r="AN719" s="34" t="s">
        <v>155</v>
      </c>
      <c r="AO719" s="34">
        <v>2</v>
      </c>
      <c r="AP719" s="37">
        <v>0.77590277777777772</v>
      </c>
      <c r="AQ719" s="34">
        <v>47.158903000000002</v>
      </c>
      <c r="AR719" s="34">
        <v>-88.489040000000003</v>
      </c>
      <c r="AS719" s="34">
        <v>313.60000000000002</v>
      </c>
      <c r="AT719" s="34">
        <v>7.9</v>
      </c>
      <c r="AU719" s="34">
        <v>12</v>
      </c>
      <c r="AV719" s="34">
        <v>10</v>
      </c>
      <c r="AW719" s="34" t="s">
        <v>199</v>
      </c>
      <c r="AX719" s="34">
        <v>1.565666</v>
      </c>
      <c r="AY719" s="34">
        <v>1.6125130000000001</v>
      </c>
      <c r="AZ719" s="34">
        <v>2.3219219999999998</v>
      </c>
      <c r="BA719" s="34">
        <v>13.404</v>
      </c>
      <c r="BB719" s="34">
        <v>13.47</v>
      </c>
      <c r="BC719" s="34">
        <v>1.01</v>
      </c>
      <c r="BD719" s="34">
        <v>15.298</v>
      </c>
      <c r="BE719" s="34">
        <v>1385.902</v>
      </c>
      <c r="BF719" s="34">
        <v>792.85500000000002</v>
      </c>
      <c r="BG719" s="34">
        <v>4.0869999999999997</v>
      </c>
      <c r="BH719" s="34">
        <v>8.5000000000000006E-2</v>
      </c>
      <c r="BI719" s="34">
        <v>4.1719999999999997</v>
      </c>
      <c r="BJ719" s="34">
        <v>3.3380000000000001</v>
      </c>
      <c r="BK719" s="34">
        <v>7.0000000000000007E-2</v>
      </c>
      <c r="BL719" s="34">
        <v>3.4079999999999999</v>
      </c>
      <c r="BM719" s="34">
        <v>94.889300000000006</v>
      </c>
      <c r="BN719" s="34"/>
      <c r="BO719" s="34"/>
      <c r="BP719" s="34"/>
      <c r="BQ719" s="34">
        <v>764.70100000000002</v>
      </c>
      <c r="BR719" s="34">
        <v>0.116064</v>
      </c>
      <c r="BS719" s="34">
        <v>-5</v>
      </c>
      <c r="BT719" s="34">
        <v>5.0000000000000001E-3</v>
      </c>
      <c r="BU719" s="34">
        <v>2.8363139999999998</v>
      </c>
      <c r="BV719" s="34">
        <v>0</v>
      </c>
      <c r="BW719" s="34" t="s">
        <v>155</v>
      </c>
      <c r="BX719" s="34">
        <v>0.81699999999999995</v>
      </c>
    </row>
    <row r="720" spans="1:76" x14ac:dyDescent="0.25">
      <c r="A720" s="35">
        <v>43167</v>
      </c>
      <c r="B720" s="36">
        <v>2.5103009259259259E-2</v>
      </c>
      <c r="C720" s="34">
        <v>7.7809999999999997</v>
      </c>
      <c r="D720" s="34">
        <v>6.0742000000000003</v>
      </c>
      <c r="E720" s="34">
        <v>60741.632149999998</v>
      </c>
      <c r="F720" s="34">
        <v>130.1</v>
      </c>
      <c r="G720" s="34">
        <v>3.3</v>
      </c>
      <c r="H720" s="34">
        <v>11517.8</v>
      </c>
      <c r="I720" s="34"/>
      <c r="J720" s="34">
        <v>5.68</v>
      </c>
      <c r="K720" s="34">
        <v>0.85780000000000001</v>
      </c>
      <c r="L720" s="34">
        <v>6.6745000000000001</v>
      </c>
      <c r="M720" s="34">
        <v>5.2104999999999997</v>
      </c>
      <c r="N720" s="34">
        <v>111.6091</v>
      </c>
      <c r="O720" s="34">
        <v>2.8733</v>
      </c>
      <c r="P720" s="34">
        <v>114.5</v>
      </c>
      <c r="Q720" s="34">
        <v>91.171099999999996</v>
      </c>
      <c r="R720" s="34">
        <v>2.3472</v>
      </c>
      <c r="S720" s="34">
        <v>93.5</v>
      </c>
      <c r="T720" s="34">
        <v>11517.8</v>
      </c>
      <c r="U720" s="34"/>
      <c r="V720" s="34"/>
      <c r="W720" s="34">
        <v>0</v>
      </c>
      <c r="X720" s="34">
        <v>4.8738999999999999</v>
      </c>
      <c r="Y720" s="34">
        <v>12.4</v>
      </c>
      <c r="Z720" s="34">
        <v>853</v>
      </c>
      <c r="AA720" s="34">
        <v>852</v>
      </c>
      <c r="AB720" s="34">
        <v>864</v>
      </c>
      <c r="AC720" s="34">
        <v>93</v>
      </c>
      <c r="AD720" s="34">
        <v>27.3</v>
      </c>
      <c r="AE720" s="34">
        <v>0.63</v>
      </c>
      <c r="AF720" s="34">
        <v>979</v>
      </c>
      <c r="AG720" s="34">
        <v>1</v>
      </c>
      <c r="AH720" s="34">
        <v>38</v>
      </c>
      <c r="AI720" s="34">
        <v>37</v>
      </c>
      <c r="AJ720" s="34">
        <v>192</v>
      </c>
      <c r="AK720" s="34">
        <v>171</v>
      </c>
      <c r="AL720" s="34">
        <v>4.5999999999999996</v>
      </c>
      <c r="AM720" s="34">
        <v>174</v>
      </c>
      <c r="AN720" s="34" t="s">
        <v>155</v>
      </c>
      <c r="AO720" s="34">
        <v>2</v>
      </c>
      <c r="AP720" s="37">
        <v>0.77591435185185187</v>
      </c>
      <c r="AQ720" s="34">
        <v>47.158887</v>
      </c>
      <c r="AR720" s="34">
        <v>-88.489000000000004</v>
      </c>
      <c r="AS720" s="34">
        <v>313.8</v>
      </c>
      <c r="AT720" s="34">
        <v>5.6</v>
      </c>
      <c r="AU720" s="34">
        <v>12</v>
      </c>
      <c r="AV720" s="34">
        <v>10</v>
      </c>
      <c r="AW720" s="34" t="s">
        <v>199</v>
      </c>
      <c r="AX720" s="34">
        <v>1.1281000000000001</v>
      </c>
      <c r="AY720" s="34">
        <v>1.3562000000000001</v>
      </c>
      <c r="AZ720" s="34">
        <v>1.7562</v>
      </c>
      <c r="BA720" s="34">
        <v>13.404</v>
      </c>
      <c r="BB720" s="34">
        <v>12.52</v>
      </c>
      <c r="BC720" s="34">
        <v>0.93</v>
      </c>
      <c r="BD720" s="34">
        <v>16.574999999999999</v>
      </c>
      <c r="BE720" s="34">
        <v>1487.787</v>
      </c>
      <c r="BF720" s="34">
        <v>739.22699999999998</v>
      </c>
      <c r="BG720" s="34">
        <v>2.605</v>
      </c>
      <c r="BH720" s="34">
        <v>6.7000000000000004E-2</v>
      </c>
      <c r="BI720" s="34">
        <v>2.6720000000000002</v>
      </c>
      <c r="BJ720" s="34">
        <v>2.1280000000000001</v>
      </c>
      <c r="BK720" s="34">
        <v>5.5E-2</v>
      </c>
      <c r="BL720" s="34">
        <v>2.1829999999999998</v>
      </c>
      <c r="BM720" s="34">
        <v>88.595600000000005</v>
      </c>
      <c r="BN720" s="34"/>
      <c r="BO720" s="34"/>
      <c r="BP720" s="34"/>
      <c r="BQ720" s="34">
        <v>789.93799999999999</v>
      </c>
      <c r="BR720" s="34">
        <v>0.105091</v>
      </c>
      <c r="BS720" s="34">
        <v>-5</v>
      </c>
      <c r="BT720" s="34">
        <v>5.0000000000000001E-3</v>
      </c>
      <c r="BU720" s="34">
        <v>2.5681609999999999</v>
      </c>
      <c r="BV720" s="34">
        <v>0</v>
      </c>
      <c r="BW720" s="34" t="s">
        <v>155</v>
      </c>
      <c r="BX720" s="34">
        <v>0.81699999999999995</v>
      </c>
    </row>
    <row r="721" spans="1:76" x14ac:dyDescent="0.25">
      <c r="A721" s="35">
        <v>43167</v>
      </c>
      <c r="B721" s="36">
        <v>2.5114583333333333E-2</v>
      </c>
      <c r="C721" s="34">
        <v>6.9729999999999999</v>
      </c>
      <c r="D721" s="34">
        <v>5.8849999999999998</v>
      </c>
      <c r="E721" s="34">
        <v>58849.55</v>
      </c>
      <c r="F721" s="34">
        <v>94.4</v>
      </c>
      <c r="G721" s="34">
        <v>2.8</v>
      </c>
      <c r="H721" s="34">
        <v>11517.8</v>
      </c>
      <c r="I721" s="34"/>
      <c r="J721" s="34">
        <v>5.94</v>
      </c>
      <c r="K721" s="34">
        <v>0.86629999999999996</v>
      </c>
      <c r="L721" s="34">
        <v>6.0412999999999997</v>
      </c>
      <c r="M721" s="34">
        <v>5.0983999999999998</v>
      </c>
      <c r="N721" s="34">
        <v>81.761799999999994</v>
      </c>
      <c r="O721" s="34">
        <v>2.4624000000000001</v>
      </c>
      <c r="P721" s="34">
        <v>84.2</v>
      </c>
      <c r="Q721" s="34">
        <v>66.789400000000001</v>
      </c>
      <c r="R721" s="34">
        <v>2.0114999999999998</v>
      </c>
      <c r="S721" s="34">
        <v>68.8</v>
      </c>
      <c r="T721" s="34">
        <v>11517.8</v>
      </c>
      <c r="U721" s="34"/>
      <c r="V721" s="34"/>
      <c r="W721" s="34">
        <v>0</v>
      </c>
      <c r="X721" s="34">
        <v>5.1420000000000003</v>
      </c>
      <c r="Y721" s="34">
        <v>12.4</v>
      </c>
      <c r="Z721" s="34">
        <v>853</v>
      </c>
      <c r="AA721" s="34">
        <v>853</v>
      </c>
      <c r="AB721" s="34">
        <v>864</v>
      </c>
      <c r="AC721" s="34">
        <v>93</v>
      </c>
      <c r="AD721" s="34">
        <v>27.3</v>
      </c>
      <c r="AE721" s="34">
        <v>0.63</v>
      </c>
      <c r="AF721" s="34">
        <v>979</v>
      </c>
      <c r="AG721" s="34">
        <v>1</v>
      </c>
      <c r="AH721" s="34">
        <v>38</v>
      </c>
      <c r="AI721" s="34">
        <v>37</v>
      </c>
      <c r="AJ721" s="34">
        <v>192</v>
      </c>
      <c r="AK721" s="34">
        <v>171</v>
      </c>
      <c r="AL721" s="34">
        <v>4.7</v>
      </c>
      <c r="AM721" s="34">
        <v>174</v>
      </c>
      <c r="AN721" s="34" t="s">
        <v>155</v>
      </c>
      <c r="AO721" s="34">
        <v>2</v>
      </c>
      <c r="AP721" s="37">
        <v>0.77592592592592602</v>
      </c>
      <c r="AQ721" s="34">
        <v>47.158881999999998</v>
      </c>
      <c r="AR721" s="34">
        <v>-88.488973999999999</v>
      </c>
      <c r="AS721" s="34">
        <v>313.89999999999998</v>
      </c>
      <c r="AT721" s="34">
        <v>4</v>
      </c>
      <c r="AU721" s="34">
        <v>12</v>
      </c>
      <c r="AV721" s="34">
        <v>10</v>
      </c>
      <c r="AW721" s="34" t="s">
        <v>199</v>
      </c>
      <c r="AX721" s="34">
        <v>1.2436560000000001</v>
      </c>
      <c r="AY721" s="34">
        <v>1.0845149999999999</v>
      </c>
      <c r="AZ721" s="34">
        <v>1.771828</v>
      </c>
      <c r="BA721" s="34">
        <v>13.404</v>
      </c>
      <c r="BB721" s="34">
        <v>13.37</v>
      </c>
      <c r="BC721" s="34">
        <v>1</v>
      </c>
      <c r="BD721" s="34">
        <v>15.428000000000001</v>
      </c>
      <c r="BE721" s="34">
        <v>1428.5530000000001</v>
      </c>
      <c r="BF721" s="34">
        <v>767.32399999999996</v>
      </c>
      <c r="BG721" s="34">
        <v>2.0249999999999999</v>
      </c>
      <c r="BH721" s="34">
        <v>6.0999999999999999E-2</v>
      </c>
      <c r="BI721" s="34">
        <v>2.0859999999999999</v>
      </c>
      <c r="BJ721" s="34">
        <v>1.6539999999999999</v>
      </c>
      <c r="BK721" s="34">
        <v>0.05</v>
      </c>
      <c r="BL721" s="34">
        <v>1.704</v>
      </c>
      <c r="BM721" s="34">
        <v>93.985500000000002</v>
      </c>
      <c r="BN721" s="34"/>
      <c r="BO721" s="34"/>
      <c r="BP721" s="34"/>
      <c r="BQ721" s="34">
        <v>884.09299999999996</v>
      </c>
      <c r="BR721" s="34">
        <v>0.123171</v>
      </c>
      <c r="BS721" s="34">
        <v>-5</v>
      </c>
      <c r="BT721" s="34">
        <v>5.0000000000000001E-3</v>
      </c>
      <c r="BU721" s="34">
        <v>3.0099909999999999</v>
      </c>
      <c r="BV721" s="34">
        <v>0</v>
      </c>
      <c r="BW721" s="34" t="s">
        <v>155</v>
      </c>
      <c r="BX721" s="34">
        <v>0.81699999999999995</v>
      </c>
    </row>
    <row r="722" spans="1:76" x14ac:dyDescent="0.25">
      <c r="A722" s="35">
        <v>43167</v>
      </c>
      <c r="B722" s="36">
        <v>2.5126157407407406E-2</v>
      </c>
      <c r="C722" s="34">
        <v>7.9530000000000003</v>
      </c>
      <c r="D722" s="34">
        <v>6.09</v>
      </c>
      <c r="E722" s="34">
        <v>60899.55</v>
      </c>
      <c r="F722" s="34">
        <v>75.8</v>
      </c>
      <c r="G722" s="34">
        <v>2.6</v>
      </c>
      <c r="H722" s="34">
        <v>11517.8</v>
      </c>
      <c r="I722" s="34"/>
      <c r="J722" s="34">
        <v>6.09</v>
      </c>
      <c r="K722" s="34">
        <v>0.85629999999999995</v>
      </c>
      <c r="L722" s="34">
        <v>6.8101000000000003</v>
      </c>
      <c r="M722" s="34">
        <v>5.2148000000000003</v>
      </c>
      <c r="N722" s="34">
        <v>64.925600000000003</v>
      </c>
      <c r="O722" s="34">
        <v>2.2263999999999999</v>
      </c>
      <c r="P722" s="34">
        <v>67.2</v>
      </c>
      <c r="Q722" s="34">
        <v>53.036299999999997</v>
      </c>
      <c r="R722" s="34">
        <v>1.8187</v>
      </c>
      <c r="S722" s="34">
        <v>54.9</v>
      </c>
      <c r="T722" s="34">
        <v>11517.8</v>
      </c>
      <c r="U722" s="34"/>
      <c r="V722" s="34"/>
      <c r="W722" s="34">
        <v>0</v>
      </c>
      <c r="X722" s="34">
        <v>5.2122000000000002</v>
      </c>
      <c r="Y722" s="34">
        <v>12.4</v>
      </c>
      <c r="Z722" s="34">
        <v>853</v>
      </c>
      <c r="AA722" s="34">
        <v>853</v>
      </c>
      <c r="AB722" s="34">
        <v>864</v>
      </c>
      <c r="AC722" s="34">
        <v>93</v>
      </c>
      <c r="AD722" s="34">
        <v>27.3</v>
      </c>
      <c r="AE722" s="34">
        <v>0.63</v>
      </c>
      <c r="AF722" s="34">
        <v>979</v>
      </c>
      <c r="AG722" s="34">
        <v>1</v>
      </c>
      <c r="AH722" s="34">
        <v>38</v>
      </c>
      <c r="AI722" s="34">
        <v>37</v>
      </c>
      <c r="AJ722" s="34">
        <v>192</v>
      </c>
      <c r="AK722" s="34">
        <v>171</v>
      </c>
      <c r="AL722" s="34">
        <v>4.7</v>
      </c>
      <c r="AM722" s="34">
        <v>174</v>
      </c>
      <c r="AN722" s="34" t="s">
        <v>155</v>
      </c>
      <c r="AO722" s="34">
        <v>2</v>
      </c>
      <c r="AP722" s="37">
        <v>0.77593749999999995</v>
      </c>
      <c r="AQ722" s="34">
        <v>47.158883000000003</v>
      </c>
      <c r="AR722" s="34">
        <v>-88.488958999999994</v>
      </c>
      <c r="AS722" s="34">
        <v>313.89999999999998</v>
      </c>
      <c r="AT722" s="34">
        <v>3.5</v>
      </c>
      <c r="AU722" s="34">
        <v>12</v>
      </c>
      <c r="AV722" s="34">
        <v>10</v>
      </c>
      <c r="AW722" s="34" t="s">
        <v>199</v>
      </c>
      <c r="AX722" s="34">
        <v>1.4437439999999999</v>
      </c>
      <c r="AY722" s="34">
        <v>1.215616</v>
      </c>
      <c r="AZ722" s="34">
        <v>2.0874869999999999</v>
      </c>
      <c r="BA722" s="34">
        <v>13.404</v>
      </c>
      <c r="BB722" s="34">
        <v>12.38</v>
      </c>
      <c r="BC722" s="34">
        <v>0.92</v>
      </c>
      <c r="BD722" s="34">
        <v>16.782</v>
      </c>
      <c r="BE722" s="34">
        <v>1501.847</v>
      </c>
      <c r="BF722" s="34">
        <v>731.95899999999995</v>
      </c>
      <c r="BG722" s="34">
        <v>1.4990000000000001</v>
      </c>
      <c r="BH722" s="34">
        <v>5.0999999999999997E-2</v>
      </c>
      <c r="BI722" s="34">
        <v>1.5509999999999999</v>
      </c>
      <c r="BJ722" s="34">
        <v>1.2250000000000001</v>
      </c>
      <c r="BK722" s="34">
        <v>4.2000000000000003E-2</v>
      </c>
      <c r="BL722" s="34">
        <v>1.2669999999999999</v>
      </c>
      <c r="BM722" s="34">
        <v>87.652199999999993</v>
      </c>
      <c r="BN722" s="34"/>
      <c r="BO722" s="34"/>
      <c r="BP722" s="34"/>
      <c r="BQ722" s="34">
        <v>835.77200000000005</v>
      </c>
      <c r="BR722" s="34">
        <v>0.121615</v>
      </c>
      <c r="BS722" s="34">
        <v>-5</v>
      </c>
      <c r="BT722" s="34">
        <v>5.0000000000000001E-3</v>
      </c>
      <c r="BU722" s="34">
        <v>2.9719669999999998</v>
      </c>
      <c r="BV722" s="34">
        <v>0</v>
      </c>
      <c r="BW722" s="34" t="s">
        <v>155</v>
      </c>
      <c r="BX722" s="34">
        <v>0.81699999999999995</v>
      </c>
    </row>
    <row r="723" spans="1:76" x14ac:dyDescent="0.25">
      <c r="A723" s="35">
        <v>43167</v>
      </c>
      <c r="B723" s="36">
        <v>2.513773148148148E-2</v>
      </c>
      <c r="C723" s="34">
        <v>9.3030000000000008</v>
      </c>
      <c r="D723" s="34">
        <v>4.4459999999999997</v>
      </c>
      <c r="E723" s="34">
        <v>44459.530359999997</v>
      </c>
      <c r="F723" s="34">
        <v>63.4</v>
      </c>
      <c r="G723" s="34">
        <v>2.6</v>
      </c>
      <c r="H723" s="34">
        <v>11517.8</v>
      </c>
      <c r="I723" s="34"/>
      <c r="J723" s="34">
        <v>6.1</v>
      </c>
      <c r="K723" s="34">
        <v>0.86160000000000003</v>
      </c>
      <c r="L723" s="34">
        <v>8.0154999999999994</v>
      </c>
      <c r="M723" s="34">
        <v>3.8304999999999998</v>
      </c>
      <c r="N723" s="34">
        <v>54.615099999999998</v>
      </c>
      <c r="O723" s="34">
        <v>2.2401</v>
      </c>
      <c r="P723" s="34">
        <v>56.9</v>
      </c>
      <c r="Q723" s="34">
        <v>44.613900000000001</v>
      </c>
      <c r="R723" s="34">
        <v>1.8299000000000001</v>
      </c>
      <c r="S723" s="34">
        <v>46.4</v>
      </c>
      <c r="T723" s="34">
        <v>11517.8</v>
      </c>
      <c r="U723" s="34"/>
      <c r="V723" s="34"/>
      <c r="W723" s="34">
        <v>0</v>
      </c>
      <c r="X723" s="34">
        <v>5.2556000000000003</v>
      </c>
      <c r="Y723" s="34">
        <v>12.4</v>
      </c>
      <c r="Z723" s="34">
        <v>853</v>
      </c>
      <c r="AA723" s="34">
        <v>853</v>
      </c>
      <c r="AB723" s="34">
        <v>863</v>
      </c>
      <c r="AC723" s="34">
        <v>93</v>
      </c>
      <c r="AD723" s="34">
        <v>27.3</v>
      </c>
      <c r="AE723" s="34">
        <v>0.63</v>
      </c>
      <c r="AF723" s="34">
        <v>979</v>
      </c>
      <c r="AG723" s="34">
        <v>1</v>
      </c>
      <c r="AH723" s="34">
        <v>38</v>
      </c>
      <c r="AI723" s="34">
        <v>37</v>
      </c>
      <c r="AJ723" s="34">
        <v>192</v>
      </c>
      <c r="AK723" s="34">
        <v>171</v>
      </c>
      <c r="AL723" s="34">
        <v>4.7</v>
      </c>
      <c r="AM723" s="34">
        <v>174</v>
      </c>
      <c r="AN723" s="34" t="s">
        <v>155</v>
      </c>
      <c r="AO723" s="34">
        <v>2</v>
      </c>
      <c r="AP723" s="37">
        <v>0.7759490740740741</v>
      </c>
      <c r="AQ723" s="34">
        <v>47.158887</v>
      </c>
      <c r="AR723" s="34">
        <v>-88.488939000000002</v>
      </c>
      <c r="AS723" s="34">
        <v>313.8</v>
      </c>
      <c r="AT723" s="34">
        <v>2.2999999999999998</v>
      </c>
      <c r="AU723" s="34">
        <v>12</v>
      </c>
      <c r="AV723" s="34">
        <v>10</v>
      </c>
      <c r="AW723" s="34" t="s">
        <v>199</v>
      </c>
      <c r="AX723" s="34">
        <v>1.6437999999999999</v>
      </c>
      <c r="AY723" s="34">
        <v>1.4438</v>
      </c>
      <c r="AZ723" s="34">
        <v>2.3437999999999999</v>
      </c>
      <c r="BA723" s="34">
        <v>13.404</v>
      </c>
      <c r="BB723" s="34">
        <v>12.88</v>
      </c>
      <c r="BC723" s="34">
        <v>0.96</v>
      </c>
      <c r="BD723" s="34">
        <v>16.067</v>
      </c>
      <c r="BE723" s="34">
        <v>1792.116</v>
      </c>
      <c r="BF723" s="34">
        <v>545.09100000000001</v>
      </c>
      <c r="BG723" s="34">
        <v>1.2789999999999999</v>
      </c>
      <c r="BH723" s="34">
        <v>5.1999999999999998E-2</v>
      </c>
      <c r="BI723" s="34">
        <v>1.331</v>
      </c>
      <c r="BJ723" s="34">
        <v>1.0449999999999999</v>
      </c>
      <c r="BK723" s="34">
        <v>4.2999999999999997E-2</v>
      </c>
      <c r="BL723" s="34">
        <v>1.087</v>
      </c>
      <c r="BM723" s="34">
        <v>88.864099999999993</v>
      </c>
      <c r="BN723" s="34"/>
      <c r="BO723" s="34"/>
      <c r="BP723" s="34"/>
      <c r="BQ723" s="34">
        <v>854.38900000000001</v>
      </c>
      <c r="BR723" s="34">
        <v>0.11223</v>
      </c>
      <c r="BS723" s="34">
        <v>-5</v>
      </c>
      <c r="BT723" s="34">
        <v>5.0000000000000001E-3</v>
      </c>
      <c r="BU723" s="34">
        <v>2.7426210000000002</v>
      </c>
      <c r="BV723" s="34">
        <v>0</v>
      </c>
      <c r="BW723" s="34" t="s">
        <v>155</v>
      </c>
      <c r="BX723" s="34">
        <v>0.81699999999999995</v>
      </c>
    </row>
    <row r="724" spans="1:76" x14ac:dyDescent="0.25">
      <c r="A724" s="35">
        <v>43167</v>
      </c>
      <c r="B724" s="36">
        <v>2.5149305555555557E-2</v>
      </c>
      <c r="C724" s="34">
        <v>9.6389999999999993</v>
      </c>
      <c r="D724" s="34">
        <v>4.2332999999999998</v>
      </c>
      <c r="E724" s="34">
        <v>42332.85714</v>
      </c>
      <c r="F724" s="34">
        <v>61.1</v>
      </c>
      <c r="G724" s="34">
        <v>2.6</v>
      </c>
      <c r="H724" s="34">
        <v>11517.8</v>
      </c>
      <c r="I724" s="34"/>
      <c r="J724" s="34">
        <v>6.2</v>
      </c>
      <c r="K724" s="34">
        <v>0.8609</v>
      </c>
      <c r="L724" s="34">
        <v>8.2986000000000004</v>
      </c>
      <c r="M724" s="34">
        <v>3.6444999999999999</v>
      </c>
      <c r="N724" s="34">
        <v>52.604900000000001</v>
      </c>
      <c r="O724" s="34">
        <v>2.2136</v>
      </c>
      <c r="P724" s="34">
        <v>54.8</v>
      </c>
      <c r="Q724" s="34">
        <v>42.971800000000002</v>
      </c>
      <c r="R724" s="34">
        <v>1.8082</v>
      </c>
      <c r="S724" s="34">
        <v>44.8</v>
      </c>
      <c r="T724" s="34">
        <v>11517.8</v>
      </c>
      <c r="U724" s="34"/>
      <c r="V724" s="34"/>
      <c r="W724" s="34">
        <v>0</v>
      </c>
      <c r="X724" s="34">
        <v>5.3376999999999999</v>
      </c>
      <c r="Y724" s="34">
        <v>12.5</v>
      </c>
      <c r="Z724" s="34">
        <v>852</v>
      </c>
      <c r="AA724" s="34">
        <v>851</v>
      </c>
      <c r="AB724" s="34">
        <v>863</v>
      </c>
      <c r="AC724" s="34">
        <v>93</v>
      </c>
      <c r="AD724" s="34">
        <v>27.3</v>
      </c>
      <c r="AE724" s="34">
        <v>0.63</v>
      </c>
      <c r="AF724" s="34">
        <v>979</v>
      </c>
      <c r="AG724" s="34">
        <v>1</v>
      </c>
      <c r="AH724" s="34">
        <v>38</v>
      </c>
      <c r="AI724" s="34">
        <v>37</v>
      </c>
      <c r="AJ724" s="34">
        <v>192</v>
      </c>
      <c r="AK724" s="34">
        <v>171</v>
      </c>
      <c r="AL724" s="34">
        <v>4.7</v>
      </c>
      <c r="AM724" s="34">
        <v>174</v>
      </c>
      <c r="AN724" s="34" t="s">
        <v>155</v>
      </c>
      <c r="AO724" s="34">
        <v>2</v>
      </c>
      <c r="AP724" s="37">
        <v>0.77596064814814814</v>
      </c>
      <c r="AQ724" s="34">
        <v>47.158892000000002</v>
      </c>
      <c r="AR724" s="34">
        <v>-88.488928999999999</v>
      </c>
      <c r="AS724" s="34">
        <v>313.7</v>
      </c>
      <c r="AT724" s="34">
        <v>1.4</v>
      </c>
      <c r="AU724" s="34">
        <v>12</v>
      </c>
      <c r="AV724" s="34">
        <v>10</v>
      </c>
      <c r="AW724" s="34" t="s">
        <v>199</v>
      </c>
      <c r="AX724" s="34">
        <v>1.8438000000000001</v>
      </c>
      <c r="AY724" s="34">
        <v>1.8594999999999999</v>
      </c>
      <c r="AZ724" s="34">
        <v>2.7595000000000001</v>
      </c>
      <c r="BA724" s="34">
        <v>13.404</v>
      </c>
      <c r="BB724" s="34">
        <v>12.82</v>
      </c>
      <c r="BC724" s="34">
        <v>0.96</v>
      </c>
      <c r="BD724" s="34">
        <v>16.155000000000001</v>
      </c>
      <c r="BE724" s="34">
        <v>1841.6179999999999</v>
      </c>
      <c r="BF724" s="34">
        <v>514.76700000000005</v>
      </c>
      <c r="BG724" s="34">
        <v>1.2230000000000001</v>
      </c>
      <c r="BH724" s="34">
        <v>5.0999999999999997E-2</v>
      </c>
      <c r="BI724" s="34">
        <v>1.274</v>
      </c>
      <c r="BJ724" s="34">
        <v>0.999</v>
      </c>
      <c r="BK724" s="34">
        <v>4.2000000000000003E-2</v>
      </c>
      <c r="BL724" s="34">
        <v>1.0409999999999999</v>
      </c>
      <c r="BM724" s="34">
        <v>88.203500000000005</v>
      </c>
      <c r="BN724" s="34"/>
      <c r="BO724" s="34"/>
      <c r="BP724" s="34"/>
      <c r="BQ724" s="34">
        <v>861.28399999999999</v>
      </c>
      <c r="BR724" s="34">
        <v>0.10661900000000001</v>
      </c>
      <c r="BS724" s="34">
        <v>-5</v>
      </c>
      <c r="BT724" s="34">
        <v>5.0000000000000001E-3</v>
      </c>
      <c r="BU724" s="34">
        <v>2.6055109999999999</v>
      </c>
      <c r="BV724" s="34">
        <v>0</v>
      </c>
      <c r="BW724" s="34" t="s">
        <v>155</v>
      </c>
      <c r="BX724" s="34">
        <v>0.81699999999999995</v>
      </c>
    </row>
    <row r="725" spans="1:76" x14ac:dyDescent="0.25">
      <c r="A725" s="35">
        <v>43167</v>
      </c>
      <c r="B725" s="36">
        <v>2.5160879629629634E-2</v>
      </c>
      <c r="C725" s="34">
        <v>8.4580000000000002</v>
      </c>
      <c r="D725" s="34">
        <v>4.8137999999999996</v>
      </c>
      <c r="E725" s="34">
        <v>48138.444069999998</v>
      </c>
      <c r="F725" s="34">
        <v>66.400000000000006</v>
      </c>
      <c r="G725" s="34">
        <v>2.5</v>
      </c>
      <c r="H725" s="34">
        <v>11517.8</v>
      </c>
      <c r="I725" s="34"/>
      <c r="J725" s="34">
        <v>5.96</v>
      </c>
      <c r="K725" s="34">
        <v>0.86480000000000001</v>
      </c>
      <c r="L725" s="34">
        <v>7.3148999999999997</v>
      </c>
      <c r="M725" s="34">
        <v>4.1631999999999998</v>
      </c>
      <c r="N725" s="34">
        <v>57.405299999999997</v>
      </c>
      <c r="O725" s="34">
        <v>2.1621000000000001</v>
      </c>
      <c r="P725" s="34">
        <v>59.6</v>
      </c>
      <c r="Q725" s="34">
        <v>46.893099999999997</v>
      </c>
      <c r="R725" s="34">
        <v>1.7662</v>
      </c>
      <c r="S725" s="34">
        <v>48.7</v>
      </c>
      <c r="T725" s="34">
        <v>11517.8</v>
      </c>
      <c r="U725" s="34"/>
      <c r="V725" s="34"/>
      <c r="W725" s="34">
        <v>0</v>
      </c>
      <c r="X725" s="34">
        <v>5.1551</v>
      </c>
      <c r="Y725" s="34">
        <v>12.4</v>
      </c>
      <c r="Z725" s="34">
        <v>853</v>
      </c>
      <c r="AA725" s="34">
        <v>852</v>
      </c>
      <c r="AB725" s="34">
        <v>864</v>
      </c>
      <c r="AC725" s="34">
        <v>93</v>
      </c>
      <c r="AD725" s="34">
        <v>27.3</v>
      </c>
      <c r="AE725" s="34">
        <v>0.63</v>
      </c>
      <c r="AF725" s="34">
        <v>979</v>
      </c>
      <c r="AG725" s="34">
        <v>1</v>
      </c>
      <c r="AH725" s="34">
        <v>38</v>
      </c>
      <c r="AI725" s="34">
        <v>37</v>
      </c>
      <c r="AJ725" s="34">
        <v>192</v>
      </c>
      <c r="AK725" s="34">
        <v>170.1</v>
      </c>
      <c r="AL725" s="34">
        <v>4.7</v>
      </c>
      <c r="AM725" s="34">
        <v>174.4</v>
      </c>
      <c r="AN725" s="34" t="s">
        <v>155</v>
      </c>
      <c r="AO725" s="34">
        <v>2</v>
      </c>
      <c r="AP725" s="37">
        <v>0.77597222222222229</v>
      </c>
      <c r="AQ725" s="34">
        <v>47.158897000000003</v>
      </c>
      <c r="AR725" s="34">
        <v>-88.488923999999997</v>
      </c>
      <c r="AS725" s="34">
        <v>313.5</v>
      </c>
      <c r="AT725" s="34">
        <v>1.3</v>
      </c>
      <c r="AU725" s="34">
        <v>12</v>
      </c>
      <c r="AV725" s="34">
        <v>10</v>
      </c>
      <c r="AW725" s="34" t="s">
        <v>199</v>
      </c>
      <c r="AX725" s="34">
        <v>1.9719</v>
      </c>
      <c r="AY725" s="34">
        <v>2.0718999999999999</v>
      </c>
      <c r="AZ725" s="34">
        <v>3.0438000000000001</v>
      </c>
      <c r="BA725" s="34">
        <v>13.404</v>
      </c>
      <c r="BB725" s="34">
        <v>13.21</v>
      </c>
      <c r="BC725" s="34">
        <v>0.99</v>
      </c>
      <c r="BD725" s="34">
        <v>15.627000000000001</v>
      </c>
      <c r="BE725" s="34">
        <v>1683.251</v>
      </c>
      <c r="BF725" s="34">
        <v>609.745</v>
      </c>
      <c r="BG725" s="34">
        <v>1.383</v>
      </c>
      <c r="BH725" s="34">
        <v>5.1999999999999998E-2</v>
      </c>
      <c r="BI725" s="34">
        <v>1.4350000000000001</v>
      </c>
      <c r="BJ725" s="34">
        <v>1.1299999999999999</v>
      </c>
      <c r="BK725" s="34">
        <v>4.2999999999999997E-2</v>
      </c>
      <c r="BL725" s="34">
        <v>1.173</v>
      </c>
      <c r="BM725" s="34">
        <v>91.46</v>
      </c>
      <c r="BN725" s="34"/>
      <c r="BO725" s="34"/>
      <c r="BP725" s="34"/>
      <c r="BQ725" s="34">
        <v>862.52800000000002</v>
      </c>
      <c r="BR725" s="34">
        <v>0.14107500000000001</v>
      </c>
      <c r="BS725" s="34">
        <v>-5</v>
      </c>
      <c r="BT725" s="34">
        <v>5.0000000000000001E-3</v>
      </c>
      <c r="BU725" s="34">
        <v>3.4475220000000002</v>
      </c>
      <c r="BV725" s="34">
        <v>0</v>
      </c>
      <c r="BW725" s="34" t="s">
        <v>155</v>
      </c>
      <c r="BX725" s="34">
        <v>0.81699999999999995</v>
      </c>
    </row>
    <row r="726" spans="1:76" x14ac:dyDescent="0.25">
      <c r="A726" s="35">
        <v>43167</v>
      </c>
      <c r="B726" s="36">
        <v>2.5172453703703704E-2</v>
      </c>
      <c r="C726" s="34">
        <v>7.2530000000000001</v>
      </c>
      <c r="D726" s="34">
        <v>5.5418000000000003</v>
      </c>
      <c r="E726" s="34">
        <v>55417.822030000003</v>
      </c>
      <c r="F726" s="34">
        <v>65.400000000000006</v>
      </c>
      <c r="G726" s="34">
        <v>2.4</v>
      </c>
      <c r="H726" s="34">
        <v>11517.8</v>
      </c>
      <c r="I726" s="34"/>
      <c r="J726" s="34">
        <v>5.52</v>
      </c>
      <c r="K726" s="34">
        <v>0.86750000000000005</v>
      </c>
      <c r="L726" s="34">
        <v>6.2918000000000003</v>
      </c>
      <c r="M726" s="34">
        <v>4.8072999999999997</v>
      </c>
      <c r="N726" s="34">
        <v>56.698700000000002</v>
      </c>
      <c r="O726" s="34">
        <v>2.0819000000000001</v>
      </c>
      <c r="P726" s="34">
        <v>58.8</v>
      </c>
      <c r="Q726" s="34">
        <v>46.315899999999999</v>
      </c>
      <c r="R726" s="34">
        <v>1.7007000000000001</v>
      </c>
      <c r="S726" s="34">
        <v>48</v>
      </c>
      <c r="T726" s="34">
        <v>11517.8</v>
      </c>
      <c r="U726" s="34"/>
      <c r="V726" s="34"/>
      <c r="W726" s="34">
        <v>0</v>
      </c>
      <c r="X726" s="34">
        <v>4.7919</v>
      </c>
      <c r="Y726" s="34">
        <v>12.4</v>
      </c>
      <c r="Z726" s="34">
        <v>853</v>
      </c>
      <c r="AA726" s="34">
        <v>853</v>
      </c>
      <c r="AB726" s="34">
        <v>864</v>
      </c>
      <c r="AC726" s="34">
        <v>93</v>
      </c>
      <c r="AD726" s="34">
        <v>27.3</v>
      </c>
      <c r="AE726" s="34">
        <v>0.63</v>
      </c>
      <c r="AF726" s="34">
        <v>979</v>
      </c>
      <c r="AG726" s="34">
        <v>1</v>
      </c>
      <c r="AH726" s="34">
        <v>38</v>
      </c>
      <c r="AI726" s="34">
        <v>37</v>
      </c>
      <c r="AJ726" s="34">
        <v>192</v>
      </c>
      <c r="AK726" s="34">
        <v>170.9</v>
      </c>
      <c r="AL726" s="34">
        <v>4.5999999999999996</v>
      </c>
      <c r="AM726" s="34">
        <v>174.8</v>
      </c>
      <c r="AN726" s="34" t="s">
        <v>155</v>
      </c>
      <c r="AO726" s="34">
        <v>2</v>
      </c>
      <c r="AP726" s="37">
        <v>0.77598379629629621</v>
      </c>
      <c r="AQ726" s="34">
        <v>47.158907999999997</v>
      </c>
      <c r="AR726" s="34">
        <v>-88.488910000000004</v>
      </c>
      <c r="AS726" s="34">
        <v>313.60000000000002</v>
      </c>
      <c r="AT726" s="34">
        <v>2.2000000000000002</v>
      </c>
      <c r="AU726" s="34">
        <v>12</v>
      </c>
      <c r="AV726" s="34">
        <v>10</v>
      </c>
      <c r="AW726" s="34" t="s">
        <v>199</v>
      </c>
      <c r="AX726" s="34">
        <v>2.2875999999999999</v>
      </c>
      <c r="AY726" s="34">
        <v>2.1718999999999999</v>
      </c>
      <c r="AZ726" s="34">
        <v>3.3875999999999999</v>
      </c>
      <c r="BA726" s="34">
        <v>13.404</v>
      </c>
      <c r="BB726" s="34">
        <v>13.49</v>
      </c>
      <c r="BC726" s="34">
        <v>1.01</v>
      </c>
      <c r="BD726" s="34">
        <v>15.278</v>
      </c>
      <c r="BE726" s="34">
        <v>1492.7370000000001</v>
      </c>
      <c r="BF726" s="34">
        <v>725.92399999999998</v>
      </c>
      <c r="BG726" s="34">
        <v>1.409</v>
      </c>
      <c r="BH726" s="34">
        <v>5.1999999999999998E-2</v>
      </c>
      <c r="BI726" s="34">
        <v>1.46</v>
      </c>
      <c r="BJ726" s="34">
        <v>1.151</v>
      </c>
      <c r="BK726" s="34">
        <v>4.2000000000000003E-2</v>
      </c>
      <c r="BL726" s="34">
        <v>1.1930000000000001</v>
      </c>
      <c r="BM726" s="34">
        <v>94.298100000000005</v>
      </c>
      <c r="BN726" s="34"/>
      <c r="BO726" s="34"/>
      <c r="BP726" s="34"/>
      <c r="BQ726" s="34">
        <v>826.63699999999994</v>
      </c>
      <c r="BR726" s="34">
        <v>0.108289</v>
      </c>
      <c r="BS726" s="34">
        <v>-5</v>
      </c>
      <c r="BT726" s="34">
        <v>5.0000000000000001E-3</v>
      </c>
      <c r="BU726" s="34">
        <v>2.646312</v>
      </c>
      <c r="BV726" s="34">
        <v>0</v>
      </c>
      <c r="BW726" s="34" t="s">
        <v>155</v>
      </c>
      <c r="BX726" s="34">
        <v>0.81699999999999995</v>
      </c>
    </row>
    <row r="727" spans="1:76" x14ac:dyDescent="0.25">
      <c r="A727" s="35">
        <v>43167</v>
      </c>
      <c r="B727" s="36">
        <v>2.5184027777777781E-2</v>
      </c>
      <c r="C727" s="34">
        <v>7.1</v>
      </c>
      <c r="D727" s="34">
        <v>6.1237000000000004</v>
      </c>
      <c r="E727" s="34">
        <v>61237.099490000001</v>
      </c>
      <c r="F727" s="34">
        <v>58.8</v>
      </c>
      <c r="G727" s="34">
        <v>2.4</v>
      </c>
      <c r="H727" s="34">
        <v>11517.8</v>
      </c>
      <c r="I727" s="34"/>
      <c r="J727" s="34">
        <v>5.27</v>
      </c>
      <c r="K727" s="34">
        <v>0.8629</v>
      </c>
      <c r="L727" s="34">
        <v>6.1262999999999996</v>
      </c>
      <c r="M727" s="34">
        <v>5.2840999999999996</v>
      </c>
      <c r="N727" s="34">
        <v>50.695900000000002</v>
      </c>
      <c r="O727" s="34">
        <v>2.0709</v>
      </c>
      <c r="P727" s="34">
        <v>52.8</v>
      </c>
      <c r="Q727" s="34">
        <v>41.412399999999998</v>
      </c>
      <c r="R727" s="34">
        <v>1.6917</v>
      </c>
      <c r="S727" s="34">
        <v>43.1</v>
      </c>
      <c r="T727" s="34">
        <v>11517.8</v>
      </c>
      <c r="U727" s="34"/>
      <c r="V727" s="34"/>
      <c r="W727" s="34">
        <v>0</v>
      </c>
      <c r="X727" s="34">
        <v>4.5444000000000004</v>
      </c>
      <c r="Y727" s="34">
        <v>12.4</v>
      </c>
      <c r="Z727" s="34">
        <v>853</v>
      </c>
      <c r="AA727" s="34">
        <v>853</v>
      </c>
      <c r="AB727" s="34">
        <v>864</v>
      </c>
      <c r="AC727" s="34">
        <v>93</v>
      </c>
      <c r="AD727" s="34">
        <v>27.3</v>
      </c>
      <c r="AE727" s="34">
        <v>0.63</v>
      </c>
      <c r="AF727" s="34">
        <v>979</v>
      </c>
      <c r="AG727" s="34">
        <v>1</v>
      </c>
      <c r="AH727" s="34">
        <v>38</v>
      </c>
      <c r="AI727" s="34">
        <v>37</v>
      </c>
      <c r="AJ727" s="34">
        <v>192</v>
      </c>
      <c r="AK727" s="34">
        <v>170.1</v>
      </c>
      <c r="AL727" s="34">
        <v>4.7</v>
      </c>
      <c r="AM727" s="34">
        <v>175</v>
      </c>
      <c r="AN727" s="34" t="s">
        <v>155</v>
      </c>
      <c r="AO727" s="34">
        <v>2</v>
      </c>
      <c r="AP727" s="37">
        <v>0.77599537037037036</v>
      </c>
      <c r="AQ727" s="34">
        <v>47.158918999999997</v>
      </c>
      <c r="AR727" s="34">
        <v>-88.488900000000001</v>
      </c>
      <c r="AS727" s="34">
        <v>313.60000000000002</v>
      </c>
      <c r="AT727" s="34">
        <v>2.4</v>
      </c>
      <c r="AU727" s="34">
        <v>12</v>
      </c>
      <c r="AV727" s="34">
        <v>10</v>
      </c>
      <c r="AW727" s="34" t="s">
        <v>199</v>
      </c>
      <c r="AX727" s="34">
        <v>2.1842999999999999</v>
      </c>
      <c r="AY727" s="34">
        <v>1.3371999999999999</v>
      </c>
      <c r="AZ727" s="34">
        <v>2.6372</v>
      </c>
      <c r="BA727" s="34">
        <v>13.404</v>
      </c>
      <c r="BB727" s="34">
        <v>13.01</v>
      </c>
      <c r="BC727" s="34">
        <v>0.97</v>
      </c>
      <c r="BD727" s="34">
        <v>15.89</v>
      </c>
      <c r="BE727" s="34">
        <v>1417.3420000000001</v>
      </c>
      <c r="BF727" s="34">
        <v>778.07600000000002</v>
      </c>
      <c r="BG727" s="34">
        <v>1.228</v>
      </c>
      <c r="BH727" s="34">
        <v>0.05</v>
      </c>
      <c r="BI727" s="34">
        <v>1.278</v>
      </c>
      <c r="BJ727" s="34">
        <v>1.0029999999999999</v>
      </c>
      <c r="BK727" s="34">
        <v>4.1000000000000002E-2</v>
      </c>
      <c r="BL727" s="34">
        <v>1.044</v>
      </c>
      <c r="BM727" s="34">
        <v>91.953500000000005</v>
      </c>
      <c r="BN727" s="34"/>
      <c r="BO727" s="34"/>
      <c r="BP727" s="34"/>
      <c r="BQ727" s="34">
        <v>764.45399999999995</v>
      </c>
      <c r="BR727" s="34">
        <v>0.12667900000000001</v>
      </c>
      <c r="BS727" s="34">
        <v>-5</v>
      </c>
      <c r="BT727" s="34">
        <v>5.0000000000000001E-3</v>
      </c>
      <c r="BU727" s="34">
        <v>3.0957180000000002</v>
      </c>
      <c r="BV727" s="34">
        <v>0</v>
      </c>
      <c r="BW727" s="34" t="s">
        <v>155</v>
      </c>
      <c r="BX727" s="34">
        <v>0.81699999999999995</v>
      </c>
    </row>
    <row r="728" spans="1:76" x14ac:dyDescent="0.25">
      <c r="A728" s="35">
        <v>43167</v>
      </c>
      <c r="B728" s="36">
        <v>2.5195601851851851E-2</v>
      </c>
      <c r="C728" s="34">
        <v>6.9329999999999998</v>
      </c>
      <c r="D728" s="34">
        <v>6.2266000000000004</v>
      </c>
      <c r="E728" s="34">
        <v>62265.767290000003</v>
      </c>
      <c r="F728" s="34">
        <v>54.8</v>
      </c>
      <c r="G728" s="34">
        <v>2.4</v>
      </c>
      <c r="H728" s="34">
        <v>11517.8</v>
      </c>
      <c r="I728" s="34"/>
      <c r="J728" s="34">
        <v>5.1100000000000003</v>
      </c>
      <c r="K728" s="34">
        <v>0.86319999999999997</v>
      </c>
      <c r="L728" s="34">
        <v>5.9846000000000004</v>
      </c>
      <c r="M728" s="34">
        <v>5.3746</v>
      </c>
      <c r="N728" s="34">
        <v>47.3249</v>
      </c>
      <c r="O728" s="34">
        <v>2.0466000000000002</v>
      </c>
      <c r="P728" s="34">
        <v>49.4</v>
      </c>
      <c r="Q728" s="34">
        <v>38.658700000000003</v>
      </c>
      <c r="R728" s="34">
        <v>1.6718999999999999</v>
      </c>
      <c r="S728" s="34">
        <v>40.299999999999997</v>
      </c>
      <c r="T728" s="34">
        <v>11517.8</v>
      </c>
      <c r="U728" s="34"/>
      <c r="V728" s="34"/>
      <c r="W728" s="34">
        <v>0</v>
      </c>
      <c r="X728" s="34">
        <v>4.4116</v>
      </c>
      <c r="Y728" s="34">
        <v>12.4</v>
      </c>
      <c r="Z728" s="34">
        <v>853</v>
      </c>
      <c r="AA728" s="34">
        <v>853</v>
      </c>
      <c r="AB728" s="34">
        <v>864</v>
      </c>
      <c r="AC728" s="34">
        <v>93</v>
      </c>
      <c r="AD728" s="34">
        <v>27.3</v>
      </c>
      <c r="AE728" s="34">
        <v>0.63</v>
      </c>
      <c r="AF728" s="34">
        <v>979</v>
      </c>
      <c r="AG728" s="34">
        <v>1</v>
      </c>
      <c r="AH728" s="34">
        <v>38</v>
      </c>
      <c r="AI728" s="34">
        <v>37</v>
      </c>
      <c r="AJ728" s="34">
        <v>192</v>
      </c>
      <c r="AK728" s="34">
        <v>170</v>
      </c>
      <c r="AL728" s="34">
        <v>4.5999999999999996</v>
      </c>
      <c r="AM728" s="34">
        <v>175</v>
      </c>
      <c r="AN728" s="34" t="s">
        <v>155</v>
      </c>
      <c r="AO728" s="34">
        <v>2</v>
      </c>
      <c r="AP728" s="37">
        <v>0.77600694444444451</v>
      </c>
      <c r="AQ728" s="34">
        <v>47.158920999999999</v>
      </c>
      <c r="AR728" s="34">
        <v>-88.488900999999998</v>
      </c>
      <c r="AS728" s="34">
        <v>313.5</v>
      </c>
      <c r="AT728" s="34">
        <v>1.2</v>
      </c>
      <c r="AU728" s="34">
        <v>12</v>
      </c>
      <c r="AV728" s="34">
        <v>10</v>
      </c>
      <c r="AW728" s="34" t="s">
        <v>199</v>
      </c>
      <c r="AX728" s="34">
        <v>1.5247999999999999</v>
      </c>
      <c r="AY728" s="34">
        <v>1.0719000000000001</v>
      </c>
      <c r="AZ728" s="34">
        <v>2.2999999999999998</v>
      </c>
      <c r="BA728" s="34">
        <v>13.404</v>
      </c>
      <c r="BB728" s="34">
        <v>13.04</v>
      </c>
      <c r="BC728" s="34">
        <v>0.97</v>
      </c>
      <c r="BD728" s="34">
        <v>15.851000000000001</v>
      </c>
      <c r="BE728" s="34">
        <v>1390.2329999999999</v>
      </c>
      <c r="BF728" s="34">
        <v>794.65499999999997</v>
      </c>
      <c r="BG728" s="34">
        <v>1.151</v>
      </c>
      <c r="BH728" s="34">
        <v>0.05</v>
      </c>
      <c r="BI728" s="34">
        <v>1.2010000000000001</v>
      </c>
      <c r="BJ728" s="34">
        <v>0.94</v>
      </c>
      <c r="BK728" s="34">
        <v>4.1000000000000002E-2</v>
      </c>
      <c r="BL728" s="34">
        <v>0.98099999999999998</v>
      </c>
      <c r="BM728" s="34">
        <v>92.330200000000005</v>
      </c>
      <c r="BN728" s="34"/>
      <c r="BO728" s="34"/>
      <c r="BP728" s="34"/>
      <c r="BQ728" s="34">
        <v>745.15200000000004</v>
      </c>
      <c r="BR728" s="34">
        <v>8.2641999999999993E-2</v>
      </c>
      <c r="BS728" s="34">
        <v>-5</v>
      </c>
      <c r="BT728" s="34">
        <v>5.0000000000000001E-3</v>
      </c>
      <c r="BU728" s="34">
        <v>2.0195639999999999</v>
      </c>
      <c r="BV728" s="34">
        <v>0</v>
      </c>
      <c r="BW728" s="34" t="s">
        <v>155</v>
      </c>
      <c r="BX728" s="34">
        <v>0.81699999999999995</v>
      </c>
    </row>
    <row r="729" spans="1:76" x14ac:dyDescent="0.25">
      <c r="A729" s="35">
        <v>43167</v>
      </c>
      <c r="B729" s="36">
        <v>2.5207175925925928E-2</v>
      </c>
      <c r="C729" s="34">
        <v>8.0679999999999996</v>
      </c>
      <c r="D729" s="34">
        <v>5.4313000000000002</v>
      </c>
      <c r="E729" s="34">
        <v>54313.150690000002</v>
      </c>
      <c r="F729" s="34">
        <v>52.1</v>
      </c>
      <c r="G729" s="34">
        <v>2.2999999999999998</v>
      </c>
      <c r="H729" s="34">
        <v>11517.8</v>
      </c>
      <c r="I729" s="34"/>
      <c r="J729" s="34">
        <v>5</v>
      </c>
      <c r="K729" s="34">
        <v>0.86209999999999998</v>
      </c>
      <c r="L729" s="34">
        <v>6.9553000000000003</v>
      </c>
      <c r="M729" s="34">
        <v>4.6825000000000001</v>
      </c>
      <c r="N729" s="34">
        <v>44.926299999999998</v>
      </c>
      <c r="O729" s="34">
        <v>1.9829000000000001</v>
      </c>
      <c r="P729" s="34">
        <v>46.9</v>
      </c>
      <c r="Q729" s="34">
        <v>36.462699999999998</v>
      </c>
      <c r="R729" s="34">
        <v>1.6093</v>
      </c>
      <c r="S729" s="34">
        <v>38.1</v>
      </c>
      <c r="T729" s="34">
        <v>11517.8</v>
      </c>
      <c r="U729" s="34"/>
      <c r="V729" s="34"/>
      <c r="W729" s="34">
        <v>0</v>
      </c>
      <c r="X729" s="34">
        <v>4.3106999999999998</v>
      </c>
      <c r="Y729" s="34">
        <v>12.4</v>
      </c>
      <c r="Z729" s="34">
        <v>853</v>
      </c>
      <c r="AA729" s="34">
        <v>853</v>
      </c>
      <c r="AB729" s="34">
        <v>865</v>
      </c>
      <c r="AC729" s="34">
        <v>93</v>
      </c>
      <c r="AD729" s="34">
        <v>25.61</v>
      </c>
      <c r="AE729" s="34">
        <v>0.59</v>
      </c>
      <c r="AF729" s="34">
        <v>979</v>
      </c>
      <c r="AG729" s="34">
        <v>0.1</v>
      </c>
      <c r="AH729" s="34">
        <v>38</v>
      </c>
      <c r="AI729" s="34">
        <v>37</v>
      </c>
      <c r="AJ729" s="34">
        <v>192</v>
      </c>
      <c r="AK729" s="34">
        <v>170</v>
      </c>
      <c r="AL729" s="34">
        <v>4.7</v>
      </c>
      <c r="AM729" s="34">
        <v>175</v>
      </c>
      <c r="AN729" s="34" t="s">
        <v>155</v>
      </c>
      <c r="AO729" s="34">
        <v>2</v>
      </c>
      <c r="AP729" s="37">
        <v>0.77601851851851855</v>
      </c>
      <c r="AQ729" s="34">
        <v>47.158920000000002</v>
      </c>
      <c r="AR729" s="34">
        <v>-88.488901999999996</v>
      </c>
      <c r="AS729" s="34">
        <v>313.39999999999998</v>
      </c>
      <c r="AT729" s="34">
        <v>0.2</v>
      </c>
      <c r="AU729" s="34">
        <v>12</v>
      </c>
      <c r="AV729" s="34">
        <v>10</v>
      </c>
      <c r="AW729" s="34" t="s">
        <v>199</v>
      </c>
      <c r="AX729" s="34">
        <v>1.3718999999999999</v>
      </c>
      <c r="AY729" s="34">
        <v>1.0281</v>
      </c>
      <c r="AZ729" s="34">
        <v>2.2999999999999998</v>
      </c>
      <c r="BA729" s="34">
        <v>13.404</v>
      </c>
      <c r="BB729" s="34">
        <v>12.92</v>
      </c>
      <c r="BC729" s="34">
        <v>0.96</v>
      </c>
      <c r="BD729" s="34">
        <v>15.992000000000001</v>
      </c>
      <c r="BE729" s="34">
        <v>1580.451</v>
      </c>
      <c r="BF729" s="34">
        <v>677.20299999999997</v>
      </c>
      <c r="BG729" s="34">
        <v>1.069</v>
      </c>
      <c r="BH729" s="34">
        <v>4.7E-2</v>
      </c>
      <c r="BI729" s="34">
        <v>1.1160000000000001</v>
      </c>
      <c r="BJ729" s="34">
        <v>0.86799999999999999</v>
      </c>
      <c r="BK729" s="34">
        <v>3.7999999999999999E-2</v>
      </c>
      <c r="BL729" s="34">
        <v>0.90600000000000003</v>
      </c>
      <c r="BM729" s="34">
        <v>90.313999999999993</v>
      </c>
      <c r="BN729" s="34"/>
      <c r="BO729" s="34"/>
      <c r="BP729" s="34"/>
      <c r="BQ729" s="34">
        <v>712.20500000000004</v>
      </c>
      <c r="BR729" s="34">
        <v>0.132128</v>
      </c>
      <c r="BS729" s="34">
        <v>-5</v>
      </c>
      <c r="BT729" s="34">
        <v>5.0000000000000001E-3</v>
      </c>
      <c r="BU729" s="34">
        <v>3.2288779999999999</v>
      </c>
      <c r="BV729" s="34">
        <v>0</v>
      </c>
      <c r="BW729" s="34" t="s">
        <v>155</v>
      </c>
      <c r="BX729" s="34">
        <v>0.81200000000000006</v>
      </c>
    </row>
    <row r="730" spans="1:76" x14ac:dyDescent="0.25">
      <c r="A730" s="35">
        <v>43167</v>
      </c>
      <c r="B730" s="36">
        <v>2.5218749999999998E-2</v>
      </c>
      <c r="C730" s="34">
        <v>9.8260000000000005</v>
      </c>
      <c r="D730" s="34">
        <v>4.3041999999999998</v>
      </c>
      <c r="E730" s="34">
        <v>43041.83986</v>
      </c>
      <c r="F730" s="34">
        <v>50.8</v>
      </c>
      <c r="G730" s="34">
        <v>2.2999999999999998</v>
      </c>
      <c r="H730" s="34">
        <v>11517.8</v>
      </c>
      <c r="I730" s="34"/>
      <c r="J730" s="34">
        <v>4.9000000000000004</v>
      </c>
      <c r="K730" s="34">
        <v>0.85880000000000001</v>
      </c>
      <c r="L730" s="34">
        <v>8.4380000000000006</v>
      </c>
      <c r="M730" s="34">
        <v>3.6962999999999999</v>
      </c>
      <c r="N730" s="34">
        <v>43.6023</v>
      </c>
      <c r="O730" s="34">
        <v>1.9503999999999999</v>
      </c>
      <c r="P730" s="34">
        <v>45.6</v>
      </c>
      <c r="Q730" s="34">
        <v>35.584600000000002</v>
      </c>
      <c r="R730" s="34">
        <v>1.5916999999999999</v>
      </c>
      <c r="S730" s="34">
        <v>37.200000000000003</v>
      </c>
      <c r="T730" s="34">
        <v>11517.8</v>
      </c>
      <c r="U730" s="34"/>
      <c r="V730" s="34"/>
      <c r="W730" s="34">
        <v>0</v>
      </c>
      <c r="X730" s="34">
        <v>4.2080000000000002</v>
      </c>
      <c r="Y730" s="34">
        <v>12.4</v>
      </c>
      <c r="Z730" s="34">
        <v>853</v>
      </c>
      <c r="AA730" s="34">
        <v>852</v>
      </c>
      <c r="AB730" s="34">
        <v>863</v>
      </c>
      <c r="AC730" s="34">
        <v>93</v>
      </c>
      <c r="AD730" s="34">
        <v>27.06</v>
      </c>
      <c r="AE730" s="34">
        <v>0.62</v>
      </c>
      <c r="AF730" s="34">
        <v>979</v>
      </c>
      <c r="AG730" s="34">
        <v>0.9</v>
      </c>
      <c r="AH730" s="34">
        <v>38</v>
      </c>
      <c r="AI730" s="34">
        <v>37</v>
      </c>
      <c r="AJ730" s="34">
        <v>192</v>
      </c>
      <c r="AK730" s="34">
        <v>170</v>
      </c>
      <c r="AL730" s="34">
        <v>4.7</v>
      </c>
      <c r="AM730" s="34">
        <v>175</v>
      </c>
      <c r="AN730" s="34" t="s">
        <v>155</v>
      </c>
      <c r="AO730" s="34">
        <v>2</v>
      </c>
      <c r="AP730" s="37">
        <v>0.77603009259259259</v>
      </c>
      <c r="AQ730" s="34">
        <v>47.158920000000002</v>
      </c>
      <c r="AR730" s="34">
        <v>-88.488901999999996</v>
      </c>
      <c r="AS730" s="34">
        <v>313.39999999999998</v>
      </c>
      <c r="AT730" s="34">
        <v>0</v>
      </c>
      <c r="AU730" s="34">
        <v>12</v>
      </c>
      <c r="AV730" s="34">
        <v>10</v>
      </c>
      <c r="AW730" s="34" t="s">
        <v>199</v>
      </c>
      <c r="AX730" s="34">
        <v>1.4</v>
      </c>
      <c r="AY730" s="34">
        <v>1</v>
      </c>
      <c r="AZ730" s="34">
        <v>2.2999999999999998</v>
      </c>
      <c r="BA730" s="34">
        <v>13.404</v>
      </c>
      <c r="BB730" s="34">
        <v>12.61</v>
      </c>
      <c r="BC730" s="34">
        <v>0.94</v>
      </c>
      <c r="BD730" s="34">
        <v>16.446000000000002</v>
      </c>
      <c r="BE730" s="34">
        <v>1845.5239999999999</v>
      </c>
      <c r="BF730" s="34">
        <v>514.548</v>
      </c>
      <c r="BG730" s="34">
        <v>0.999</v>
      </c>
      <c r="BH730" s="34">
        <v>4.4999999999999998E-2</v>
      </c>
      <c r="BI730" s="34">
        <v>1.0429999999999999</v>
      </c>
      <c r="BJ730" s="34">
        <v>0.81499999999999995</v>
      </c>
      <c r="BK730" s="34">
        <v>3.5999999999999997E-2</v>
      </c>
      <c r="BL730" s="34">
        <v>0.85199999999999998</v>
      </c>
      <c r="BM730" s="34">
        <v>86.930700000000002</v>
      </c>
      <c r="BN730" s="34"/>
      <c r="BO730" s="34"/>
      <c r="BP730" s="34"/>
      <c r="BQ730" s="34">
        <v>669.19399999999996</v>
      </c>
      <c r="BR730" s="34">
        <v>0.13561500000000001</v>
      </c>
      <c r="BS730" s="34">
        <v>-5</v>
      </c>
      <c r="BT730" s="34">
        <v>5.8770000000000003E-3</v>
      </c>
      <c r="BU730" s="34">
        <v>3.314092</v>
      </c>
      <c r="BV730" s="34">
        <v>0</v>
      </c>
      <c r="BW730" s="34" t="s">
        <v>155</v>
      </c>
      <c r="BX730" s="34">
        <v>0.81599999999999995</v>
      </c>
    </row>
    <row r="731" spans="1:76" x14ac:dyDescent="0.25">
      <c r="A731" s="35">
        <v>43167</v>
      </c>
      <c r="B731" s="36">
        <v>2.5230324074074075E-2</v>
      </c>
      <c r="C731" s="34">
        <v>10.053000000000001</v>
      </c>
      <c r="D731" s="34">
        <v>3.7601</v>
      </c>
      <c r="E731" s="34">
        <v>37600.966690000001</v>
      </c>
      <c r="F731" s="34">
        <v>74.3</v>
      </c>
      <c r="G731" s="34">
        <v>1.8</v>
      </c>
      <c r="H731" s="34">
        <v>11517.8</v>
      </c>
      <c r="I731" s="34"/>
      <c r="J731" s="34">
        <v>4.8</v>
      </c>
      <c r="K731" s="34">
        <v>0.86209999999999998</v>
      </c>
      <c r="L731" s="34">
        <v>8.6660000000000004</v>
      </c>
      <c r="M731" s="34">
        <v>3.2414000000000001</v>
      </c>
      <c r="N731" s="34">
        <v>64.052999999999997</v>
      </c>
      <c r="O731" s="34">
        <v>1.5880000000000001</v>
      </c>
      <c r="P731" s="34">
        <v>65.599999999999994</v>
      </c>
      <c r="Q731" s="34">
        <v>52.323500000000003</v>
      </c>
      <c r="R731" s="34">
        <v>1.2971999999999999</v>
      </c>
      <c r="S731" s="34">
        <v>53.6</v>
      </c>
      <c r="T731" s="34">
        <v>11517.8</v>
      </c>
      <c r="U731" s="34"/>
      <c r="V731" s="34"/>
      <c r="W731" s="34">
        <v>0</v>
      </c>
      <c r="X731" s="34">
        <v>4.1379000000000001</v>
      </c>
      <c r="Y731" s="34">
        <v>12.1</v>
      </c>
      <c r="Z731" s="34">
        <v>855</v>
      </c>
      <c r="AA731" s="34">
        <v>853</v>
      </c>
      <c r="AB731" s="34">
        <v>864</v>
      </c>
      <c r="AC731" s="34">
        <v>93</v>
      </c>
      <c r="AD731" s="34">
        <v>27.3</v>
      </c>
      <c r="AE731" s="34">
        <v>0.63</v>
      </c>
      <c r="AF731" s="34">
        <v>979</v>
      </c>
      <c r="AG731" s="34">
        <v>1</v>
      </c>
      <c r="AH731" s="34">
        <v>37.122999999999998</v>
      </c>
      <c r="AI731" s="34">
        <v>37</v>
      </c>
      <c r="AJ731" s="34">
        <v>191.1</v>
      </c>
      <c r="AK731" s="34">
        <v>169.1</v>
      </c>
      <c r="AL731" s="34">
        <v>4.5</v>
      </c>
      <c r="AM731" s="34">
        <v>175</v>
      </c>
      <c r="AN731" s="34" t="s">
        <v>155</v>
      </c>
      <c r="AO731" s="34">
        <v>2</v>
      </c>
      <c r="AP731" s="37">
        <v>0.77604166666666663</v>
      </c>
      <c r="AQ731" s="34">
        <v>47.158920000000002</v>
      </c>
      <c r="AR731" s="34">
        <v>-88.488900999999998</v>
      </c>
      <c r="AS731" s="34">
        <v>313.8</v>
      </c>
      <c r="AT731" s="34">
        <v>0</v>
      </c>
      <c r="AU731" s="34">
        <v>12</v>
      </c>
      <c r="AV731" s="34">
        <v>9</v>
      </c>
      <c r="AW731" s="34" t="s">
        <v>200</v>
      </c>
      <c r="AX731" s="34">
        <v>1.4719</v>
      </c>
      <c r="AY731" s="34">
        <v>1.1437999999999999</v>
      </c>
      <c r="AZ731" s="34">
        <v>2.4438</v>
      </c>
      <c r="BA731" s="34">
        <v>13.404</v>
      </c>
      <c r="BB731" s="34">
        <v>12.94</v>
      </c>
      <c r="BC731" s="34">
        <v>0.97</v>
      </c>
      <c r="BD731" s="34">
        <v>16.001000000000001</v>
      </c>
      <c r="BE731" s="34">
        <v>1928.432</v>
      </c>
      <c r="BF731" s="34">
        <v>459.09199999999998</v>
      </c>
      <c r="BG731" s="34">
        <v>1.4930000000000001</v>
      </c>
      <c r="BH731" s="34">
        <v>3.6999999999999998E-2</v>
      </c>
      <c r="BI731" s="34">
        <v>1.53</v>
      </c>
      <c r="BJ731" s="34">
        <v>1.2190000000000001</v>
      </c>
      <c r="BK731" s="34">
        <v>0.03</v>
      </c>
      <c r="BL731" s="34">
        <v>1.25</v>
      </c>
      <c r="BM731" s="34">
        <v>88.445599999999999</v>
      </c>
      <c r="BN731" s="34"/>
      <c r="BO731" s="34"/>
      <c r="BP731" s="34"/>
      <c r="BQ731" s="34">
        <v>669.52</v>
      </c>
      <c r="BR731" s="34">
        <v>0.10342800000000001</v>
      </c>
      <c r="BS731" s="34">
        <v>-5</v>
      </c>
      <c r="BT731" s="34">
        <v>5.1229999999999999E-3</v>
      </c>
      <c r="BU731" s="34">
        <v>2.5275219999999998</v>
      </c>
      <c r="BV731" s="34">
        <v>0</v>
      </c>
      <c r="BW731" s="34" t="s">
        <v>155</v>
      </c>
      <c r="BX731" s="34">
        <v>0.81699999999999995</v>
      </c>
    </row>
    <row r="732" spans="1:76" x14ac:dyDescent="0.25">
      <c r="A732" s="35">
        <v>43167</v>
      </c>
      <c r="B732" s="36">
        <v>2.5241898148148149E-2</v>
      </c>
      <c r="C732" s="34">
        <v>9.4459999999999997</v>
      </c>
      <c r="D732" s="34">
        <v>3.7818000000000001</v>
      </c>
      <c r="E732" s="34">
        <v>37818.032789999997</v>
      </c>
      <c r="F732" s="34">
        <v>102.3</v>
      </c>
      <c r="G732" s="34">
        <v>1.7</v>
      </c>
      <c r="H732" s="34">
        <v>11517.8</v>
      </c>
      <c r="I732" s="34"/>
      <c r="J732" s="34">
        <v>4.6100000000000003</v>
      </c>
      <c r="K732" s="34">
        <v>0.86670000000000003</v>
      </c>
      <c r="L732" s="34">
        <v>8.1874000000000002</v>
      </c>
      <c r="M732" s="34">
        <v>3.2778999999999998</v>
      </c>
      <c r="N732" s="34">
        <v>88.6995</v>
      </c>
      <c r="O732" s="34">
        <v>1.4735</v>
      </c>
      <c r="P732" s="34">
        <v>90.2</v>
      </c>
      <c r="Q732" s="34">
        <v>72.456699999999998</v>
      </c>
      <c r="R732" s="34">
        <v>1.2036</v>
      </c>
      <c r="S732" s="34">
        <v>73.7</v>
      </c>
      <c r="T732" s="34">
        <v>11517.8</v>
      </c>
      <c r="U732" s="34"/>
      <c r="V732" s="34"/>
      <c r="W732" s="34">
        <v>0</v>
      </c>
      <c r="X732" s="34">
        <v>3.9975999999999998</v>
      </c>
      <c r="Y732" s="34">
        <v>12.1</v>
      </c>
      <c r="Z732" s="34">
        <v>855</v>
      </c>
      <c r="AA732" s="34">
        <v>854</v>
      </c>
      <c r="AB732" s="34">
        <v>864</v>
      </c>
      <c r="AC732" s="34">
        <v>93</v>
      </c>
      <c r="AD732" s="34">
        <v>27.3</v>
      </c>
      <c r="AE732" s="34">
        <v>0.63</v>
      </c>
      <c r="AF732" s="34">
        <v>979</v>
      </c>
      <c r="AG732" s="34">
        <v>1</v>
      </c>
      <c r="AH732" s="34">
        <v>37</v>
      </c>
      <c r="AI732" s="34">
        <v>37</v>
      </c>
      <c r="AJ732" s="34">
        <v>191</v>
      </c>
      <c r="AK732" s="34">
        <v>169</v>
      </c>
      <c r="AL732" s="34">
        <v>4.5</v>
      </c>
      <c r="AM732" s="34">
        <v>175</v>
      </c>
      <c r="AN732" s="34" t="s">
        <v>155</v>
      </c>
      <c r="AO732" s="34">
        <v>2</v>
      </c>
      <c r="AP732" s="37">
        <v>0.77605324074074078</v>
      </c>
      <c r="AQ732" s="34">
        <v>47.158920000000002</v>
      </c>
      <c r="AR732" s="34">
        <v>-88.488900000000001</v>
      </c>
      <c r="AS732" s="34">
        <v>314</v>
      </c>
      <c r="AT732" s="34">
        <v>0</v>
      </c>
      <c r="AU732" s="34">
        <v>12</v>
      </c>
      <c r="AV732" s="34">
        <v>9</v>
      </c>
      <c r="AW732" s="34" t="s">
        <v>200</v>
      </c>
      <c r="AX732" s="34">
        <v>1.5</v>
      </c>
      <c r="AY732" s="34">
        <v>1.2</v>
      </c>
      <c r="AZ732" s="34">
        <v>2.5</v>
      </c>
      <c r="BA732" s="34">
        <v>13.404</v>
      </c>
      <c r="BB732" s="34">
        <v>13.42</v>
      </c>
      <c r="BC732" s="34">
        <v>1</v>
      </c>
      <c r="BD732" s="34">
        <v>15.374000000000001</v>
      </c>
      <c r="BE732" s="34">
        <v>1885.9739999999999</v>
      </c>
      <c r="BF732" s="34">
        <v>480.57400000000001</v>
      </c>
      <c r="BG732" s="34">
        <v>2.14</v>
      </c>
      <c r="BH732" s="34">
        <v>3.5999999999999997E-2</v>
      </c>
      <c r="BI732" s="34">
        <v>2.1749999999999998</v>
      </c>
      <c r="BJ732" s="34">
        <v>1.748</v>
      </c>
      <c r="BK732" s="34">
        <v>2.9000000000000001E-2</v>
      </c>
      <c r="BL732" s="34">
        <v>1.7769999999999999</v>
      </c>
      <c r="BM732" s="34">
        <v>91.555199999999999</v>
      </c>
      <c r="BN732" s="34"/>
      <c r="BO732" s="34"/>
      <c r="BP732" s="34"/>
      <c r="BQ732" s="34">
        <v>669.55399999999997</v>
      </c>
      <c r="BR732" s="34">
        <v>7.5320999999999999E-2</v>
      </c>
      <c r="BS732" s="34">
        <v>-5</v>
      </c>
      <c r="BT732" s="34">
        <v>5.0000000000000001E-3</v>
      </c>
      <c r="BU732" s="34">
        <v>1.840657</v>
      </c>
      <c r="BV732" s="34">
        <v>0</v>
      </c>
      <c r="BW732" s="34" t="s">
        <v>155</v>
      </c>
      <c r="BX732" s="34">
        <v>0.81699999999999995</v>
      </c>
    </row>
    <row r="733" spans="1:76" x14ac:dyDescent="0.25">
      <c r="A733" s="35">
        <v>43167</v>
      </c>
      <c r="B733" s="36">
        <v>2.5253472222222226E-2</v>
      </c>
      <c r="C733" s="34">
        <v>10.592000000000001</v>
      </c>
      <c r="D733" s="34">
        <v>3.5139999999999998</v>
      </c>
      <c r="E733" s="34">
        <v>35139.870970000004</v>
      </c>
      <c r="F733" s="34">
        <v>120.4</v>
      </c>
      <c r="G733" s="34">
        <v>1.6</v>
      </c>
      <c r="H733" s="34">
        <v>11517.8</v>
      </c>
      <c r="I733" s="34"/>
      <c r="J733" s="34">
        <v>4.37</v>
      </c>
      <c r="K733" s="34">
        <v>0.86</v>
      </c>
      <c r="L733" s="34">
        <v>9.109</v>
      </c>
      <c r="M733" s="34">
        <v>3.0219</v>
      </c>
      <c r="N733" s="34">
        <v>103.5022</v>
      </c>
      <c r="O733" s="34">
        <v>1.3759999999999999</v>
      </c>
      <c r="P733" s="34">
        <v>104.9</v>
      </c>
      <c r="Q733" s="34">
        <v>84.5488</v>
      </c>
      <c r="R733" s="34">
        <v>1.1240000000000001</v>
      </c>
      <c r="S733" s="34">
        <v>85.7</v>
      </c>
      <c r="T733" s="34">
        <v>11517.8</v>
      </c>
      <c r="U733" s="34"/>
      <c r="V733" s="34"/>
      <c r="W733" s="34">
        <v>0</v>
      </c>
      <c r="X733" s="34">
        <v>3.7538999999999998</v>
      </c>
      <c r="Y733" s="34">
        <v>11.9</v>
      </c>
      <c r="Z733" s="34">
        <v>856</v>
      </c>
      <c r="AA733" s="34">
        <v>855</v>
      </c>
      <c r="AB733" s="34">
        <v>865</v>
      </c>
      <c r="AC733" s="34">
        <v>93</v>
      </c>
      <c r="AD733" s="34">
        <v>27.3</v>
      </c>
      <c r="AE733" s="34">
        <v>0.63</v>
      </c>
      <c r="AF733" s="34">
        <v>979</v>
      </c>
      <c r="AG733" s="34">
        <v>1</v>
      </c>
      <c r="AH733" s="34">
        <v>37</v>
      </c>
      <c r="AI733" s="34">
        <v>37</v>
      </c>
      <c r="AJ733" s="34">
        <v>191</v>
      </c>
      <c r="AK733" s="34">
        <v>169</v>
      </c>
      <c r="AL733" s="34">
        <v>4.2</v>
      </c>
      <c r="AM733" s="34">
        <v>175</v>
      </c>
      <c r="AN733" s="34" t="s">
        <v>155</v>
      </c>
      <c r="AO733" s="34">
        <v>2</v>
      </c>
      <c r="AP733" s="37">
        <v>0.77606481481481471</v>
      </c>
      <c r="AQ733" s="34">
        <v>47.158920999999999</v>
      </c>
      <c r="AR733" s="34">
        <v>-88.488900000000001</v>
      </c>
      <c r="AS733" s="34">
        <v>314.10000000000002</v>
      </c>
      <c r="AT733" s="34">
        <v>0.5</v>
      </c>
      <c r="AU733" s="34">
        <v>12</v>
      </c>
      <c r="AV733" s="34">
        <v>8</v>
      </c>
      <c r="AW733" s="34" t="s">
        <v>204</v>
      </c>
      <c r="AX733" s="34">
        <v>1.2843</v>
      </c>
      <c r="AY733" s="34">
        <v>1.2719</v>
      </c>
      <c r="AZ733" s="34">
        <v>2.3561999999999999</v>
      </c>
      <c r="BA733" s="34">
        <v>13.404</v>
      </c>
      <c r="BB733" s="34">
        <v>12.74</v>
      </c>
      <c r="BC733" s="34">
        <v>0.95</v>
      </c>
      <c r="BD733" s="34">
        <v>16.283000000000001</v>
      </c>
      <c r="BE733" s="34">
        <v>1992.808</v>
      </c>
      <c r="BF733" s="34">
        <v>420.78300000000002</v>
      </c>
      <c r="BG733" s="34">
        <v>2.371</v>
      </c>
      <c r="BH733" s="34">
        <v>3.2000000000000001E-2</v>
      </c>
      <c r="BI733" s="34">
        <v>2.403</v>
      </c>
      <c r="BJ733" s="34">
        <v>1.9370000000000001</v>
      </c>
      <c r="BK733" s="34">
        <v>2.5999999999999999E-2</v>
      </c>
      <c r="BL733" s="34">
        <v>1.9630000000000001</v>
      </c>
      <c r="BM733" s="34">
        <v>86.953599999999994</v>
      </c>
      <c r="BN733" s="34"/>
      <c r="BO733" s="34"/>
      <c r="BP733" s="34"/>
      <c r="BQ733" s="34">
        <v>597.14200000000005</v>
      </c>
      <c r="BR733" s="34">
        <v>9.4801999999999997E-2</v>
      </c>
      <c r="BS733" s="34">
        <v>-5</v>
      </c>
      <c r="BT733" s="34">
        <v>5.0000000000000001E-3</v>
      </c>
      <c r="BU733" s="34">
        <v>2.3167239999999998</v>
      </c>
      <c r="BV733" s="34">
        <v>0</v>
      </c>
      <c r="BW733" s="34" t="s">
        <v>155</v>
      </c>
      <c r="BX733" s="34">
        <v>0.81699999999999995</v>
      </c>
    </row>
    <row r="734" spans="1:76" x14ac:dyDescent="0.25">
      <c r="A734" s="35">
        <v>43167</v>
      </c>
      <c r="B734" s="36">
        <v>2.5265046296296296E-2</v>
      </c>
      <c r="C734" s="34">
        <v>11.54</v>
      </c>
      <c r="D734" s="34">
        <v>1.9350000000000001</v>
      </c>
      <c r="E734" s="34">
        <v>19349.54839</v>
      </c>
      <c r="F734" s="34">
        <v>124.9</v>
      </c>
      <c r="G734" s="34">
        <v>1.7</v>
      </c>
      <c r="H734" s="34">
        <v>10211.299999999999</v>
      </c>
      <c r="I734" s="34"/>
      <c r="J734" s="34">
        <v>4.22</v>
      </c>
      <c r="K734" s="34">
        <v>0.86839999999999995</v>
      </c>
      <c r="L734" s="34">
        <v>10.021599999999999</v>
      </c>
      <c r="M734" s="34">
        <v>1.6802999999999999</v>
      </c>
      <c r="N734" s="34">
        <v>108.4811</v>
      </c>
      <c r="O734" s="34">
        <v>1.4762999999999999</v>
      </c>
      <c r="P734" s="34">
        <v>110</v>
      </c>
      <c r="Q734" s="34">
        <v>88.615899999999996</v>
      </c>
      <c r="R734" s="34">
        <v>1.206</v>
      </c>
      <c r="S734" s="34">
        <v>89.8</v>
      </c>
      <c r="T734" s="34">
        <v>10211.335499999999</v>
      </c>
      <c r="U734" s="34"/>
      <c r="V734" s="34"/>
      <c r="W734" s="34">
        <v>0</v>
      </c>
      <c r="X734" s="34">
        <v>3.6644999999999999</v>
      </c>
      <c r="Y734" s="34">
        <v>11.9</v>
      </c>
      <c r="Z734" s="34">
        <v>855</v>
      </c>
      <c r="AA734" s="34">
        <v>854</v>
      </c>
      <c r="AB734" s="34">
        <v>864</v>
      </c>
      <c r="AC734" s="34">
        <v>93</v>
      </c>
      <c r="AD734" s="34">
        <v>27.3</v>
      </c>
      <c r="AE734" s="34">
        <v>0.63</v>
      </c>
      <c r="AF734" s="34">
        <v>979</v>
      </c>
      <c r="AG734" s="34">
        <v>1</v>
      </c>
      <c r="AH734" s="34">
        <v>37</v>
      </c>
      <c r="AI734" s="34">
        <v>37</v>
      </c>
      <c r="AJ734" s="34">
        <v>190.1</v>
      </c>
      <c r="AK734" s="34">
        <v>169</v>
      </c>
      <c r="AL734" s="34">
        <v>4.0999999999999996</v>
      </c>
      <c r="AM734" s="34">
        <v>175</v>
      </c>
      <c r="AN734" s="34" t="s">
        <v>155</v>
      </c>
      <c r="AO734" s="34">
        <v>2</v>
      </c>
      <c r="AP734" s="37">
        <v>0.77607638888888886</v>
      </c>
      <c r="AQ734" s="34">
        <v>47.158923000000001</v>
      </c>
      <c r="AR734" s="34">
        <v>-88.488900000000001</v>
      </c>
      <c r="AS734" s="34">
        <v>314.10000000000002</v>
      </c>
      <c r="AT734" s="34">
        <v>0.7</v>
      </c>
      <c r="AU734" s="34">
        <v>12</v>
      </c>
      <c r="AV734" s="34">
        <v>7</v>
      </c>
      <c r="AW734" s="34" t="s">
        <v>231</v>
      </c>
      <c r="AX734" s="34">
        <v>1.2</v>
      </c>
      <c r="AY734" s="34">
        <v>1.3</v>
      </c>
      <c r="AZ734" s="34">
        <v>2.2999999999999998</v>
      </c>
      <c r="BA734" s="34">
        <v>13.404</v>
      </c>
      <c r="BB734" s="34">
        <v>13.61</v>
      </c>
      <c r="BC734" s="34">
        <v>1.02</v>
      </c>
      <c r="BD734" s="34">
        <v>15.151999999999999</v>
      </c>
      <c r="BE734" s="34">
        <v>2289.248</v>
      </c>
      <c r="BF734" s="34">
        <v>244.304</v>
      </c>
      <c r="BG734" s="34">
        <v>2.5950000000000002</v>
      </c>
      <c r="BH734" s="34">
        <v>3.5000000000000003E-2</v>
      </c>
      <c r="BI734" s="34">
        <v>2.63</v>
      </c>
      <c r="BJ734" s="34">
        <v>2.12</v>
      </c>
      <c r="BK734" s="34">
        <v>2.9000000000000001E-2</v>
      </c>
      <c r="BL734" s="34">
        <v>2.149</v>
      </c>
      <c r="BM734" s="34">
        <v>80.493099999999998</v>
      </c>
      <c r="BN734" s="34"/>
      <c r="BO734" s="34"/>
      <c r="BP734" s="34"/>
      <c r="BQ734" s="34">
        <v>608.65300000000002</v>
      </c>
      <c r="BR734" s="34">
        <v>0.15237400000000001</v>
      </c>
      <c r="BS734" s="34">
        <v>-5</v>
      </c>
      <c r="BT734" s="34">
        <v>5.8770000000000003E-3</v>
      </c>
      <c r="BU734" s="34">
        <v>3.7236400000000001</v>
      </c>
      <c r="BV734" s="34">
        <v>0</v>
      </c>
      <c r="BW734" s="34" t="s">
        <v>155</v>
      </c>
      <c r="BX734" s="34">
        <v>0.81699999999999995</v>
      </c>
    </row>
    <row r="735" spans="1:76" x14ac:dyDescent="0.25">
      <c r="A735" s="35">
        <v>43167</v>
      </c>
      <c r="B735" s="36">
        <v>2.5276620370370369E-2</v>
      </c>
      <c r="C735" s="34">
        <v>12.061</v>
      </c>
      <c r="D735" s="34">
        <v>1.1026</v>
      </c>
      <c r="E735" s="34">
        <v>11025.721519999999</v>
      </c>
      <c r="F735" s="34">
        <v>146.30000000000001</v>
      </c>
      <c r="G735" s="34">
        <v>1.6</v>
      </c>
      <c r="H735" s="34">
        <v>9238.2000000000007</v>
      </c>
      <c r="I735" s="34"/>
      <c r="J735" s="34">
        <v>4.16</v>
      </c>
      <c r="K735" s="34">
        <v>0.87280000000000002</v>
      </c>
      <c r="L735" s="34">
        <v>10.526999999999999</v>
      </c>
      <c r="M735" s="34">
        <v>0.96240000000000003</v>
      </c>
      <c r="N735" s="34">
        <v>127.7302</v>
      </c>
      <c r="O735" s="34">
        <v>1.3965000000000001</v>
      </c>
      <c r="P735" s="34">
        <v>129.1</v>
      </c>
      <c r="Q735" s="34">
        <v>104.34010000000001</v>
      </c>
      <c r="R735" s="34">
        <v>1.1408</v>
      </c>
      <c r="S735" s="34">
        <v>105.5</v>
      </c>
      <c r="T735" s="34">
        <v>9238.1538</v>
      </c>
      <c r="U735" s="34"/>
      <c r="V735" s="34"/>
      <c r="W735" s="34">
        <v>0</v>
      </c>
      <c r="X735" s="34">
        <v>3.6337000000000002</v>
      </c>
      <c r="Y735" s="34">
        <v>11.9</v>
      </c>
      <c r="Z735" s="34">
        <v>854</v>
      </c>
      <c r="AA735" s="34">
        <v>853</v>
      </c>
      <c r="AB735" s="34">
        <v>863</v>
      </c>
      <c r="AC735" s="34">
        <v>93</v>
      </c>
      <c r="AD735" s="34">
        <v>27.3</v>
      </c>
      <c r="AE735" s="34">
        <v>0.63</v>
      </c>
      <c r="AF735" s="34">
        <v>979</v>
      </c>
      <c r="AG735" s="34">
        <v>1</v>
      </c>
      <c r="AH735" s="34">
        <v>37</v>
      </c>
      <c r="AI735" s="34">
        <v>37</v>
      </c>
      <c r="AJ735" s="34">
        <v>190</v>
      </c>
      <c r="AK735" s="34">
        <v>169</v>
      </c>
      <c r="AL735" s="34">
        <v>4</v>
      </c>
      <c r="AM735" s="34">
        <v>175</v>
      </c>
      <c r="AN735" s="34" t="s">
        <v>155</v>
      </c>
      <c r="AO735" s="34">
        <v>2</v>
      </c>
      <c r="AP735" s="37">
        <v>0.77608796296296301</v>
      </c>
      <c r="AQ735" s="34">
        <v>47.158929999999998</v>
      </c>
      <c r="AR735" s="34">
        <v>-88.488898000000006</v>
      </c>
      <c r="AS735" s="34">
        <v>314.10000000000002</v>
      </c>
      <c r="AT735" s="34">
        <v>0.7</v>
      </c>
      <c r="AU735" s="34">
        <v>12</v>
      </c>
      <c r="AV735" s="34">
        <v>7</v>
      </c>
      <c r="AW735" s="34" t="s">
        <v>231</v>
      </c>
      <c r="AX735" s="34">
        <v>1.2</v>
      </c>
      <c r="AY735" s="34">
        <v>1.3</v>
      </c>
      <c r="AZ735" s="34">
        <v>2.2999999999999998</v>
      </c>
      <c r="BA735" s="34">
        <v>13.404</v>
      </c>
      <c r="BB735" s="34">
        <v>14.12</v>
      </c>
      <c r="BC735" s="34">
        <v>1.05</v>
      </c>
      <c r="BD735" s="34">
        <v>14.571</v>
      </c>
      <c r="BE735" s="34">
        <v>2464.953</v>
      </c>
      <c r="BF735" s="34">
        <v>143.42099999999999</v>
      </c>
      <c r="BG735" s="34">
        <v>3.1320000000000001</v>
      </c>
      <c r="BH735" s="34">
        <v>3.4000000000000002E-2</v>
      </c>
      <c r="BI735" s="34">
        <v>3.1659999999999999</v>
      </c>
      <c r="BJ735" s="34">
        <v>2.5590000000000002</v>
      </c>
      <c r="BK735" s="34">
        <v>2.8000000000000001E-2</v>
      </c>
      <c r="BL735" s="34">
        <v>2.5859999999999999</v>
      </c>
      <c r="BM735" s="34">
        <v>74.646500000000003</v>
      </c>
      <c r="BN735" s="34"/>
      <c r="BO735" s="34"/>
      <c r="BP735" s="34"/>
      <c r="BQ735" s="34">
        <v>618.66300000000001</v>
      </c>
      <c r="BR735" s="34">
        <v>0.14596799999999999</v>
      </c>
      <c r="BS735" s="34">
        <v>-5</v>
      </c>
      <c r="BT735" s="34">
        <v>6.0000000000000001E-3</v>
      </c>
      <c r="BU735" s="34">
        <v>3.5670929999999998</v>
      </c>
      <c r="BV735" s="34">
        <v>0</v>
      </c>
      <c r="BW735" s="34" t="s">
        <v>155</v>
      </c>
      <c r="BX735" s="34">
        <v>0.81699999999999995</v>
      </c>
    </row>
    <row r="736" spans="1:76" x14ac:dyDescent="0.25">
      <c r="A736" s="35">
        <v>43167</v>
      </c>
      <c r="B736" s="36">
        <v>2.5288194444444443E-2</v>
      </c>
      <c r="C736" s="34">
        <v>12.282999999999999</v>
      </c>
      <c r="D736" s="34">
        <v>0.83430000000000004</v>
      </c>
      <c r="E736" s="34">
        <v>8343.1345829999991</v>
      </c>
      <c r="F736" s="34">
        <v>201.9</v>
      </c>
      <c r="G736" s="34">
        <v>1.4</v>
      </c>
      <c r="H736" s="34">
        <v>7957.4</v>
      </c>
      <c r="I736" s="34"/>
      <c r="J736" s="34">
        <v>4.0199999999999996</v>
      </c>
      <c r="K736" s="34">
        <v>0.87470000000000003</v>
      </c>
      <c r="L736" s="34">
        <v>10.744199999999999</v>
      </c>
      <c r="M736" s="34">
        <v>0.7298</v>
      </c>
      <c r="N736" s="34">
        <v>176.56960000000001</v>
      </c>
      <c r="O736" s="34">
        <v>1.2364999999999999</v>
      </c>
      <c r="P736" s="34">
        <v>177.8</v>
      </c>
      <c r="Q736" s="34">
        <v>144.23589999999999</v>
      </c>
      <c r="R736" s="34">
        <v>1.0101</v>
      </c>
      <c r="S736" s="34">
        <v>145.19999999999999</v>
      </c>
      <c r="T736" s="34">
        <v>7957.3549000000003</v>
      </c>
      <c r="U736" s="34"/>
      <c r="V736" s="34"/>
      <c r="W736" s="34">
        <v>0</v>
      </c>
      <c r="X736" s="34">
        <v>3.5154999999999998</v>
      </c>
      <c r="Y736" s="34">
        <v>11.9</v>
      </c>
      <c r="Z736" s="34">
        <v>854</v>
      </c>
      <c r="AA736" s="34">
        <v>852</v>
      </c>
      <c r="AB736" s="34">
        <v>862</v>
      </c>
      <c r="AC736" s="34">
        <v>93</v>
      </c>
      <c r="AD736" s="34">
        <v>27.3</v>
      </c>
      <c r="AE736" s="34">
        <v>0.63</v>
      </c>
      <c r="AF736" s="34">
        <v>979</v>
      </c>
      <c r="AG736" s="34">
        <v>1</v>
      </c>
      <c r="AH736" s="34">
        <v>37</v>
      </c>
      <c r="AI736" s="34">
        <v>37</v>
      </c>
      <c r="AJ736" s="34">
        <v>190</v>
      </c>
      <c r="AK736" s="34">
        <v>168.1</v>
      </c>
      <c r="AL736" s="34">
        <v>4</v>
      </c>
      <c r="AM736" s="34">
        <v>174.6</v>
      </c>
      <c r="AN736" s="34" t="s">
        <v>155</v>
      </c>
      <c r="AO736" s="34">
        <v>2</v>
      </c>
      <c r="AP736" s="37">
        <v>0.77609953703703705</v>
      </c>
      <c r="AQ736" s="34">
        <v>47.158940000000001</v>
      </c>
      <c r="AR736" s="34">
        <v>-88.488895999999997</v>
      </c>
      <c r="AS736" s="34">
        <v>314</v>
      </c>
      <c r="AT736" s="34">
        <v>1.1000000000000001</v>
      </c>
      <c r="AU736" s="34">
        <v>12</v>
      </c>
      <c r="AV736" s="34">
        <v>7</v>
      </c>
      <c r="AW736" s="34" t="s">
        <v>231</v>
      </c>
      <c r="AX736" s="34">
        <v>1.2719</v>
      </c>
      <c r="AY736" s="34">
        <v>1.0843</v>
      </c>
      <c r="AZ736" s="34">
        <v>2.2999999999999998</v>
      </c>
      <c r="BA736" s="34">
        <v>13.404</v>
      </c>
      <c r="BB736" s="34">
        <v>14.34</v>
      </c>
      <c r="BC736" s="34">
        <v>1.07</v>
      </c>
      <c r="BD736" s="34">
        <v>14.32</v>
      </c>
      <c r="BE736" s="34">
        <v>2545.3220000000001</v>
      </c>
      <c r="BF736" s="34">
        <v>110.041</v>
      </c>
      <c r="BG736" s="34">
        <v>4.38</v>
      </c>
      <c r="BH736" s="34">
        <v>3.1E-2</v>
      </c>
      <c r="BI736" s="34">
        <v>4.4109999999999996</v>
      </c>
      <c r="BJ736" s="34">
        <v>3.5779999999999998</v>
      </c>
      <c r="BK736" s="34">
        <v>2.5000000000000001E-2</v>
      </c>
      <c r="BL736" s="34">
        <v>3.6030000000000002</v>
      </c>
      <c r="BM736" s="34">
        <v>65.052099999999996</v>
      </c>
      <c r="BN736" s="34"/>
      <c r="BO736" s="34"/>
      <c r="BP736" s="34"/>
      <c r="BQ736" s="34">
        <v>605.55700000000002</v>
      </c>
      <c r="BR736" s="34">
        <v>0.17469499999999999</v>
      </c>
      <c r="BS736" s="34">
        <v>-5</v>
      </c>
      <c r="BT736" s="34">
        <v>6.8770000000000003E-3</v>
      </c>
      <c r="BU736" s="34">
        <v>4.2691090000000003</v>
      </c>
      <c r="BV736" s="34">
        <v>0</v>
      </c>
      <c r="BW736" s="34" t="s">
        <v>155</v>
      </c>
      <c r="BX736" s="34">
        <v>0.81699999999999995</v>
      </c>
    </row>
    <row r="737" spans="1:76" x14ac:dyDescent="0.25">
      <c r="A737" s="35">
        <v>43167</v>
      </c>
      <c r="B737" s="36">
        <v>2.5299768518518517E-2</v>
      </c>
      <c r="C737" s="34">
        <v>12.504</v>
      </c>
      <c r="D737" s="34">
        <v>0.80800000000000005</v>
      </c>
      <c r="E737" s="34">
        <v>8080.0497509999996</v>
      </c>
      <c r="F737" s="34">
        <v>276.2</v>
      </c>
      <c r="G737" s="34">
        <v>1</v>
      </c>
      <c r="H737" s="34">
        <v>7236.1</v>
      </c>
      <c r="I737" s="34"/>
      <c r="J737" s="34">
        <v>3.8</v>
      </c>
      <c r="K737" s="34">
        <v>0.87390000000000001</v>
      </c>
      <c r="L737" s="34">
        <v>10.927300000000001</v>
      </c>
      <c r="M737" s="34">
        <v>0.70609999999999995</v>
      </c>
      <c r="N737" s="34">
        <v>241.398</v>
      </c>
      <c r="O737" s="34">
        <v>0.84860000000000002</v>
      </c>
      <c r="P737" s="34">
        <v>242.2</v>
      </c>
      <c r="Q737" s="34">
        <v>197.19280000000001</v>
      </c>
      <c r="R737" s="34">
        <v>0.69320000000000004</v>
      </c>
      <c r="S737" s="34">
        <v>197.9</v>
      </c>
      <c r="T737" s="34">
        <v>7236.0517</v>
      </c>
      <c r="U737" s="34"/>
      <c r="V737" s="34"/>
      <c r="W737" s="34">
        <v>0</v>
      </c>
      <c r="X737" s="34">
        <v>3.3208000000000002</v>
      </c>
      <c r="Y737" s="34">
        <v>11.9</v>
      </c>
      <c r="Z737" s="34">
        <v>851</v>
      </c>
      <c r="AA737" s="34">
        <v>850</v>
      </c>
      <c r="AB737" s="34">
        <v>861</v>
      </c>
      <c r="AC737" s="34">
        <v>93</v>
      </c>
      <c r="AD737" s="34">
        <v>27.3</v>
      </c>
      <c r="AE737" s="34">
        <v>0.63</v>
      </c>
      <c r="AF737" s="34">
        <v>979</v>
      </c>
      <c r="AG737" s="34">
        <v>1</v>
      </c>
      <c r="AH737" s="34">
        <v>37</v>
      </c>
      <c r="AI737" s="34">
        <v>37</v>
      </c>
      <c r="AJ737" s="34">
        <v>190</v>
      </c>
      <c r="AK737" s="34">
        <v>168.9</v>
      </c>
      <c r="AL737" s="34">
        <v>4</v>
      </c>
      <c r="AM737" s="34">
        <v>174.2</v>
      </c>
      <c r="AN737" s="34" t="s">
        <v>155</v>
      </c>
      <c r="AO737" s="34">
        <v>2</v>
      </c>
      <c r="AP737" s="37">
        <v>0.77611111111111108</v>
      </c>
      <c r="AQ737" s="34">
        <v>47.158946999999998</v>
      </c>
      <c r="AR737" s="34">
        <v>-88.488894999999999</v>
      </c>
      <c r="AS737" s="34">
        <v>313.89999999999998</v>
      </c>
      <c r="AT737" s="34">
        <v>1.8</v>
      </c>
      <c r="AU737" s="34">
        <v>12</v>
      </c>
      <c r="AV737" s="34">
        <v>8</v>
      </c>
      <c r="AW737" s="34" t="s">
        <v>234</v>
      </c>
      <c r="AX737" s="34">
        <v>1.3</v>
      </c>
      <c r="AY737" s="34">
        <v>1</v>
      </c>
      <c r="AZ737" s="34">
        <v>1.8686</v>
      </c>
      <c r="BA737" s="34">
        <v>13.404</v>
      </c>
      <c r="BB737" s="34">
        <v>14.24</v>
      </c>
      <c r="BC737" s="34">
        <v>1.06</v>
      </c>
      <c r="BD737" s="34">
        <v>14.429</v>
      </c>
      <c r="BE737" s="34">
        <v>2570.3580000000002</v>
      </c>
      <c r="BF737" s="34">
        <v>105.715</v>
      </c>
      <c r="BG737" s="34">
        <v>5.9459999999999997</v>
      </c>
      <c r="BH737" s="34">
        <v>2.1000000000000001E-2</v>
      </c>
      <c r="BI737" s="34">
        <v>5.9669999999999996</v>
      </c>
      <c r="BJ737" s="34">
        <v>4.8570000000000002</v>
      </c>
      <c r="BK737" s="34">
        <v>1.7000000000000001E-2</v>
      </c>
      <c r="BL737" s="34">
        <v>4.875</v>
      </c>
      <c r="BM737" s="34">
        <v>58.735799999999998</v>
      </c>
      <c r="BN737" s="34"/>
      <c r="BO737" s="34"/>
      <c r="BP737" s="34"/>
      <c r="BQ737" s="34">
        <v>567.971</v>
      </c>
      <c r="BR737" s="34">
        <v>0.204433</v>
      </c>
      <c r="BS737" s="34">
        <v>-5</v>
      </c>
      <c r="BT737" s="34">
        <v>6.123E-3</v>
      </c>
      <c r="BU737" s="34">
        <v>4.9958309999999999</v>
      </c>
      <c r="BV737" s="34">
        <v>0</v>
      </c>
      <c r="BW737" s="34" t="s">
        <v>155</v>
      </c>
      <c r="BX737" s="34">
        <v>0.81699999999999995</v>
      </c>
    </row>
    <row r="738" spans="1:76" x14ac:dyDescent="0.25">
      <c r="A738" s="35">
        <v>43167</v>
      </c>
      <c r="B738" s="36">
        <v>2.531134259259259E-2</v>
      </c>
      <c r="C738" s="34">
        <v>12.663</v>
      </c>
      <c r="D738" s="34">
        <v>0.80610000000000004</v>
      </c>
      <c r="E738" s="34">
        <v>8061.0353539999996</v>
      </c>
      <c r="F738" s="34">
        <v>401.5</v>
      </c>
      <c r="G738" s="34">
        <v>0.8</v>
      </c>
      <c r="H738" s="34">
        <v>6733</v>
      </c>
      <c r="I738" s="34"/>
      <c r="J738" s="34">
        <v>3.61</v>
      </c>
      <c r="K738" s="34">
        <v>0.87309999999999999</v>
      </c>
      <c r="L738" s="34">
        <v>11.0563</v>
      </c>
      <c r="M738" s="34">
        <v>0.70379999999999998</v>
      </c>
      <c r="N738" s="34">
        <v>350.57729999999998</v>
      </c>
      <c r="O738" s="34">
        <v>0.67789999999999995</v>
      </c>
      <c r="P738" s="34">
        <v>351.3</v>
      </c>
      <c r="Q738" s="34">
        <v>286.37909999999999</v>
      </c>
      <c r="R738" s="34">
        <v>0.55369999999999997</v>
      </c>
      <c r="S738" s="34">
        <v>286.89999999999998</v>
      </c>
      <c r="T738" s="34">
        <v>6732.9836999999998</v>
      </c>
      <c r="U738" s="34"/>
      <c r="V738" s="34"/>
      <c r="W738" s="34">
        <v>0</v>
      </c>
      <c r="X738" s="34">
        <v>3.1528</v>
      </c>
      <c r="Y738" s="34">
        <v>11.9</v>
      </c>
      <c r="Z738" s="34">
        <v>850</v>
      </c>
      <c r="AA738" s="34">
        <v>848</v>
      </c>
      <c r="AB738" s="34">
        <v>859</v>
      </c>
      <c r="AC738" s="34">
        <v>93</v>
      </c>
      <c r="AD738" s="34">
        <v>27.3</v>
      </c>
      <c r="AE738" s="34">
        <v>0.63</v>
      </c>
      <c r="AF738" s="34">
        <v>979</v>
      </c>
      <c r="AG738" s="34">
        <v>1</v>
      </c>
      <c r="AH738" s="34">
        <v>36.122999999999998</v>
      </c>
      <c r="AI738" s="34">
        <v>37</v>
      </c>
      <c r="AJ738" s="34">
        <v>190</v>
      </c>
      <c r="AK738" s="34">
        <v>168.1</v>
      </c>
      <c r="AL738" s="34">
        <v>3.9</v>
      </c>
      <c r="AM738" s="34">
        <v>174.1</v>
      </c>
      <c r="AN738" s="34" t="s">
        <v>155</v>
      </c>
      <c r="AO738" s="34">
        <v>2</v>
      </c>
      <c r="AP738" s="37">
        <v>0.77612268518518512</v>
      </c>
      <c r="AQ738" s="34">
        <v>47.158957000000001</v>
      </c>
      <c r="AR738" s="34">
        <v>-88.488917999999998</v>
      </c>
      <c r="AS738" s="34">
        <v>313.8</v>
      </c>
      <c r="AT738" s="34">
        <v>2.1</v>
      </c>
      <c r="AU738" s="34">
        <v>12</v>
      </c>
      <c r="AV738" s="34">
        <v>8</v>
      </c>
      <c r="AW738" s="34" t="s">
        <v>234</v>
      </c>
      <c r="AX738" s="34">
        <v>1.3</v>
      </c>
      <c r="AY738" s="34">
        <v>1</v>
      </c>
      <c r="AZ738" s="34">
        <v>1.7</v>
      </c>
      <c r="BA738" s="34">
        <v>13.404</v>
      </c>
      <c r="BB738" s="34">
        <v>14.15</v>
      </c>
      <c r="BC738" s="34">
        <v>1.06</v>
      </c>
      <c r="BD738" s="34">
        <v>14.532999999999999</v>
      </c>
      <c r="BE738" s="34">
        <v>2584.672</v>
      </c>
      <c r="BF738" s="34">
        <v>104.72</v>
      </c>
      <c r="BG738" s="34">
        <v>8.5830000000000002</v>
      </c>
      <c r="BH738" s="34">
        <v>1.7000000000000001E-2</v>
      </c>
      <c r="BI738" s="34">
        <v>8.5990000000000002</v>
      </c>
      <c r="BJ738" s="34">
        <v>7.0110000000000001</v>
      </c>
      <c r="BK738" s="34">
        <v>1.4E-2</v>
      </c>
      <c r="BL738" s="34">
        <v>7.024</v>
      </c>
      <c r="BM738" s="34">
        <v>54.315600000000003</v>
      </c>
      <c r="BN738" s="34"/>
      <c r="BO738" s="34"/>
      <c r="BP738" s="34"/>
      <c r="BQ738" s="34">
        <v>535.91099999999994</v>
      </c>
      <c r="BR738" s="34">
        <v>0.26062000000000002</v>
      </c>
      <c r="BS738" s="34">
        <v>-5</v>
      </c>
      <c r="BT738" s="34">
        <v>6.0000000000000001E-3</v>
      </c>
      <c r="BU738" s="34">
        <v>6.3689010000000001</v>
      </c>
      <c r="BV738" s="34">
        <v>0</v>
      </c>
      <c r="BW738" s="34" t="s">
        <v>155</v>
      </c>
      <c r="BX738" s="34">
        <v>0.81699999999999995</v>
      </c>
    </row>
    <row r="739" spans="1:76" x14ac:dyDescent="0.25">
      <c r="A739" s="35">
        <v>43167</v>
      </c>
      <c r="B739" s="36">
        <v>2.5322916666666667E-2</v>
      </c>
      <c r="C739" s="34">
        <v>12.67</v>
      </c>
      <c r="D739" s="34">
        <v>0.75239999999999996</v>
      </c>
      <c r="E739" s="34">
        <v>7523.6280230000002</v>
      </c>
      <c r="F739" s="34">
        <v>536.5</v>
      </c>
      <c r="G739" s="34">
        <v>0.6</v>
      </c>
      <c r="H739" s="34">
        <v>6402</v>
      </c>
      <c r="I739" s="34"/>
      <c r="J739" s="34">
        <v>3.46</v>
      </c>
      <c r="K739" s="34">
        <v>0.87390000000000001</v>
      </c>
      <c r="L739" s="34">
        <v>11.0718</v>
      </c>
      <c r="M739" s="34">
        <v>0.65749999999999997</v>
      </c>
      <c r="N739" s="34">
        <v>468.83170000000001</v>
      </c>
      <c r="O739" s="34">
        <v>0.51070000000000004</v>
      </c>
      <c r="P739" s="34">
        <v>469.3</v>
      </c>
      <c r="Q739" s="34">
        <v>382.9785</v>
      </c>
      <c r="R739" s="34">
        <v>0.41720000000000002</v>
      </c>
      <c r="S739" s="34">
        <v>383.4</v>
      </c>
      <c r="T739" s="34">
        <v>6402.027</v>
      </c>
      <c r="U739" s="34"/>
      <c r="V739" s="34"/>
      <c r="W739" s="34">
        <v>0</v>
      </c>
      <c r="X739" s="34">
        <v>3.0245000000000002</v>
      </c>
      <c r="Y739" s="34">
        <v>11.9</v>
      </c>
      <c r="Z739" s="34">
        <v>849</v>
      </c>
      <c r="AA739" s="34">
        <v>847</v>
      </c>
      <c r="AB739" s="34">
        <v>858</v>
      </c>
      <c r="AC739" s="34">
        <v>93</v>
      </c>
      <c r="AD739" s="34">
        <v>27.3</v>
      </c>
      <c r="AE739" s="34">
        <v>0.63</v>
      </c>
      <c r="AF739" s="34">
        <v>979</v>
      </c>
      <c r="AG739" s="34">
        <v>1</v>
      </c>
      <c r="AH739" s="34">
        <v>36</v>
      </c>
      <c r="AI739" s="34">
        <v>37</v>
      </c>
      <c r="AJ739" s="34">
        <v>190</v>
      </c>
      <c r="AK739" s="34">
        <v>168</v>
      </c>
      <c r="AL739" s="34">
        <v>3.9</v>
      </c>
      <c r="AM739" s="34">
        <v>174.5</v>
      </c>
      <c r="AN739" s="34" t="s">
        <v>155</v>
      </c>
      <c r="AO739" s="34">
        <v>2</v>
      </c>
      <c r="AP739" s="37">
        <v>0.77613425925925927</v>
      </c>
      <c r="AQ739" s="34">
        <v>47.158965999999999</v>
      </c>
      <c r="AR739" s="34">
        <v>-88.488990000000001</v>
      </c>
      <c r="AS739" s="34">
        <v>313.7</v>
      </c>
      <c r="AT739" s="34">
        <v>5</v>
      </c>
      <c r="AU739" s="34">
        <v>12</v>
      </c>
      <c r="AV739" s="34">
        <v>10</v>
      </c>
      <c r="AW739" s="34" t="s">
        <v>199</v>
      </c>
      <c r="AX739" s="34">
        <v>1.3718999999999999</v>
      </c>
      <c r="AY739" s="34">
        <v>1</v>
      </c>
      <c r="AZ739" s="34">
        <v>1.7719</v>
      </c>
      <c r="BA739" s="34">
        <v>13.404</v>
      </c>
      <c r="BB739" s="34">
        <v>14.24</v>
      </c>
      <c r="BC739" s="34">
        <v>1.06</v>
      </c>
      <c r="BD739" s="34">
        <v>14.435</v>
      </c>
      <c r="BE739" s="34">
        <v>2601.721</v>
      </c>
      <c r="BF739" s="34">
        <v>98.331000000000003</v>
      </c>
      <c r="BG739" s="34">
        <v>11.537000000000001</v>
      </c>
      <c r="BH739" s="34">
        <v>1.2999999999999999E-2</v>
      </c>
      <c r="BI739" s="34">
        <v>11.55</v>
      </c>
      <c r="BJ739" s="34">
        <v>9.4239999999999995</v>
      </c>
      <c r="BK739" s="34">
        <v>0.01</v>
      </c>
      <c r="BL739" s="34">
        <v>9.4350000000000005</v>
      </c>
      <c r="BM739" s="34">
        <v>51.913899999999998</v>
      </c>
      <c r="BN739" s="34"/>
      <c r="BO739" s="34"/>
      <c r="BP739" s="34"/>
      <c r="BQ739" s="34">
        <v>516.77300000000002</v>
      </c>
      <c r="BR739" s="34">
        <v>0.25659900000000002</v>
      </c>
      <c r="BS739" s="34">
        <v>-5</v>
      </c>
      <c r="BT739" s="34">
        <v>6.0000000000000001E-3</v>
      </c>
      <c r="BU739" s="34">
        <v>6.2706379999999999</v>
      </c>
      <c r="BV739" s="34">
        <v>0</v>
      </c>
      <c r="BW739" s="34" t="s">
        <v>155</v>
      </c>
      <c r="BX739" s="34">
        <v>0.81699999999999995</v>
      </c>
    </row>
    <row r="740" spans="1:76" x14ac:dyDescent="0.25">
      <c r="A740" s="35">
        <v>43167</v>
      </c>
      <c r="B740" s="36">
        <v>2.5334490740740744E-2</v>
      </c>
      <c r="C740" s="34">
        <v>12.683</v>
      </c>
      <c r="D740" s="34">
        <v>0.64139999999999997</v>
      </c>
      <c r="E740" s="34">
        <v>6414.3703089999999</v>
      </c>
      <c r="F740" s="34">
        <v>673.7</v>
      </c>
      <c r="G740" s="34">
        <v>0.5</v>
      </c>
      <c r="H740" s="34">
        <v>6026.8</v>
      </c>
      <c r="I740" s="34"/>
      <c r="J740" s="34">
        <v>3.21</v>
      </c>
      <c r="K740" s="34">
        <v>0.87509999999999999</v>
      </c>
      <c r="L740" s="34">
        <v>11.098800000000001</v>
      </c>
      <c r="M740" s="34">
        <v>0.56130000000000002</v>
      </c>
      <c r="N740" s="34">
        <v>589.53679999999997</v>
      </c>
      <c r="O740" s="34">
        <v>0.43759999999999999</v>
      </c>
      <c r="P740" s="34">
        <v>590</v>
      </c>
      <c r="Q740" s="34">
        <v>481.58</v>
      </c>
      <c r="R740" s="34">
        <v>0.3574</v>
      </c>
      <c r="S740" s="34">
        <v>481.9</v>
      </c>
      <c r="T740" s="34">
        <v>6026.8064000000004</v>
      </c>
      <c r="U740" s="34"/>
      <c r="V740" s="34"/>
      <c r="W740" s="34">
        <v>0</v>
      </c>
      <c r="X740" s="34">
        <v>2.8102</v>
      </c>
      <c r="Y740" s="34">
        <v>11.9</v>
      </c>
      <c r="Z740" s="34">
        <v>848</v>
      </c>
      <c r="AA740" s="34">
        <v>846</v>
      </c>
      <c r="AB740" s="34">
        <v>857</v>
      </c>
      <c r="AC740" s="34">
        <v>93</v>
      </c>
      <c r="AD740" s="34">
        <v>27.3</v>
      </c>
      <c r="AE740" s="34">
        <v>0.63</v>
      </c>
      <c r="AF740" s="34">
        <v>979</v>
      </c>
      <c r="AG740" s="34">
        <v>1</v>
      </c>
      <c r="AH740" s="34">
        <v>36</v>
      </c>
      <c r="AI740" s="34">
        <v>37</v>
      </c>
      <c r="AJ740" s="34">
        <v>190</v>
      </c>
      <c r="AK740" s="34">
        <v>168</v>
      </c>
      <c r="AL740" s="34">
        <v>3.9</v>
      </c>
      <c r="AM740" s="34">
        <v>174.9</v>
      </c>
      <c r="AN740" s="34" t="s">
        <v>155</v>
      </c>
      <c r="AO740" s="34">
        <v>2</v>
      </c>
      <c r="AP740" s="37">
        <v>0.77614583333333342</v>
      </c>
      <c r="AQ740" s="34">
        <v>47.158982000000002</v>
      </c>
      <c r="AR740" s="34">
        <v>-88.489069000000001</v>
      </c>
      <c r="AS740" s="34">
        <v>313.60000000000002</v>
      </c>
      <c r="AT740" s="34">
        <v>8.9</v>
      </c>
      <c r="AU740" s="34">
        <v>12</v>
      </c>
      <c r="AV740" s="34">
        <v>10</v>
      </c>
      <c r="AW740" s="34" t="s">
        <v>199</v>
      </c>
      <c r="AX740" s="34">
        <v>1.5438000000000001</v>
      </c>
      <c r="AY740" s="34">
        <v>1.2157</v>
      </c>
      <c r="AZ740" s="34">
        <v>2.0876000000000001</v>
      </c>
      <c r="BA740" s="34">
        <v>13.404</v>
      </c>
      <c r="BB740" s="34">
        <v>14.4</v>
      </c>
      <c r="BC740" s="34">
        <v>1.07</v>
      </c>
      <c r="BD740" s="34">
        <v>14.269</v>
      </c>
      <c r="BE740" s="34">
        <v>2630.8249999999998</v>
      </c>
      <c r="BF740" s="34">
        <v>84.686999999999998</v>
      </c>
      <c r="BG740" s="34">
        <v>14.634</v>
      </c>
      <c r="BH740" s="34">
        <v>1.0999999999999999E-2</v>
      </c>
      <c r="BI740" s="34">
        <v>14.645</v>
      </c>
      <c r="BJ740" s="34">
        <v>11.954000000000001</v>
      </c>
      <c r="BK740" s="34">
        <v>8.9999999999999993E-3</v>
      </c>
      <c r="BL740" s="34">
        <v>11.962999999999999</v>
      </c>
      <c r="BM740" s="34">
        <v>49.297499999999999</v>
      </c>
      <c r="BN740" s="34"/>
      <c r="BO740" s="34"/>
      <c r="BP740" s="34"/>
      <c r="BQ740" s="34">
        <v>484.34699999999998</v>
      </c>
      <c r="BR740" s="34">
        <v>0.240982</v>
      </c>
      <c r="BS740" s="34">
        <v>-5</v>
      </c>
      <c r="BT740" s="34">
        <v>6.0000000000000001E-3</v>
      </c>
      <c r="BU740" s="34">
        <v>5.888998</v>
      </c>
      <c r="BV740" s="34">
        <v>0</v>
      </c>
      <c r="BW740" s="34" t="s">
        <v>155</v>
      </c>
      <c r="BX740" s="34">
        <v>0.81699999999999995</v>
      </c>
    </row>
    <row r="741" spans="1:76" x14ac:dyDescent="0.25">
      <c r="A741" s="35">
        <v>43167</v>
      </c>
      <c r="B741" s="36">
        <v>2.5346064814814814E-2</v>
      </c>
      <c r="C741" s="34">
        <v>12.239000000000001</v>
      </c>
      <c r="D741" s="34">
        <v>0.81140000000000001</v>
      </c>
      <c r="E741" s="34">
        <v>8114.0514469999998</v>
      </c>
      <c r="F741" s="34">
        <v>774</v>
      </c>
      <c r="G741" s="34">
        <v>0.5</v>
      </c>
      <c r="H741" s="34">
        <v>5530.3</v>
      </c>
      <c r="I741" s="34"/>
      <c r="J741" s="34">
        <v>3.07</v>
      </c>
      <c r="K741" s="34">
        <v>0.87760000000000005</v>
      </c>
      <c r="L741" s="34">
        <v>10.741</v>
      </c>
      <c r="M741" s="34">
        <v>0.71209999999999996</v>
      </c>
      <c r="N741" s="34">
        <v>679.21990000000005</v>
      </c>
      <c r="O741" s="34">
        <v>0.46410000000000001</v>
      </c>
      <c r="P741" s="34">
        <v>679.7</v>
      </c>
      <c r="Q741" s="34">
        <v>554.84019999999998</v>
      </c>
      <c r="R741" s="34">
        <v>0.37909999999999999</v>
      </c>
      <c r="S741" s="34">
        <v>555.20000000000005</v>
      </c>
      <c r="T741" s="34">
        <v>5530.3281999999999</v>
      </c>
      <c r="U741" s="34"/>
      <c r="V741" s="34"/>
      <c r="W741" s="34">
        <v>0</v>
      </c>
      <c r="X741" s="34">
        <v>2.69</v>
      </c>
      <c r="Y741" s="34">
        <v>11.9</v>
      </c>
      <c r="Z741" s="34">
        <v>848</v>
      </c>
      <c r="AA741" s="34">
        <v>845</v>
      </c>
      <c r="AB741" s="34">
        <v>857</v>
      </c>
      <c r="AC741" s="34">
        <v>93</v>
      </c>
      <c r="AD741" s="34">
        <v>27.3</v>
      </c>
      <c r="AE741" s="34">
        <v>0.63</v>
      </c>
      <c r="AF741" s="34">
        <v>979</v>
      </c>
      <c r="AG741" s="34">
        <v>1</v>
      </c>
      <c r="AH741" s="34">
        <v>36</v>
      </c>
      <c r="AI741" s="34">
        <v>37</v>
      </c>
      <c r="AJ741" s="34">
        <v>190</v>
      </c>
      <c r="AK741" s="34">
        <v>168</v>
      </c>
      <c r="AL741" s="34">
        <v>3.8</v>
      </c>
      <c r="AM741" s="34">
        <v>175</v>
      </c>
      <c r="AN741" s="34" t="s">
        <v>155</v>
      </c>
      <c r="AO741" s="34">
        <v>2</v>
      </c>
      <c r="AP741" s="37">
        <v>0.77615740740740735</v>
      </c>
      <c r="AQ741" s="34">
        <v>47.159011</v>
      </c>
      <c r="AR741" s="34">
        <v>-88.489149999999995</v>
      </c>
      <c r="AS741" s="34">
        <v>313.7</v>
      </c>
      <c r="AT741" s="34">
        <v>12.2</v>
      </c>
      <c r="AU741" s="34">
        <v>12</v>
      </c>
      <c r="AV741" s="34">
        <v>10</v>
      </c>
      <c r="AW741" s="34" t="s">
        <v>199</v>
      </c>
      <c r="AX741" s="34">
        <v>1.8875999999999999</v>
      </c>
      <c r="AY741" s="34">
        <v>1.8032999999999999</v>
      </c>
      <c r="AZ741" s="34">
        <v>2.7033</v>
      </c>
      <c r="BA741" s="34">
        <v>13.404</v>
      </c>
      <c r="BB741" s="34">
        <v>14.7</v>
      </c>
      <c r="BC741" s="34">
        <v>1.1000000000000001</v>
      </c>
      <c r="BD741" s="34">
        <v>13.951000000000001</v>
      </c>
      <c r="BE741" s="34">
        <v>2600.6280000000002</v>
      </c>
      <c r="BF741" s="34">
        <v>109.73099999999999</v>
      </c>
      <c r="BG741" s="34">
        <v>17.222000000000001</v>
      </c>
      <c r="BH741" s="34">
        <v>1.2E-2</v>
      </c>
      <c r="BI741" s="34">
        <v>17.234000000000002</v>
      </c>
      <c r="BJ741" s="34">
        <v>14.068</v>
      </c>
      <c r="BK741" s="34">
        <v>0.01</v>
      </c>
      <c r="BL741" s="34">
        <v>14.077999999999999</v>
      </c>
      <c r="BM741" s="34">
        <v>46.206800000000001</v>
      </c>
      <c r="BN741" s="34"/>
      <c r="BO741" s="34"/>
      <c r="BP741" s="34"/>
      <c r="BQ741" s="34">
        <v>473.57100000000003</v>
      </c>
      <c r="BR741" s="34">
        <v>0.220586</v>
      </c>
      <c r="BS741" s="34">
        <v>-5</v>
      </c>
      <c r="BT741" s="34">
        <v>6.0000000000000001E-3</v>
      </c>
      <c r="BU741" s="34">
        <v>5.3905599999999998</v>
      </c>
      <c r="BV741" s="34">
        <v>0</v>
      </c>
      <c r="BW741" s="34" t="s">
        <v>155</v>
      </c>
      <c r="BX741" s="34">
        <v>0.81699999999999995</v>
      </c>
    </row>
    <row r="742" spans="1:76" x14ac:dyDescent="0.25">
      <c r="A742" s="35">
        <v>43167</v>
      </c>
      <c r="B742" s="36">
        <v>2.5357638888888891E-2</v>
      </c>
      <c r="C742" s="34">
        <v>10.584</v>
      </c>
      <c r="D742" s="34">
        <v>3.0920999999999998</v>
      </c>
      <c r="E742" s="34">
        <v>30921.022819999998</v>
      </c>
      <c r="F742" s="34">
        <v>791.1</v>
      </c>
      <c r="G742" s="34">
        <v>0.9</v>
      </c>
      <c r="H742" s="34">
        <v>5776.3</v>
      </c>
      <c r="I742" s="34"/>
      <c r="J742" s="34">
        <v>2.91</v>
      </c>
      <c r="K742" s="34">
        <v>0.86960000000000004</v>
      </c>
      <c r="L742" s="34">
        <v>9.2032000000000007</v>
      </c>
      <c r="M742" s="34">
        <v>2.6888000000000001</v>
      </c>
      <c r="N742" s="34">
        <v>687.93769999999995</v>
      </c>
      <c r="O742" s="34">
        <v>0.74570000000000003</v>
      </c>
      <c r="P742" s="34">
        <v>688.7</v>
      </c>
      <c r="Q742" s="34">
        <v>561.9615</v>
      </c>
      <c r="R742" s="34">
        <v>0.60919999999999996</v>
      </c>
      <c r="S742" s="34">
        <v>562.6</v>
      </c>
      <c r="T742" s="34">
        <v>5776.3216000000002</v>
      </c>
      <c r="U742" s="34"/>
      <c r="V742" s="34"/>
      <c r="W742" s="34">
        <v>0</v>
      </c>
      <c r="X742" s="34">
        <v>2.5341999999999998</v>
      </c>
      <c r="Y742" s="34">
        <v>11.9</v>
      </c>
      <c r="Z742" s="34">
        <v>849</v>
      </c>
      <c r="AA742" s="34">
        <v>847</v>
      </c>
      <c r="AB742" s="34">
        <v>858</v>
      </c>
      <c r="AC742" s="34">
        <v>93</v>
      </c>
      <c r="AD742" s="34">
        <v>27.3</v>
      </c>
      <c r="AE742" s="34">
        <v>0.63</v>
      </c>
      <c r="AF742" s="34">
        <v>979</v>
      </c>
      <c r="AG742" s="34">
        <v>1</v>
      </c>
      <c r="AH742" s="34">
        <v>36</v>
      </c>
      <c r="AI742" s="34">
        <v>37</v>
      </c>
      <c r="AJ742" s="34">
        <v>190</v>
      </c>
      <c r="AK742" s="34">
        <v>168</v>
      </c>
      <c r="AL742" s="34">
        <v>3.9</v>
      </c>
      <c r="AM742" s="34">
        <v>175</v>
      </c>
      <c r="AN742" s="34" t="s">
        <v>155</v>
      </c>
      <c r="AO742" s="34">
        <v>2</v>
      </c>
      <c r="AP742" s="37">
        <v>0.7761689814814815</v>
      </c>
      <c r="AQ742" s="34">
        <v>47.159033999999998</v>
      </c>
      <c r="AR742" s="34">
        <v>-88.489225000000005</v>
      </c>
      <c r="AS742" s="34">
        <v>313.8</v>
      </c>
      <c r="AT742" s="34">
        <v>15.7</v>
      </c>
      <c r="AU742" s="34">
        <v>12</v>
      </c>
      <c r="AV742" s="34">
        <v>10</v>
      </c>
      <c r="AW742" s="34" t="s">
        <v>199</v>
      </c>
      <c r="AX742" s="34">
        <v>2</v>
      </c>
      <c r="AY742" s="34">
        <v>2</v>
      </c>
      <c r="AZ742" s="34">
        <v>2.9</v>
      </c>
      <c r="BA742" s="34">
        <v>13.404</v>
      </c>
      <c r="BB742" s="34">
        <v>13.75</v>
      </c>
      <c r="BC742" s="34">
        <v>1.03</v>
      </c>
      <c r="BD742" s="34">
        <v>14.999000000000001</v>
      </c>
      <c r="BE742" s="34">
        <v>2145.1260000000002</v>
      </c>
      <c r="BF742" s="34">
        <v>398.88900000000001</v>
      </c>
      <c r="BG742" s="34">
        <v>16.792000000000002</v>
      </c>
      <c r="BH742" s="34">
        <v>1.7999999999999999E-2</v>
      </c>
      <c r="BI742" s="34">
        <v>16.809999999999999</v>
      </c>
      <c r="BJ742" s="34">
        <v>13.717000000000001</v>
      </c>
      <c r="BK742" s="34">
        <v>1.4999999999999999E-2</v>
      </c>
      <c r="BL742" s="34">
        <v>13.731999999999999</v>
      </c>
      <c r="BM742" s="34">
        <v>46.460799999999999</v>
      </c>
      <c r="BN742" s="34"/>
      <c r="BO742" s="34"/>
      <c r="BP742" s="34"/>
      <c r="BQ742" s="34">
        <v>429.48899999999998</v>
      </c>
      <c r="BR742" s="34">
        <v>0.134685</v>
      </c>
      <c r="BS742" s="34">
        <v>-5</v>
      </c>
      <c r="BT742" s="34">
        <v>6.0000000000000001E-3</v>
      </c>
      <c r="BU742" s="34">
        <v>3.2913640000000002</v>
      </c>
      <c r="BV742" s="34">
        <v>0</v>
      </c>
      <c r="BW742" s="34" t="s">
        <v>155</v>
      </c>
      <c r="BX742" s="34">
        <v>0.81699999999999995</v>
      </c>
    </row>
    <row r="743" spans="1:76" x14ac:dyDescent="0.25">
      <c r="A743" s="35">
        <v>43167</v>
      </c>
      <c r="B743" s="36">
        <v>2.5369212962962961E-2</v>
      </c>
      <c r="C743" s="34">
        <v>7.64</v>
      </c>
      <c r="D743" s="34">
        <v>5.4775999999999998</v>
      </c>
      <c r="E743" s="34">
        <v>54775.53469</v>
      </c>
      <c r="F743" s="34">
        <v>681.1</v>
      </c>
      <c r="G743" s="34">
        <v>2</v>
      </c>
      <c r="H743" s="34">
        <v>9553.1</v>
      </c>
      <c r="I743" s="34"/>
      <c r="J743" s="34">
        <v>2.8</v>
      </c>
      <c r="K743" s="34">
        <v>0.86660000000000004</v>
      </c>
      <c r="L743" s="34">
        <v>6.6215000000000002</v>
      </c>
      <c r="M743" s="34">
        <v>4.7470999999999997</v>
      </c>
      <c r="N743" s="34">
        <v>590.29290000000003</v>
      </c>
      <c r="O743" s="34">
        <v>1.7241</v>
      </c>
      <c r="P743" s="34">
        <v>592</v>
      </c>
      <c r="Q743" s="34">
        <v>482.19760000000002</v>
      </c>
      <c r="R743" s="34">
        <v>1.4084000000000001</v>
      </c>
      <c r="S743" s="34">
        <v>483.6</v>
      </c>
      <c r="T743" s="34">
        <v>9553.1249000000007</v>
      </c>
      <c r="U743" s="34"/>
      <c r="V743" s="34"/>
      <c r="W743" s="34">
        <v>0</v>
      </c>
      <c r="X743" s="34">
        <v>2.4266000000000001</v>
      </c>
      <c r="Y743" s="34">
        <v>11.9</v>
      </c>
      <c r="Z743" s="34">
        <v>852</v>
      </c>
      <c r="AA743" s="34">
        <v>851</v>
      </c>
      <c r="AB743" s="34">
        <v>861</v>
      </c>
      <c r="AC743" s="34">
        <v>93</v>
      </c>
      <c r="AD743" s="34">
        <v>27.3</v>
      </c>
      <c r="AE743" s="34">
        <v>0.63</v>
      </c>
      <c r="AF743" s="34">
        <v>979</v>
      </c>
      <c r="AG743" s="34">
        <v>1</v>
      </c>
      <c r="AH743" s="34">
        <v>36</v>
      </c>
      <c r="AI743" s="34">
        <v>37</v>
      </c>
      <c r="AJ743" s="34">
        <v>189.1</v>
      </c>
      <c r="AK743" s="34">
        <v>168</v>
      </c>
      <c r="AL743" s="34">
        <v>3.8</v>
      </c>
      <c r="AM743" s="34">
        <v>175</v>
      </c>
      <c r="AN743" s="34" t="s">
        <v>155</v>
      </c>
      <c r="AO743" s="34">
        <v>2</v>
      </c>
      <c r="AP743" s="37">
        <v>0.77618055555555554</v>
      </c>
      <c r="AQ743" s="34">
        <v>47.159131000000002</v>
      </c>
      <c r="AR743" s="34">
        <v>-88.489419999999996</v>
      </c>
      <c r="AS743" s="34">
        <v>313.7</v>
      </c>
      <c r="AT743" s="34">
        <v>19.399999999999999</v>
      </c>
      <c r="AU743" s="34">
        <v>12</v>
      </c>
      <c r="AV743" s="34">
        <v>10</v>
      </c>
      <c r="AW743" s="34" t="s">
        <v>199</v>
      </c>
      <c r="AX743" s="34">
        <v>2.0718999999999999</v>
      </c>
      <c r="AY743" s="34">
        <v>2.0718999999999999</v>
      </c>
      <c r="AZ743" s="34">
        <v>2.9719000000000002</v>
      </c>
      <c r="BA743" s="34">
        <v>13.404</v>
      </c>
      <c r="BB743" s="34">
        <v>13.43</v>
      </c>
      <c r="BC743" s="34">
        <v>1</v>
      </c>
      <c r="BD743" s="34">
        <v>15.388</v>
      </c>
      <c r="BE743" s="34">
        <v>1561.633</v>
      </c>
      <c r="BF743" s="34">
        <v>712.56600000000003</v>
      </c>
      <c r="BG743" s="34">
        <v>14.579000000000001</v>
      </c>
      <c r="BH743" s="34">
        <v>4.2999999999999997E-2</v>
      </c>
      <c r="BI743" s="34">
        <v>14.621</v>
      </c>
      <c r="BJ743" s="34">
        <v>11.909000000000001</v>
      </c>
      <c r="BK743" s="34">
        <v>3.5000000000000003E-2</v>
      </c>
      <c r="BL743" s="34">
        <v>11.944000000000001</v>
      </c>
      <c r="BM743" s="34">
        <v>77.747900000000001</v>
      </c>
      <c r="BN743" s="34"/>
      <c r="BO743" s="34"/>
      <c r="BP743" s="34"/>
      <c r="BQ743" s="34">
        <v>416.11900000000003</v>
      </c>
      <c r="BR743" s="34">
        <v>8.2657999999999995E-2</v>
      </c>
      <c r="BS743" s="34">
        <v>-5</v>
      </c>
      <c r="BT743" s="34">
        <v>6.0000000000000001E-3</v>
      </c>
      <c r="BU743" s="34">
        <v>2.0199549999999999</v>
      </c>
      <c r="BV743" s="34">
        <v>0</v>
      </c>
      <c r="BW743" s="34" t="s">
        <v>155</v>
      </c>
      <c r="BX743" s="34">
        <v>0.81699999999999995</v>
      </c>
    </row>
    <row r="744" spans="1:76" x14ac:dyDescent="0.25">
      <c r="A744" s="35">
        <v>43167</v>
      </c>
      <c r="B744" s="36">
        <v>2.5380787037037039E-2</v>
      </c>
      <c r="C744" s="34">
        <v>7.9080000000000004</v>
      </c>
      <c r="D744" s="34">
        <v>6.4119999999999999</v>
      </c>
      <c r="E744" s="34">
        <v>64120.188679999999</v>
      </c>
      <c r="F744" s="34">
        <v>509.7</v>
      </c>
      <c r="G744" s="34">
        <v>3.2</v>
      </c>
      <c r="H744" s="34">
        <v>11517.9</v>
      </c>
      <c r="I744" s="34"/>
      <c r="J744" s="34">
        <v>2.7</v>
      </c>
      <c r="K744" s="34">
        <v>0.85309999999999997</v>
      </c>
      <c r="L744" s="34">
        <v>6.7465000000000002</v>
      </c>
      <c r="M744" s="34">
        <v>5.4701000000000004</v>
      </c>
      <c r="N744" s="34">
        <v>434.80029999999999</v>
      </c>
      <c r="O744" s="34">
        <v>2.7545000000000002</v>
      </c>
      <c r="P744" s="34">
        <v>437.6</v>
      </c>
      <c r="Q744" s="34">
        <v>355.17899999999997</v>
      </c>
      <c r="R744" s="34">
        <v>2.2501000000000002</v>
      </c>
      <c r="S744" s="34">
        <v>357.4</v>
      </c>
      <c r="T744" s="34">
        <v>11517.9</v>
      </c>
      <c r="U744" s="34"/>
      <c r="V744" s="34"/>
      <c r="W744" s="34">
        <v>0</v>
      </c>
      <c r="X744" s="34">
        <v>2.3033999999999999</v>
      </c>
      <c r="Y744" s="34">
        <v>11.9</v>
      </c>
      <c r="Z744" s="34">
        <v>854</v>
      </c>
      <c r="AA744" s="34">
        <v>854</v>
      </c>
      <c r="AB744" s="34">
        <v>863</v>
      </c>
      <c r="AC744" s="34">
        <v>93</v>
      </c>
      <c r="AD744" s="34">
        <v>27.3</v>
      </c>
      <c r="AE744" s="34">
        <v>0.63</v>
      </c>
      <c r="AF744" s="34">
        <v>979</v>
      </c>
      <c r="AG744" s="34">
        <v>1</v>
      </c>
      <c r="AH744" s="34">
        <v>36</v>
      </c>
      <c r="AI744" s="34">
        <v>37</v>
      </c>
      <c r="AJ744" s="34">
        <v>189</v>
      </c>
      <c r="AK744" s="34">
        <v>168</v>
      </c>
      <c r="AL744" s="34">
        <v>3.8</v>
      </c>
      <c r="AM744" s="34">
        <v>175</v>
      </c>
      <c r="AN744" s="34" t="s">
        <v>155</v>
      </c>
      <c r="AO744" s="34">
        <v>2</v>
      </c>
      <c r="AP744" s="37">
        <v>0.77620370370370362</v>
      </c>
      <c r="AQ744" s="34">
        <v>47.159166999999997</v>
      </c>
      <c r="AR744" s="34">
        <v>-88.489487999999994</v>
      </c>
      <c r="AS744" s="34">
        <v>313.7</v>
      </c>
      <c r="AT744" s="34">
        <v>19.5</v>
      </c>
      <c r="AU744" s="34">
        <v>12</v>
      </c>
      <c r="AV744" s="34">
        <v>10</v>
      </c>
      <c r="AW744" s="34" t="s">
        <v>199</v>
      </c>
      <c r="AX744" s="34">
        <v>2.1</v>
      </c>
      <c r="AY744" s="34">
        <v>2.2437999999999998</v>
      </c>
      <c r="AZ744" s="34">
        <v>3.1438000000000001</v>
      </c>
      <c r="BA744" s="34">
        <v>13.404</v>
      </c>
      <c r="BB744" s="34">
        <v>12.12</v>
      </c>
      <c r="BC744" s="34">
        <v>0.9</v>
      </c>
      <c r="BD744" s="34">
        <v>17.22</v>
      </c>
      <c r="BE744" s="34">
        <v>1466.4169999999999</v>
      </c>
      <c r="BF744" s="34">
        <v>756.74699999999996</v>
      </c>
      <c r="BG744" s="34">
        <v>9.8970000000000002</v>
      </c>
      <c r="BH744" s="34">
        <v>6.3E-2</v>
      </c>
      <c r="BI744" s="34">
        <v>9.9600000000000009</v>
      </c>
      <c r="BJ744" s="34">
        <v>8.0850000000000009</v>
      </c>
      <c r="BK744" s="34">
        <v>5.0999999999999997E-2</v>
      </c>
      <c r="BL744" s="34">
        <v>8.1359999999999992</v>
      </c>
      <c r="BM744" s="34">
        <v>86.392499999999998</v>
      </c>
      <c r="BN744" s="34"/>
      <c r="BO744" s="34"/>
      <c r="BP744" s="34"/>
      <c r="BQ744" s="34">
        <v>364.03300000000002</v>
      </c>
      <c r="BR744" s="34">
        <v>9.2785999999999993E-2</v>
      </c>
      <c r="BS744" s="34">
        <v>-5</v>
      </c>
      <c r="BT744" s="34">
        <v>6.8770000000000003E-3</v>
      </c>
      <c r="BU744" s="34">
        <v>2.267458</v>
      </c>
      <c r="BV744" s="34">
        <v>0</v>
      </c>
      <c r="BW744" s="34" t="s">
        <v>155</v>
      </c>
      <c r="BX744" s="34">
        <v>0.81699999999999995</v>
      </c>
    </row>
    <row r="745" spans="1:76" x14ac:dyDescent="0.25">
      <c r="A745" s="35">
        <v>43167</v>
      </c>
      <c r="B745" s="36">
        <v>2.5392361111111109E-2</v>
      </c>
      <c r="C745" s="34">
        <v>8.5289999999999999</v>
      </c>
      <c r="D745" s="34">
        <v>5.5891000000000002</v>
      </c>
      <c r="E745" s="34">
        <v>55891.051749999999</v>
      </c>
      <c r="F745" s="34">
        <v>336</v>
      </c>
      <c r="G745" s="34">
        <v>3.3</v>
      </c>
      <c r="H745" s="34">
        <v>11493.4</v>
      </c>
      <c r="I745" s="34"/>
      <c r="J745" s="34">
        <v>2.7</v>
      </c>
      <c r="K745" s="34">
        <v>0.85640000000000005</v>
      </c>
      <c r="L745" s="34">
        <v>7.3040000000000003</v>
      </c>
      <c r="M745" s="34">
        <v>4.7862999999999998</v>
      </c>
      <c r="N745" s="34">
        <v>287.77789999999999</v>
      </c>
      <c r="O745" s="34">
        <v>2.8504999999999998</v>
      </c>
      <c r="P745" s="34">
        <v>290.60000000000002</v>
      </c>
      <c r="Q745" s="34">
        <v>235.0796</v>
      </c>
      <c r="R745" s="34">
        <v>2.3285</v>
      </c>
      <c r="S745" s="34">
        <v>237.4</v>
      </c>
      <c r="T745" s="34">
        <v>11493.424999999999</v>
      </c>
      <c r="U745" s="34"/>
      <c r="V745" s="34"/>
      <c r="W745" s="34">
        <v>0</v>
      </c>
      <c r="X745" s="34">
        <v>2.3121999999999998</v>
      </c>
      <c r="Y745" s="34">
        <v>12</v>
      </c>
      <c r="Z745" s="34">
        <v>854</v>
      </c>
      <c r="AA745" s="34">
        <v>854</v>
      </c>
      <c r="AB745" s="34">
        <v>863</v>
      </c>
      <c r="AC745" s="34">
        <v>93</v>
      </c>
      <c r="AD745" s="34">
        <v>27.3</v>
      </c>
      <c r="AE745" s="34">
        <v>0.63</v>
      </c>
      <c r="AF745" s="34">
        <v>979</v>
      </c>
      <c r="AG745" s="34">
        <v>1</v>
      </c>
      <c r="AH745" s="34">
        <v>36</v>
      </c>
      <c r="AI745" s="34">
        <v>37</v>
      </c>
      <c r="AJ745" s="34">
        <v>189</v>
      </c>
      <c r="AK745" s="34">
        <v>168.9</v>
      </c>
      <c r="AL745" s="34">
        <v>3.9</v>
      </c>
      <c r="AM745" s="34">
        <v>175</v>
      </c>
      <c r="AN745" s="34" t="s">
        <v>155</v>
      </c>
      <c r="AO745" s="34">
        <v>2</v>
      </c>
      <c r="AP745" s="37">
        <v>0.77620370370370362</v>
      </c>
      <c r="AQ745" s="34">
        <v>47.159199999999998</v>
      </c>
      <c r="AR745" s="34">
        <v>-88.489546000000004</v>
      </c>
      <c r="AS745" s="34">
        <v>313.60000000000002</v>
      </c>
      <c r="AT745" s="34">
        <v>19.2</v>
      </c>
      <c r="AU745" s="34">
        <v>12</v>
      </c>
      <c r="AV745" s="34">
        <v>10</v>
      </c>
      <c r="AW745" s="34" t="s">
        <v>199</v>
      </c>
      <c r="AX745" s="34">
        <v>1.5967</v>
      </c>
      <c r="AY745" s="34">
        <v>1.9404999999999999</v>
      </c>
      <c r="AZ745" s="34">
        <v>2.5529000000000002</v>
      </c>
      <c r="BA745" s="34">
        <v>13.404</v>
      </c>
      <c r="BB745" s="34">
        <v>12.41</v>
      </c>
      <c r="BC745" s="34">
        <v>0.93</v>
      </c>
      <c r="BD745" s="34">
        <v>16.773</v>
      </c>
      <c r="BE745" s="34">
        <v>1603.0920000000001</v>
      </c>
      <c r="BF745" s="34">
        <v>668.61599999999999</v>
      </c>
      <c r="BG745" s="34">
        <v>6.6139999999999999</v>
      </c>
      <c r="BH745" s="34">
        <v>6.6000000000000003E-2</v>
      </c>
      <c r="BI745" s="34">
        <v>6.68</v>
      </c>
      <c r="BJ745" s="34">
        <v>5.4029999999999996</v>
      </c>
      <c r="BK745" s="34">
        <v>5.3999999999999999E-2</v>
      </c>
      <c r="BL745" s="34">
        <v>5.4569999999999999</v>
      </c>
      <c r="BM745" s="34">
        <v>87.0505</v>
      </c>
      <c r="BN745" s="34"/>
      <c r="BO745" s="34"/>
      <c r="BP745" s="34"/>
      <c r="BQ745" s="34">
        <v>368.99400000000003</v>
      </c>
      <c r="BR745" s="34">
        <v>9.5877000000000004E-2</v>
      </c>
      <c r="BS745" s="34">
        <v>-5</v>
      </c>
      <c r="BT745" s="34">
        <v>6.123E-3</v>
      </c>
      <c r="BU745" s="34">
        <v>2.342994</v>
      </c>
      <c r="BV745" s="34">
        <v>0</v>
      </c>
      <c r="BW745" s="34" t="s">
        <v>155</v>
      </c>
      <c r="BX745" s="34">
        <v>0.81699999999999995</v>
      </c>
    </row>
    <row r="746" spans="1:76" x14ac:dyDescent="0.25">
      <c r="A746" s="35">
        <v>43167</v>
      </c>
      <c r="B746" s="36">
        <v>2.5403935185185186E-2</v>
      </c>
      <c r="C746" s="34">
        <v>8.5129999999999999</v>
      </c>
      <c r="D746" s="34">
        <v>5.1883999999999997</v>
      </c>
      <c r="E746" s="34">
        <v>51884.373959999997</v>
      </c>
      <c r="F746" s="34">
        <v>241</v>
      </c>
      <c r="G746" s="34">
        <v>3.4</v>
      </c>
      <c r="H746" s="34">
        <v>9915</v>
      </c>
      <c r="I746" s="34"/>
      <c r="J746" s="34">
        <v>2.8</v>
      </c>
      <c r="K746" s="34">
        <v>0.86199999999999999</v>
      </c>
      <c r="L746" s="34">
        <v>7.3381999999999996</v>
      </c>
      <c r="M746" s="34">
        <v>4.4725000000000001</v>
      </c>
      <c r="N746" s="34">
        <v>207.78489999999999</v>
      </c>
      <c r="O746" s="34">
        <v>2.9308999999999998</v>
      </c>
      <c r="P746" s="34">
        <v>210.7</v>
      </c>
      <c r="Q746" s="34">
        <v>169.73500000000001</v>
      </c>
      <c r="R746" s="34">
        <v>2.3942000000000001</v>
      </c>
      <c r="S746" s="34">
        <v>172.1</v>
      </c>
      <c r="T746" s="34">
        <v>9915.0023999999994</v>
      </c>
      <c r="U746" s="34"/>
      <c r="V746" s="34"/>
      <c r="W746" s="34">
        <v>0</v>
      </c>
      <c r="X746" s="34">
        <v>2.4137</v>
      </c>
      <c r="Y746" s="34">
        <v>11.9</v>
      </c>
      <c r="Z746" s="34">
        <v>855</v>
      </c>
      <c r="AA746" s="34">
        <v>855</v>
      </c>
      <c r="AB746" s="34">
        <v>864</v>
      </c>
      <c r="AC746" s="34">
        <v>93</v>
      </c>
      <c r="AD746" s="34">
        <v>27.3</v>
      </c>
      <c r="AE746" s="34">
        <v>0.63</v>
      </c>
      <c r="AF746" s="34">
        <v>979</v>
      </c>
      <c r="AG746" s="34">
        <v>1</v>
      </c>
      <c r="AH746" s="34">
        <v>36</v>
      </c>
      <c r="AI746" s="34">
        <v>37</v>
      </c>
      <c r="AJ746" s="34">
        <v>189</v>
      </c>
      <c r="AK746" s="34">
        <v>168.1</v>
      </c>
      <c r="AL746" s="34">
        <v>3.8</v>
      </c>
      <c r="AM746" s="34">
        <v>175</v>
      </c>
      <c r="AN746" s="34" t="s">
        <v>155</v>
      </c>
      <c r="AO746" s="34">
        <v>2</v>
      </c>
      <c r="AP746" s="37">
        <v>0.77621527777777777</v>
      </c>
      <c r="AQ746" s="34">
        <v>47.159230999999998</v>
      </c>
      <c r="AR746" s="34">
        <v>-88.489607000000007</v>
      </c>
      <c r="AS746" s="34">
        <v>313.60000000000002</v>
      </c>
      <c r="AT746" s="34">
        <v>14.2</v>
      </c>
      <c r="AU746" s="34">
        <v>12</v>
      </c>
      <c r="AV746" s="34">
        <v>10</v>
      </c>
      <c r="AW746" s="34" t="s">
        <v>199</v>
      </c>
      <c r="AX746" s="34">
        <v>1.1124000000000001</v>
      </c>
      <c r="AY746" s="34">
        <v>1.5843</v>
      </c>
      <c r="AZ746" s="34">
        <v>1.9404999999999999</v>
      </c>
      <c r="BA746" s="34">
        <v>13.404</v>
      </c>
      <c r="BB746" s="34">
        <v>12.96</v>
      </c>
      <c r="BC746" s="34">
        <v>0.97</v>
      </c>
      <c r="BD746" s="34">
        <v>16.007000000000001</v>
      </c>
      <c r="BE746" s="34">
        <v>1665.807</v>
      </c>
      <c r="BF746" s="34">
        <v>646.197</v>
      </c>
      <c r="BG746" s="34">
        <v>4.9400000000000004</v>
      </c>
      <c r="BH746" s="34">
        <v>7.0000000000000007E-2</v>
      </c>
      <c r="BI746" s="34">
        <v>5.0090000000000003</v>
      </c>
      <c r="BJ746" s="34">
        <v>4.0350000000000001</v>
      </c>
      <c r="BK746" s="34">
        <v>5.7000000000000002E-2</v>
      </c>
      <c r="BL746" s="34">
        <v>4.0919999999999996</v>
      </c>
      <c r="BM746" s="34">
        <v>77.669200000000004</v>
      </c>
      <c r="BN746" s="34"/>
      <c r="BO746" s="34"/>
      <c r="BP746" s="34"/>
      <c r="BQ746" s="34">
        <v>398.38900000000001</v>
      </c>
      <c r="BR746" s="34">
        <v>8.5475999999999996E-2</v>
      </c>
      <c r="BS746" s="34">
        <v>-5</v>
      </c>
      <c r="BT746" s="34">
        <v>7.7539999999999996E-3</v>
      </c>
      <c r="BU746" s="34">
        <v>2.0888200000000001</v>
      </c>
      <c r="BV746" s="34">
        <v>0</v>
      </c>
      <c r="BW746" s="34" t="s">
        <v>155</v>
      </c>
      <c r="BX746" s="34">
        <v>0.81699999999999995</v>
      </c>
    </row>
    <row r="747" spans="1:76" x14ac:dyDescent="0.25">
      <c r="A747" s="35">
        <v>43167</v>
      </c>
      <c r="B747" s="36">
        <v>2.5415509259259259E-2</v>
      </c>
      <c r="C747" s="34">
        <v>8.3580000000000005</v>
      </c>
      <c r="D747" s="34">
        <v>5.0533000000000001</v>
      </c>
      <c r="E747" s="34">
        <v>50533.188649999996</v>
      </c>
      <c r="F747" s="34">
        <v>186.6</v>
      </c>
      <c r="G747" s="34">
        <v>3.4</v>
      </c>
      <c r="H747" s="34">
        <v>10537</v>
      </c>
      <c r="I747" s="34"/>
      <c r="J747" s="34">
        <v>2.9</v>
      </c>
      <c r="K747" s="34">
        <v>0.86399999999999999</v>
      </c>
      <c r="L747" s="34">
        <v>7.2210000000000001</v>
      </c>
      <c r="M747" s="34">
        <v>4.3661000000000003</v>
      </c>
      <c r="N747" s="34">
        <v>161.18260000000001</v>
      </c>
      <c r="O747" s="34">
        <v>2.9108000000000001</v>
      </c>
      <c r="P747" s="34">
        <v>164.1</v>
      </c>
      <c r="Q747" s="34">
        <v>131.66659999999999</v>
      </c>
      <c r="R747" s="34">
        <v>2.3778000000000001</v>
      </c>
      <c r="S747" s="34">
        <v>134</v>
      </c>
      <c r="T747" s="34">
        <v>10536.990100000001</v>
      </c>
      <c r="U747" s="34"/>
      <c r="V747" s="34"/>
      <c r="W747" s="34">
        <v>0</v>
      </c>
      <c r="X747" s="34">
        <v>2.5055999999999998</v>
      </c>
      <c r="Y747" s="34">
        <v>11.9</v>
      </c>
      <c r="Z747" s="34">
        <v>855</v>
      </c>
      <c r="AA747" s="34">
        <v>855</v>
      </c>
      <c r="AB747" s="34">
        <v>865</v>
      </c>
      <c r="AC747" s="34">
        <v>93</v>
      </c>
      <c r="AD747" s="34">
        <v>27.3</v>
      </c>
      <c r="AE747" s="34">
        <v>0.63</v>
      </c>
      <c r="AF747" s="34">
        <v>979</v>
      </c>
      <c r="AG747" s="34">
        <v>1</v>
      </c>
      <c r="AH747" s="34">
        <v>36</v>
      </c>
      <c r="AI747" s="34">
        <v>37</v>
      </c>
      <c r="AJ747" s="34">
        <v>189</v>
      </c>
      <c r="AK747" s="34">
        <v>168</v>
      </c>
      <c r="AL747" s="34">
        <v>3.9</v>
      </c>
      <c r="AM747" s="34">
        <v>175</v>
      </c>
      <c r="AN747" s="34" t="s">
        <v>155</v>
      </c>
      <c r="AO747" s="34">
        <v>2</v>
      </c>
      <c r="AP747" s="37">
        <v>0.77622685185185192</v>
      </c>
      <c r="AQ747" s="34">
        <v>47.159249000000003</v>
      </c>
      <c r="AR747" s="34">
        <v>-88.489659000000003</v>
      </c>
      <c r="AS747" s="34">
        <v>313.5</v>
      </c>
      <c r="AT747" s="34">
        <v>12.2</v>
      </c>
      <c r="AU747" s="34">
        <v>12</v>
      </c>
      <c r="AV747" s="34">
        <v>10</v>
      </c>
      <c r="AW747" s="34" t="s">
        <v>199</v>
      </c>
      <c r="AX747" s="34">
        <v>1.1437999999999999</v>
      </c>
      <c r="AY747" s="34">
        <v>1.5719000000000001</v>
      </c>
      <c r="AZ747" s="34">
        <v>1.9438</v>
      </c>
      <c r="BA747" s="34">
        <v>13.404</v>
      </c>
      <c r="BB747" s="34">
        <v>13.15</v>
      </c>
      <c r="BC747" s="34">
        <v>0.98</v>
      </c>
      <c r="BD747" s="34">
        <v>15.74</v>
      </c>
      <c r="BE747" s="34">
        <v>1660.2059999999999</v>
      </c>
      <c r="BF747" s="34">
        <v>638.9</v>
      </c>
      <c r="BG747" s="34">
        <v>3.8809999999999998</v>
      </c>
      <c r="BH747" s="34">
        <v>7.0000000000000007E-2</v>
      </c>
      <c r="BI747" s="34">
        <v>3.9510000000000001</v>
      </c>
      <c r="BJ747" s="34">
        <v>3.17</v>
      </c>
      <c r="BK747" s="34">
        <v>5.7000000000000002E-2</v>
      </c>
      <c r="BL747" s="34">
        <v>3.2269999999999999</v>
      </c>
      <c r="BM747" s="34">
        <v>83.5989</v>
      </c>
      <c r="BN747" s="34"/>
      <c r="BO747" s="34"/>
      <c r="BP747" s="34"/>
      <c r="BQ747" s="34">
        <v>418.86599999999999</v>
      </c>
      <c r="BR747" s="34">
        <v>7.4353000000000002E-2</v>
      </c>
      <c r="BS747" s="34">
        <v>-5</v>
      </c>
      <c r="BT747" s="34">
        <v>7.123E-3</v>
      </c>
      <c r="BU747" s="34">
        <v>1.817002</v>
      </c>
      <c r="BV747" s="34">
        <v>0</v>
      </c>
      <c r="BW747" s="34" t="s">
        <v>155</v>
      </c>
      <c r="BX747" s="34">
        <v>0.81699999999999995</v>
      </c>
    </row>
    <row r="748" spans="1:76" x14ac:dyDescent="0.25">
      <c r="A748" s="35">
        <v>43167</v>
      </c>
      <c r="B748" s="36">
        <v>2.5427083333333336E-2</v>
      </c>
      <c r="C748" s="34">
        <v>8.3049999999999997</v>
      </c>
      <c r="D748" s="34">
        <v>4.9561999999999999</v>
      </c>
      <c r="E748" s="34">
        <v>49562.20968</v>
      </c>
      <c r="F748" s="34">
        <v>144.1</v>
      </c>
      <c r="G748" s="34">
        <v>3.3</v>
      </c>
      <c r="H748" s="34">
        <v>11517.9</v>
      </c>
      <c r="I748" s="34"/>
      <c r="J748" s="34">
        <v>2.9</v>
      </c>
      <c r="K748" s="34">
        <v>0.86439999999999995</v>
      </c>
      <c r="L748" s="34">
        <v>7.1790000000000003</v>
      </c>
      <c r="M748" s="34">
        <v>4.2840999999999996</v>
      </c>
      <c r="N748" s="34">
        <v>124.5489</v>
      </c>
      <c r="O748" s="34">
        <v>2.8704999999999998</v>
      </c>
      <c r="P748" s="34">
        <v>127.4</v>
      </c>
      <c r="Q748" s="34">
        <v>101.7413</v>
      </c>
      <c r="R748" s="34">
        <v>2.3449</v>
      </c>
      <c r="S748" s="34">
        <v>104.1</v>
      </c>
      <c r="T748" s="34">
        <v>11517.9</v>
      </c>
      <c r="U748" s="34"/>
      <c r="V748" s="34"/>
      <c r="W748" s="34">
        <v>0</v>
      </c>
      <c r="X748" s="34">
        <v>2.5068000000000001</v>
      </c>
      <c r="Y748" s="34">
        <v>11.9</v>
      </c>
      <c r="Z748" s="34">
        <v>856</v>
      </c>
      <c r="AA748" s="34">
        <v>854</v>
      </c>
      <c r="AB748" s="34">
        <v>865</v>
      </c>
      <c r="AC748" s="34">
        <v>93</v>
      </c>
      <c r="AD748" s="34">
        <v>27.3</v>
      </c>
      <c r="AE748" s="34">
        <v>0.63</v>
      </c>
      <c r="AF748" s="34">
        <v>979</v>
      </c>
      <c r="AG748" s="34">
        <v>1</v>
      </c>
      <c r="AH748" s="34">
        <v>36</v>
      </c>
      <c r="AI748" s="34">
        <v>37</v>
      </c>
      <c r="AJ748" s="34">
        <v>189</v>
      </c>
      <c r="AK748" s="34">
        <v>168</v>
      </c>
      <c r="AL748" s="34">
        <v>3.9</v>
      </c>
      <c r="AM748" s="34">
        <v>175</v>
      </c>
      <c r="AN748" s="34" t="s">
        <v>155</v>
      </c>
      <c r="AO748" s="34">
        <v>2</v>
      </c>
      <c r="AP748" s="37">
        <v>0.77623842592592596</v>
      </c>
      <c r="AQ748" s="34">
        <v>47.159249000000003</v>
      </c>
      <c r="AR748" s="34">
        <v>-88.489701999999994</v>
      </c>
      <c r="AS748" s="34">
        <v>313.60000000000002</v>
      </c>
      <c r="AT748" s="34">
        <v>10</v>
      </c>
      <c r="AU748" s="34">
        <v>12</v>
      </c>
      <c r="AV748" s="34">
        <v>10</v>
      </c>
      <c r="AW748" s="34" t="s">
        <v>199</v>
      </c>
      <c r="AX748" s="34">
        <v>1.2719</v>
      </c>
      <c r="AY748" s="34">
        <v>1.7438</v>
      </c>
      <c r="AZ748" s="34">
        <v>2.1438000000000001</v>
      </c>
      <c r="BA748" s="34">
        <v>13.404</v>
      </c>
      <c r="BB748" s="34">
        <v>13.19</v>
      </c>
      <c r="BC748" s="34">
        <v>0.98</v>
      </c>
      <c r="BD748" s="34">
        <v>15.686999999999999</v>
      </c>
      <c r="BE748" s="34">
        <v>1653.944</v>
      </c>
      <c r="BF748" s="34">
        <v>628.19899999999996</v>
      </c>
      <c r="BG748" s="34">
        <v>3.0049999999999999</v>
      </c>
      <c r="BH748" s="34">
        <v>6.9000000000000006E-2</v>
      </c>
      <c r="BI748" s="34">
        <v>3.0739999999999998</v>
      </c>
      <c r="BJ748" s="34">
        <v>2.4550000000000001</v>
      </c>
      <c r="BK748" s="34">
        <v>5.7000000000000002E-2</v>
      </c>
      <c r="BL748" s="34">
        <v>2.5110000000000001</v>
      </c>
      <c r="BM748" s="34">
        <v>91.569500000000005</v>
      </c>
      <c r="BN748" s="34"/>
      <c r="BO748" s="34"/>
      <c r="BP748" s="34"/>
      <c r="BQ748" s="34">
        <v>419.91899999999998</v>
      </c>
      <c r="BR748" s="34">
        <v>4.5813E-2</v>
      </c>
      <c r="BS748" s="34">
        <v>-5</v>
      </c>
      <c r="BT748" s="34">
        <v>7.8770000000000003E-3</v>
      </c>
      <c r="BU748" s="34">
        <v>1.1195550000000001</v>
      </c>
      <c r="BV748" s="34">
        <v>0</v>
      </c>
      <c r="BW748" s="34" t="s">
        <v>155</v>
      </c>
      <c r="BX748" s="34">
        <v>0.81699999999999995</v>
      </c>
    </row>
    <row r="749" spans="1:76" x14ac:dyDescent="0.25">
      <c r="A749" s="35">
        <v>43167</v>
      </c>
      <c r="B749" s="36">
        <v>2.5438657407407406E-2</v>
      </c>
      <c r="C749" s="34">
        <v>8.2509999999999994</v>
      </c>
      <c r="D749" s="34">
        <v>4.8022999999999998</v>
      </c>
      <c r="E749" s="34">
        <v>48022.752289999997</v>
      </c>
      <c r="F749" s="34">
        <v>110.5</v>
      </c>
      <c r="G749" s="34">
        <v>3.3</v>
      </c>
      <c r="H749" s="34">
        <v>11517.8</v>
      </c>
      <c r="I749" s="34"/>
      <c r="J749" s="34">
        <v>3.03</v>
      </c>
      <c r="K749" s="34">
        <v>0.86639999999999995</v>
      </c>
      <c r="L749" s="34">
        <v>7.1485000000000003</v>
      </c>
      <c r="M749" s="34">
        <v>4.1604999999999999</v>
      </c>
      <c r="N749" s="34">
        <v>95.741600000000005</v>
      </c>
      <c r="O749" s="34">
        <v>2.859</v>
      </c>
      <c r="P749" s="34">
        <v>98.6</v>
      </c>
      <c r="Q749" s="34">
        <v>78.209299999999999</v>
      </c>
      <c r="R749" s="34">
        <v>2.3353999999999999</v>
      </c>
      <c r="S749" s="34">
        <v>80.5</v>
      </c>
      <c r="T749" s="34">
        <v>11517.8</v>
      </c>
      <c r="U749" s="34"/>
      <c r="V749" s="34"/>
      <c r="W749" s="34">
        <v>0</v>
      </c>
      <c r="X749" s="34">
        <v>2.6291000000000002</v>
      </c>
      <c r="Y749" s="34">
        <v>11.9</v>
      </c>
      <c r="Z749" s="34">
        <v>856</v>
      </c>
      <c r="AA749" s="34">
        <v>855</v>
      </c>
      <c r="AB749" s="34">
        <v>865</v>
      </c>
      <c r="AC749" s="34">
        <v>93</v>
      </c>
      <c r="AD749" s="34">
        <v>27.3</v>
      </c>
      <c r="AE749" s="34">
        <v>0.63</v>
      </c>
      <c r="AF749" s="34">
        <v>979</v>
      </c>
      <c r="AG749" s="34">
        <v>1</v>
      </c>
      <c r="AH749" s="34">
        <v>36</v>
      </c>
      <c r="AI749" s="34">
        <v>37</v>
      </c>
      <c r="AJ749" s="34">
        <v>189</v>
      </c>
      <c r="AK749" s="34">
        <v>168</v>
      </c>
      <c r="AL749" s="34">
        <v>3.9</v>
      </c>
      <c r="AM749" s="34">
        <v>175</v>
      </c>
      <c r="AN749" s="34" t="s">
        <v>155</v>
      </c>
      <c r="AO749" s="34">
        <v>2</v>
      </c>
      <c r="AP749" s="37">
        <v>0.77625</v>
      </c>
      <c r="AQ749" s="34">
        <v>47.159239999999997</v>
      </c>
      <c r="AR749" s="34">
        <v>-88.489711999999997</v>
      </c>
      <c r="AS749" s="34">
        <v>313.60000000000002</v>
      </c>
      <c r="AT749" s="34">
        <v>5.9</v>
      </c>
      <c r="AU749" s="34">
        <v>12</v>
      </c>
      <c r="AV749" s="34">
        <v>10</v>
      </c>
      <c r="AW749" s="34" t="s">
        <v>199</v>
      </c>
      <c r="AX749" s="34">
        <v>1.3</v>
      </c>
      <c r="AY749" s="34">
        <v>1.5843</v>
      </c>
      <c r="AZ749" s="34">
        <v>2.1280999999999999</v>
      </c>
      <c r="BA749" s="34">
        <v>13.404</v>
      </c>
      <c r="BB749" s="34">
        <v>13.4</v>
      </c>
      <c r="BC749" s="34">
        <v>1</v>
      </c>
      <c r="BD749" s="34">
        <v>15.426</v>
      </c>
      <c r="BE749" s="34">
        <v>1667.3589999999999</v>
      </c>
      <c r="BF749" s="34">
        <v>617.64</v>
      </c>
      <c r="BG749" s="34">
        <v>2.339</v>
      </c>
      <c r="BH749" s="34">
        <v>7.0000000000000007E-2</v>
      </c>
      <c r="BI749" s="34">
        <v>2.4079999999999999</v>
      </c>
      <c r="BJ749" s="34">
        <v>1.91</v>
      </c>
      <c r="BK749" s="34">
        <v>5.7000000000000002E-2</v>
      </c>
      <c r="BL749" s="34">
        <v>1.9670000000000001</v>
      </c>
      <c r="BM749" s="34">
        <v>92.7059</v>
      </c>
      <c r="BN749" s="34"/>
      <c r="BO749" s="34"/>
      <c r="BP749" s="34"/>
      <c r="BQ749" s="34">
        <v>445.88900000000001</v>
      </c>
      <c r="BR749" s="34">
        <v>4.7261999999999998E-2</v>
      </c>
      <c r="BS749" s="34">
        <v>-5</v>
      </c>
      <c r="BT749" s="34">
        <v>8.0000000000000002E-3</v>
      </c>
      <c r="BU749" s="34">
        <v>1.154965</v>
      </c>
      <c r="BV749" s="34">
        <v>0</v>
      </c>
      <c r="BW749" s="34" t="s">
        <v>155</v>
      </c>
      <c r="BX749" s="34">
        <v>0.81699999999999995</v>
      </c>
    </row>
    <row r="750" spans="1:76" x14ac:dyDescent="0.25">
      <c r="A750" s="35">
        <v>43167</v>
      </c>
      <c r="B750" s="36">
        <v>2.5450231481481483E-2</v>
      </c>
      <c r="C750" s="34">
        <v>8.1270000000000007</v>
      </c>
      <c r="D750" s="34">
        <v>4.6254</v>
      </c>
      <c r="E750" s="34">
        <v>46254.199130000001</v>
      </c>
      <c r="F750" s="34">
        <v>84.4</v>
      </c>
      <c r="G750" s="34">
        <v>3.2</v>
      </c>
      <c r="H750" s="34">
        <v>11517.8</v>
      </c>
      <c r="I750" s="34"/>
      <c r="J750" s="34">
        <v>3.18</v>
      </c>
      <c r="K750" s="34">
        <v>0.86909999999999998</v>
      </c>
      <c r="L750" s="34">
        <v>7.0631000000000004</v>
      </c>
      <c r="M750" s="34">
        <v>4.0199999999999996</v>
      </c>
      <c r="N750" s="34">
        <v>73.358999999999995</v>
      </c>
      <c r="O750" s="34">
        <v>2.7561</v>
      </c>
      <c r="P750" s="34">
        <v>76.099999999999994</v>
      </c>
      <c r="Q750" s="34">
        <v>59.925400000000003</v>
      </c>
      <c r="R750" s="34">
        <v>2.2513999999999998</v>
      </c>
      <c r="S750" s="34">
        <v>62.2</v>
      </c>
      <c r="T750" s="34">
        <v>11517.8</v>
      </c>
      <c r="U750" s="34"/>
      <c r="V750" s="34"/>
      <c r="W750" s="34">
        <v>0</v>
      </c>
      <c r="X750" s="34">
        <v>2.7679999999999998</v>
      </c>
      <c r="Y750" s="34">
        <v>12</v>
      </c>
      <c r="Z750" s="34">
        <v>856</v>
      </c>
      <c r="AA750" s="34">
        <v>854</v>
      </c>
      <c r="AB750" s="34">
        <v>865</v>
      </c>
      <c r="AC750" s="34">
        <v>93</v>
      </c>
      <c r="AD750" s="34">
        <v>27.3</v>
      </c>
      <c r="AE750" s="34">
        <v>0.63</v>
      </c>
      <c r="AF750" s="34">
        <v>979</v>
      </c>
      <c r="AG750" s="34">
        <v>1</v>
      </c>
      <c r="AH750" s="34">
        <v>36</v>
      </c>
      <c r="AI750" s="34">
        <v>37</v>
      </c>
      <c r="AJ750" s="34">
        <v>189</v>
      </c>
      <c r="AK750" s="34">
        <v>168</v>
      </c>
      <c r="AL750" s="34">
        <v>3.9</v>
      </c>
      <c r="AM750" s="34">
        <v>175</v>
      </c>
      <c r="AN750" s="34" t="s">
        <v>155</v>
      </c>
      <c r="AO750" s="34">
        <v>2</v>
      </c>
      <c r="AP750" s="37">
        <v>0.77626157407407403</v>
      </c>
      <c r="AQ750" s="34">
        <v>47.159236</v>
      </c>
      <c r="AR750" s="34">
        <v>-88.489731000000006</v>
      </c>
      <c r="AS750" s="34">
        <v>313.7</v>
      </c>
      <c r="AT750" s="34">
        <v>1.5</v>
      </c>
      <c r="AU750" s="34">
        <v>12</v>
      </c>
      <c r="AV750" s="34">
        <v>10</v>
      </c>
      <c r="AW750" s="34" t="s">
        <v>199</v>
      </c>
      <c r="AX750" s="34">
        <v>1.3</v>
      </c>
      <c r="AY750" s="34">
        <v>1.5</v>
      </c>
      <c r="AZ750" s="34">
        <v>2.1</v>
      </c>
      <c r="BA750" s="34">
        <v>13.404</v>
      </c>
      <c r="BB750" s="34">
        <v>13.7</v>
      </c>
      <c r="BC750" s="34">
        <v>1.02</v>
      </c>
      <c r="BD750" s="34">
        <v>15.06</v>
      </c>
      <c r="BE750" s="34">
        <v>1677.9590000000001</v>
      </c>
      <c r="BF750" s="34">
        <v>607.83799999999997</v>
      </c>
      <c r="BG750" s="34">
        <v>1.825</v>
      </c>
      <c r="BH750" s="34">
        <v>6.9000000000000006E-2</v>
      </c>
      <c r="BI750" s="34">
        <v>1.8939999999999999</v>
      </c>
      <c r="BJ750" s="34">
        <v>1.4910000000000001</v>
      </c>
      <c r="BK750" s="34">
        <v>5.6000000000000001E-2</v>
      </c>
      <c r="BL750" s="34">
        <v>1.5469999999999999</v>
      </c>
      <c r="BM750" s="34">
        <v>94.422399999999996</v>
      </c>
      <c r="BN750" s="34"/>
      <c r="BO750" s="34"/>
      <c r="BP750" s="34"/>
      <c r="BQ750" s="34">
        <v>478.125</v>
      </c>
      <c r="BR750" s="34">
        <v>6.1155000000000001E-2</v>
      </c>
      <c r="BS750" s="34">
        <v>-5</v>
      </c>
      <c r="BT750" s="34">
        <v>7.123E-3</v>
      </c>
      <c r="BU750" s="34">
        <v>1.494475</v>
      </c>
      <c r="BV750" s="34">
        <v>0</v>
      </c>
      <c r="BW750" s="34" t="s">
        <v>155</v>
      </c>
      <c r="BX750" s="34">
        <v>0.81699999999999995</v>
      </c>
    </row>
    <row r="751" spans="1:76" x14ac:dyDescent="0.25">
      <c r="A751" s="35">
        <v>43167</v>
      </c>
      <c r="B751" s="36">
        <v>2.5461805555555553E-2</v>
      </c>
      <c r="C751" s="34">
        <v>8.1120000000000001</v>
      </c>
      <c r="D751" s="34">
        <v>4.5423</v>
      </c>
      <c r="E751" s="34">
        <v>45422.547879999998</v>
      </c>
      <c r="F751" s="34">
        <v>68</v>
      </c>
      <c r="G751" s="34">
        <v>3</v>
      </c>
      <c r="H751" s="34">
        <v>11518.2</v>
      </c>
      <c r="I751" s="34"/>
      <c r="J751" s="34">
        <v>3.43</v>
      </c>
      <c r="K751" s="34">
        <v>0.87</v>
      </c>
      <c r="L751" s="34">
        <v>7.0580999999999996</v>
      </c>
      <c r="M751" s="34">
        <v>3.952</v>
      </c>
      <c r="N751" s="34">
        <v>59.195799999999998</v>
      </c>
      <c r="O751" s="34">
        <v>2.6101000000000001</v>
      </c>
      <c r="P751" s="34">
        <v>61.8</v>
      </c>
      <c r="Q751" s="34">
        <v>48.355800000000002</v>
      </c>
      <c r="R751" s="34">
        <v>2.1322000000000001</v>
      </c>
      <c r="S751" s="34">
        <v>50.5</v>
      </c>
      <c r="T751" s="34">
        <v>11518.2</v>
      </c>
      <c r="U751" s="34"/>
      <c r="V751" s="34"/>
      <c r="W751" s="34">
        <v>0</v>
      </c>
      <c r="X751" s="34">
        <v>2.9885000000000002</v>
      </c>
      <c r="Y751" s="34">
        <v>11.9</v>
      </c>
      <c r="Z751" s="34">
        <v>856</v>
      </c>
      <c r="AA751" s="34">
        <v>855</v>
      </c>
      <c r="AB751" s="34">
        <v>865</v>
      </c>
      <c r="AC751" s="34">
        <v>93</v>
      </c>
      <c r="AD751" s="34">
        <v>27.3</v>
      </c>
      <c r="AE751" s="34">
        <v>0.63</v>
      </c>
      <c r="AF751" s="34">
        <v>979</v>
      </c>
      <c r="AG751" s="34">
        <v>1</v>
      </c>
      <c r="AH751" s="34">
        <v>36</v>
      </c>
      <c r="AI751" s="34">
        <v>37</v>
      </c>
      <c r="AJ751" s="34">
        <v>189</v>
      </c>
      <c r="AK751" s="34">
        <v>168</v>
      </c>
      <c r="AL751" s="34">
        <v>3.9</v>
      </c>
      <c r="AM751" s="34">
        <v>175</v>
      </c>
      <c r="AN751" s="34" t="s">
        <v>155</v>
      </c>
      <c r="AO751" s="34">
        <v>2</v>
      </c>
      <c r="AP751" s="37">
        <v>0.77627314814814818</v>
      </c>
      <c r="AQ751" s="34">
        <v>47.159236999999997</v>
      </c>
      <c r="AR751" s="34">
        <v>-88.489704000000003</v>
      </c>
      <c r="AS751" s="34">
        <v>313.60000000000002</v>
      </c>
      <c r="AT751" s="34">
        <v>0.3</v>
      </c>
      <c r="AU751" s="34">
        <v>12</v>
      </c>
      <c r="AV751" s="34">
        <v>10</v>
      </c>
      <c r="AW751" s="34" t="s">
        <v>199</v>
      </c>
      <c r="AX751" s="34">
        <v>1.371872</v>
      </c>
      <c r="AY751" s="34">
        <v>1.5718719999999999</v>
      </c>
      <c r="AZ751" s="34">
        <v>2.1</v>
      </c>
      <c r="BA751" s="34">
        <v>13.404</v>
      </c>
      <c r="BB751" s="34">
        <v>13.8</v>
      </c>
      <c r="BC751" s="34">
        <v>1.03</v>
      </c>
      <c r="BD751" s="34">
        <v>14.936</v>
      </c>
      <c r="BE751" s="34">
        <v>1686.865</v>
      </c>
      <c r="BF751" s="34">
        <v>601.15200000000004</v>
      </c>
      <c r="BG751" s="34">
        <v>1.482</v>
      </c>
      <c r="BH751" s="34">
        <v>6.5000000000000002E-2</v>
      </c>
      <c r="BI751" s="34">
        <v>1.5469999999999999</v>
      </c>
      <c r="BJ751" s="34">
        <v>1.21</v>
      </c>
      <c r="BK751" s="34">
        <v>5.2999999999999999E-2</v>
      </c>
      <c r="BL751" s="34">
        <v>1.264</v>
      </c>
      <c r="BM751" s="34">
        <v>94.994600000000005</v>
      </c>
      <c r="BN751" s="34"/>
      <c r="BO751" s="34"/>
      <c r="BP751" s="34"/>
      <c r="BQ751" s="34">
        <v>519.33000000000004</v>
      </c>
      <c r="BR751" s="34">
        <v>5.1598999999999999E-2</v>
      </c>
      <c r="BS751" s="34">
        <v>-5</v>
      </c>
      <c r="BT751" s="34">
        <v>7.0000000000000001E-3</v>
      </c>
      <c r="BU751" s="34">
        <v>1.2609509999999999</v>
      </c>
      <c r="BV751" s="34">
        <v>0</v>
      </c>
      <c r="BW751" s="34" t="s">
        <v>155</v>
      </c>
      <c r="BX751" s="34">
        <v>0.81699999999999995</v>
      </c>
    </row>
    <row r="752" spans="1:76" x14ac:dyDescent="0.25">
      <c r="A752" s="35">
        <v>43167</v>
      </c>
      <c r="B752" s="36">
        <v>2.5473379629629631E-2</v>
      </c>
      <c r="C752" s="34">
        <v>7.1689999999999996</v>
      </c>
      <c r="D752" s="34">
        <v>4.4781000000000004</v>
      </c>
      <c r="E752" s="34">
        <v>44781.415489999999</v>
      </c>
      <c r="F752" s="34">
        <v>55</v>
      </c>
      <c r="G752" s="34">
        <v>2.9</v>
      </c>
      <c r="H752" s="34">
        <v>11517.9</v>
      </c>
      <c r="I752" s="34"/>
      <c r="J752" s="34">
        <v>3.6</v>
      </c>
      <c r="K752" s="34">
        <v>0.87849999999999995</v>
      </c>
      <c r="L752" s="34">
        <v>6.2983000000000002</v>
      </c>
      <c r="M752" s="34">
        <v>3.9342999999999999</v>
      </c>
      <c r="N752" s="34">
        <v>48.333199999999998</v>
      </c>
      <c r="O752" s="34">
        <v>2.5478000000000001</v>
      </c>
      <c r="P752" s="34">
        <v>50.9</v>
      </c>
      <c r="Q752" s="34">
        <v>39.482399999999998</v>
      </c>
      <c r="R752" s="34">
        <v>2.0811999999999999</v>
      </c>
      <c r="S752" s="34">
        <v>41.6</v>
      </c>
      <c r="T752" s="34">
        <v>11517.9</v>
      </c>
      <c r="U752" s="34"/>
      <c r="V752" s="34"/>
      <c r="W752" s="34">
        <v>0</v>
      </c>
      <c r="X752" s="34">
        <v>3.1627999999999998</v>
      </c>
      <c r="Y752" s="34">
        <v>11.9</v>
      </c>
      <c r="Z752" s="34">
        <v>857</v>
      </c>
      <c r="AA752" s="34">
        <v>855</v>
      </c>
      <c r="AB752" s="34">
        <v>866</v>
      </c>
      <c r="AC752" s="34">
        <v>93</v>
      </c>
      <c r="AD752" s="34">
        <v>27.3</v>
      </c>
      <c r="AE752" s="34">
        <v>0.63</v>
      </c>
      <c r="AF752" s="34">
        <v>979</v>
      </c>
      <c r="AG752" s="34">
        <v>1</v>
      </c>
      <c r="AH752" s="34">
        <v>36</v>
      </c>
      <c r="AI752" s="34">
        <v>37</v>
      </c>
      <c r="AJ752" s="34">
        <v>189</v>
      </c>
      <c r="AK752" s="34">
        <v>168</v>
      </c>
      <c r="AL752" s="34">
        <v>4</v>
      </c>
      <c r="AM752" s="34">
        <v>175</v>
      </c>
      <c r="AN752" s="34" t="s">
        <v>155</v>
      </c>
      <c r="AO752" s="34">
        <v>2</v>
      </c>
      <c r="AP752" s="37">
        <v>0.77628472222222233</v>
      </c>
      <c r="AQ752" s="34">
        <v>47.159238000000002</v>
      </c>
      <c r="AR752" s="34">
        <v>-88.489688999999998</v>
      </c>
      <c r="AS752" s="34">
        <v>313.60000000000002</v>
      </c>
      <c r="AT752" s="34">
        <v>0.1</v>
      </c>
      <c r="AU752" s="34">
        <v>12</v>
      </c>
      <c r="AV752" s="34">
        <v>10</v>
      </c>
      <c r="AW752" s="34" t="s">
        <v>199</v>
      </c>
      <c r="AX752" s="34">
        <v>1.0405</v>
      </c>
      <c r="AY752" s="34">
        <v>1.3124</v>
      </c>
      <c r="AZ752" s="34">
        <v>1.6686000000000001</v>
      </c>
      <c r="BA752" s="34">
        <v>13.404</v>
      </c>
      <c r="BB752" s="34">
        <v>14.82</v>
      </c>
      <c r="BC752" s="34">
        <v>1.1100000000000001</v>
      </c>
      <c r="BD752" s="34">
        <v>13.824</v>
      </c>
      <c r="BE752" s="34">
        <v>1608.4390000000001</v>
      </c>
      <c r="BF752" s="34">
        <v>639.471</v>
      </c>
      <c r="BG752" s="34">
        <v>1.2929999999999999</v>
      </c>
      <c r="BH752" s="34">
        <v>6.8000000000000005E-2</v>
      </c>
      <c r="BI752" s="34">
        <v>1.361</v>
      </c>
      <c r="BJ752" s="34">
        <v>1.056</v>
      </c>
      <c r="BK752" s="34">
        <v>5.6000000000000001E-2</v>
      </c>
      <c r="BL752" s="34">
        <v>1.1120000000000001</v>
      </c>
      <c r="BM752" s="34">
        <v>101.50239999999999</v>
      </c>
      <c r="BN752" s="34"/>
      <c r="BO752" s="34"/>
      <c r="BP752" s="34"/>
      <c r="BQ752" s="34">
        <v>587.28200000000004</v>
      </c>
      <c r="BR752" s="34">
        <v>6.8417000000000006E-2</v>
      </c>
      <c r="BS752" s="34">
        <v>-5</v>
      </c>
      <c r="BT752" s="34">
        <v>7.8770000000000003E-3</v>
      </c>
      <c r="BU752" s="34">
        <v>1.6719409999999999</v>
      </c>
      <c r="BV752" s="34">
        <v>0</v>
      </c>
      <c r="BW752" s="34" t="s">
        <v>155</v>
      </c>
      <c r="BX752" s="34">
        <v>0.81699999999999995</v>
      </c>
    </row>
    <row r="753" spans="1:76" x14ac:dyDescent="0.25">
      <c r="A753" s="35">
        <v>43167</v>
      </c>
      <c r="B753" s="36">
        <v>2.5484953703703701E-2</v>
      </c>
      <c r="C753" s="34">
        <v>6.085</v>
      </c>
      <c r="D753" s="34">
        <v>4.1508000000000003</v>
      </c>
      <c r="E753" s="34">
        <v>41508.129560000001</v>
      </c>
      <c r="F753" s="34">
        <v>44.2</v>
      </c>
      <c r="G753" s="34">
        <v>2.8</v>
      </c>
      <c r="H753" s="34">
        <v>11517.8</v>
      </c>
      <c r="I753" s="34"/>
      <c r="J753" s="34">
        <v>3.8</v>
      </c>
      <c r="K753" s="34">
        <v>0.89100000000000001</v>
      </c>
      <c r="L753" s="34">
        <v>5.4217000000000004</v>
      </c>
      <c r="M753" s="34">
        <v>3.6983999999999999</v>
      </c>
      <c r="N753" s="34">
        <v>39.399000000000001</v>
      </c>
      <c r="O753" s="34">
        <v>2.4691000000000001</v>
      </c>
      <c r="P753" s="34">
        <v>41.9</v>
      </c>
      <c r="Q753" s="34">
        <v>32.184199999999997</v>
      </c>
      <c r="R753" s="34">
        <v>2.0169000000000001</v>
      </c>
      <c r="S753" s="34">
        <v>34.200000000000003</v>
      </c>
      <c r="T753" s="34">
        <v>11517.8</v>
      </c>
      <c r="U753" s="34"/>
      <c r="V753" s="34"/>
      <c r="W753" s="34">
        <v>0</v>
      </c>
      <c r="X753" s="34">
        <v>3.3858000000000001</v>
      </c>
      <c r="Y753" s="34">
        <v>11.9</v>
      </c>
      <c r="Z753" s="34">
        <v>856</v>
      </c>
      <c r="AA753" s="34">
        <v>854</v>
      </c>
      <c r="AB753" s="34">
        <v>866</v>
      </c>
      <c r="AC753" s="34">
        <v>93</v>
      </c>
      <c r="AD753" s="34">
        <v>27.3</v>
      </c>
      <c r="AE753" s="34">
        <v>0.63</v>
      </c>
      <c r="AF753" s="34">
        <v>979</v>
      </c>
      <c r="AG753" s="34">
        <v>1</v>
      </c>
      <c r="AH753" s="34">
        <v>36</v>
      </c>
      <c r="AI753" s="34">
        <v>37</v>
      </c>
      <c r="AJ753" s="34">
        <v>189</v>
      </c>
      <c r="AK753" s="34">
        <v>168</v>
      </c>
      <c r="AL753" s="34">
        <v>4</v>
      </c>
      <c r="AM753" s="34">
        <v>175</v>
      </c>
      <c r="AN753" s="34" t="s">
        <v>155</v>
      </c>
      <c r="AO753" s="34">
        <v>2</v>
      </c>
      <c r="AP753" s="37">
        <v>0.77629629629629626</v>
      </c>
      <c r="AQ753" s="34">
        <v>47.159238000000002</v>
      </c>
      <c r="AR753" s="34">
        <v>-88.489688000000001</v>
      </c>
      <c r="AS753" s="34">
        <v>313.39999999999998</v>
      </c>
      <c r="AT753" s="34">
        <v>0</v>
      </c>
      <c r="AU753" s="34">
        <v>12</v>
      </c>
      <c r="AV753" s="34">
        <v>10</v>
      </c>
      <c r="AW753" s="34" t="s">
        <v>199</v>
      </c>
      <c r="AX753" s="34">
        <v>0.9</v>
      </c>
      <c r="AY753" s="34">
        <v>1.2</v>
      </c>
      <c r="AZ753" s="34">
        <v>1.5</v>
      </c>
      <c r="BA753" s="34">
        <v>13.404</v>
      </c>
      <c r="BB753" s="34">
        <v>16.59</v>
      </c>
      <c r="BC753" s="34">
        <v>1.24</v>
      </c>
      <c r="BD753" s="34">
        <v>12.233000000000001</v>
      </c>
      <c r="BE753" s="34">
        <v>1535.1079999999999</v>
      </c>
      <c r="BF753" s="34">
        <v>666.48900000000003</v>
      </c>
      <c r="BG753" s="34">
        <v>1.1679999999999999</v>
      </c>
      <c r="BH753" s="34">
        <v>7.2999999999999995E-2</v>
      </c>
      <c r="BI753" s="34">
        <v>1.2410000000000001</v>
      </c>
      <c r="BJ753" s="34">
        <v>0.95399999999999996</v>
      </c>
      <c r="BK753" s="34">
        <v>0.06</v>
      </c>
      <c r="BL753" s="34">
        <v>1.014</v>
      </c>
      <c r="BM753" s="34">
        <v>112.5371</v>
      </c>
      <c r="BN753" s="34"/>
      <c r="BO753" s="34"/>
      <c r="BP753" s="34"/>
      <c r="BQ753" s="34">
        <v>697.05100000000004</v>
      </c>
      <c r="BR753" s="34">
        <v>8.0646999999999996E-2</v>
      </c>
      <c r="BS753" s="34">
        <v>-5</v>
      </c>
      <c r="BT753" s="34">
        <v>7.123E-3</v>
      </c>
      <c r="BU753" s="34">
        <v>1.9708110000000001</v>
      </c>
      <c r="BV753" s="34">
        <v>0</v>
      </c>
      <c r="BW753" s="34" t="s">
        <v>155</v>
      </c>
      <c r="BX753" s="34">
        <v>0.81699999999999995</v>
      </c>
    </row>
    <row r="754" spans="1:76" x14ac:dyDescent="0.25">
      <c r="A754" s="35">
        <v>43167</v>
      </c>
      <c r="B754" s="36">
        <v>2.5496527777777781E-2</v>
      </c>
      <c r="C754" s="34">
        <v>5.0609999999999999</v>
      </c>
      <c r="D754" s="34">
        <v>3.5177</v>
      </c>
      <c r="E754" s="34">
        <v>35177.415079999999</v>
      </c>
      <c r="F754" s="34">
        <v>36.200000000000003</v>
      </c>
      <c r="G754" s="34">
        <v>2.6</v>
      </c>
      <c r="H754" s="34">
        <v>11518</v>
      </c>
      <c r="I754" s="34"/>
      <c r="J754" s="34">
        <v>3.99</v>
      </c>
      <c r="K754" s="34">
        <v>0.90620000000000001</v>
      </c>
      <c r="L754" s="34">
        <v>4.5862999999999996</v>
      </c>
      <c r="M754" s="34">
        <v>3.1879</v>
      </c>
      <c r="N754" s="34">
        <v>32.819800000000001</v>
      </c>
      <c r="O754" s="34">
        <v>2.33</v>
      </c>
      <c r="P754" s="34">
        <v>35.1</v>
      </c>
      <c r="Q754" s="34">
        <v>26.809699999999999</v>
      </c>
      <c r="R754" s="34">
        <v>1.9033</v>
      </c>
      <c r="S754" s="34">
        <v>28.7</v>
      </c>
      <c r="T754" s="34">
        <v>11518</v>
      </c>
      <c r="U754" s="34"/>
      <c r="V754" s="34"/>
      <c r="W754" s="34">
        <v>0</v>
      </c>
      <c r="X754" s="34">
        <v>3.6147</v>
      </c>
      <c r="Y754" s="34">
        <v>11.9</v>
      </c>
      <c r="Z754" s="34">
        <v>858</v>
      </c>
      <c r="AA754" s="34">
        <v>856</v>
      </c>
      <c r="AB754" s="34">
        <v>868</v>
      </c>
      <c r="AC754" s="34">
        <v>93</v>
      </c>
      <c r="AD754" s="34">
        <v>27.3</v>
      </c>
      <c r="AE754" s="34">
        <v>0.63</v>
      </c>
      <c r="AF754" s="34">
        <v>979</v>
      </c>
      <c r="AG754" s="34">
        <v>1</v>
      </c>
      <c r="AH754" s="34">
        <v>36</v>
      </c>
      <c r="AI754" s="34">
        <v>37</v>
      </c>
      <c r="AJ754" s="34">
        <v>189</v>
      </c>
      <c r="AK754" s="34">
        <v>168</v>
      </c>
      <c r="AL754" s="34">
        <v>3.9</v>
      </c>
      <c r="AM754" s="34">
        <v>175</v>
      </c>
      <c r="AN754" s="34" t="s">
        <v>155</v>
      </c>
      <c r="AO754" s="34">
        <v>2</v>
      </c>
      <c r="AP754" s="37">
        <v>0.77630787037037041</v>
      </c>
      <c r="AQ754" s="34">
        <v>47.159238999999999</v>
      </c>
      <c r="AR754" s="34">
        <v>-88.489688000000001</v>
      </c>
      <c r="AS754" s="34">
        <v>313.2</v>
      </c>
      <c r="AT754" s="34">
        <v>0</v>
      </c>
      <c r="AU754" s="34">
        <v>12</v>
      </c>
      <c r="AV754" s="34">
        <v>10</v>
      </c>
      <c r="AW754" s="34" t="s">
        <v>199</v>
      </c>
      <c r="AX754" s="34">
        <v>0.9</v>
      </c>
      <c r="AY754" s="34">
        <v>1.2</v>
      </c>
      <c r="AZ754" s="34">
        <v>1.5</v>
      </c>
      <c r="BA754" s="34">
        <v>13.404</v>
      </c>
      <c r="BB754" s="34">
        <v>19.399999999999999</v>
      </c>
      <c r="BC754" s="34">
        <v>1.45</v>
      </c>
      <c r="BD754" s="34">
        <v>10.348000000000001</v>
      </c>
      <c r="BE754" s="34">
        <v>1495.2619999999999</v>
      </c>
      <c r="BF754" s="34">
        <v>661.495</v>
      </c>
      <c r="BG754" s="34">
        <v>1.121</v>
      </c>
      <c r="BH754" s="34">
        <v>0.08</v>
      </c>
      <c r="BI754" s="34">
        <v>1.2</v>
      </c>
      <c r="BJ754" s="34">
        <v>0.91500000000000004</v>
      </c>
      <c r="BK754" s="34">
        <v>6.5000000000000002E-2</v>
      </c>
      <c r="BL754" s="34">
        <v>0.98</v>
      </c>
      <c r="BM754" s="34">
        <v>129.58349999999999</v>
      </c>
      <c r="BN754" s="34"/>
      <c r="BO754" s="34"/>
      <c r="BP754" s="34"/>
      <c r="BQ754" s="34">
        <v>856.875</v>
      </c>
      <c r="BR754" s="34">
        <v>0.114449</v>
      </c>
      <c r="BS754" s="34">
        <v>-5</v>
      </c>
      <c r="BT754" s="34">
        <v>7.0000000000000001E-3</v>
      </c>
      <c r="BU754" s="34">
        <v>2.7968470000000001</v>
      </c>
      <c r="BV754" s="34">
        <v>0</v>
      </c>
      <c r="BW754" s="34" t="s">
        <v>155</v>
      </c>
      <c r="BX754" s="34">
        <v>0.81699999999999995</v>
      </c>
    </row>
    <row r="755" spans="1:76" x14ac:dyDescent="0.25">
      <c r="A755" s="35">
        <v>43167</v>
      </c>
      <c r="B755" s="36">
        <v>2.5508101851851855E-2</v>
      </c>
      <c r="C755" s="34">
        <v>4</v>
      </c>
      <c r="D755" s="34">
        <v>4.0815999999999999</v>
      </c>
      <c r="E755" s="34">
        <v>40815.577590000001</v>
      </c>
      <c r="F755" s="34">
        <v>30.7</v>
      </c>
      <c r="G755" s="34">
        <v>2.5</v>
      </c>
      <c r="H755" s="34">
        <v>11517.9</v>
      </c>
      <c r="I755" s="34"/>
      <c r="J755" s="34">
        <v>4.4000000000000004</v>
      </c>
      <c r="K755" s="34">
        <v>0.90990000000000004</v>
      </c>
      <c r="L755" s="34">
        <v>3.64</v>
      </c>
      <c r="M755" s="34">
        <v>3.7139000000000002</v>
      </c>
      <c r="N755" s="34">
        <v>27.953900000000001</v>
      </c>
      <c r="O755" s="34">
        <v>2.2747999999999999</v>
      </c>
      <c r="P755" s="34">
        <v>30.2</v>
      </c>
      <c r="Q755" s="34">
        <v>22.835000000000001</v>
      </c>
      <c r="R755" s="34">
        <v>1.8583000000000001</v>
      </c>
      <c r="S755" s="34">
        <v>24.7</v>
      </c>
      <c r="T755" s="34">
        <v>11517.9</v>
      </c>
      <c r="U755" s="34"/>
      <c r="V755" s="34"/>
      <c r="W755" s="34">
        <v>0</v>
      </c>
      <c r="X755" s="34">
        <v>4.0045999999999999</v>
      </c>
      <c r="Y755" s="34">
        <v>11.9</v>
      </c>
      <c r="Z755" s="34">
        <v>858</v>
      </c>
      <c r="AA755" s="34">
        <v>856</v>
      </c>
      <c r="AB755" s="34">
        <v>869</v>
      </c>
      <c r="AC755" s="34">
        <v>93</v>
      </c>
      <c r="AD755" s="34">
        <v>27.3</v>
      </c>
      <c r="AE755" s="34">
        <v>0.63</v>
      </c>
      <c r="AF755" s="34">
        <v>979</v>
      </c>
      <c r="AG755" s="34">
        <v>1</v>
      </c>
      <c r="AH755" s="34">
        <v>36</v>
      </c>
      <c r="AI755" s="34">
        <v>37</v>
      </c>
      <c r="AJ755" s="34">
        <v>189</v>
      </c>
      <c r="AK755" s="34">
        <v>168</v>
      </c>
      <c r="AL755" s="34">
        <v>4.0999999999999996</v>
      </c>
      <c r="AM755" s="34">
        <v>175</v>
      </c>
      <c r="AN755" s="34" t="s">
        <v>155</v>
      </c>
      <c r="AO755" s="34">
        <v>2</v>
      </c>
      <c r="AP755" s="37">
        <v>0.77631944444444445</v>
      </c>
      <c r="AQ755" s="34">
        <v>47.159241000000002</v>
      </c>
      <c r="AR755" s="34">
        <v>-88.489687000000004</v>
      </c>
      <c r="AS755" s="34">
        <v>313.39999999999998</v>
      </c>
      <c r="AT755" s="34">
        <v>0</v>
      </c>
      <c r="AU755" s="34">
        <v>12</v>
      </c>
      <c r="AV755" s="34">
        <v>10</v>
      </c>
      <c r="AW755" s="34" t="s">
        <v>199</v>
      </c>
      <c r="AX755" s="34">
        <v>0.97189999999999999</v>
      </c>
      <c r="AY755" s="34">
        <v>1.2719</v>
      </c>
      <c r="AZ755" s="34">
        <v>1.5719000000000001</v>
      </c>
      <c r="BA755" s="34">
        <v>13.404</v>
      </c>
      <c r="BB755" s="34">
        <v>20.21</v>
      </c>
      <c r="BC755" s="34">
        <v>1.51</v>
      </c>
      <c r="BD755" s="34">
        <v>9.8979999999999997</v>
      </c>
      <c r="BE755" s="34">
        <v>1245.616</v>
      </c>
      <c r="BF755" s="34">
        <v>808.90800000000002</v>
      </c>
      <c r="BG755" s="34">
        <v>1.002</v>
      </c>
      <c r="BH755" s="34">
        <v>8.2000000000000003E-2</v>
      </c>
      <c r="BI755" s="34">
        <v>1.083</v>
      </c>
      <c r="BJ755" s="34">
        <v>0.81799999999999995</v>
      </c>
      <c r="BK755" s="34">
        <v>6.7000000000000004E-2</v>
      </c>
      <c r="BL755" s="34">
        <v>0.88500000000000001</v>
      </c>
      <c r="BM755" s="34">
        <v>136.01339999999999</v>
      </c>
      <c r="BN755" s="34"/>
      <c r="BO755" s="34"/>
      <c r="BP755" s="34"/>
      <c r="BQ755" s="34">
        <v>996.41300000000001</v>
      </c>
      <c r="BR755" s="34">
        <v>6.0241000000000003E-2</v>
      </c>
      <c r="BS755" s="34">
        <v>-5</v>
      </c>
      <c r="BT755" s="34">
        <v>6.123E-3</v>
      </c>
      <c r="BU755" s="34">
        <v>1.4721390000000001</v>
      </c>
      <c r="BV755" s="34">
        <v>0</v>
      </c>
      <c r="BW755" s="34" t="s">
        <v>155</v>
      </c>
      <c r="BX755" s="34">
        <v>0.81699999999999995</v>
      </c>
    </row>
    <row r="756" spans="1:76" x14ac:dyDescent="0.25">
      <c r="A756" s="35">
        <v>43167</v>
      </c>
      <c r="B756" s="36">
        <v>2.5519675925925925E-2</v>
      </c>
      <c r="C756" s="34">
        <v>4.3490000000000002</v>
      </c>
      <c r="D756" s="34">
        <v>5.9814999999999996</v>
      </c>
      <c r="E756" s="34">
        <v>59814.96241</v>
      </c>
      <c r="F756" s="34">
        <v>25.8</v>
      </c>
      <c r="G756" s="34">
        <v>2.4</v>
      </c>
      <c r="H756" s="34">
        <v>11517.8</v>
      </c>
      <c r="I756" s="34"/>
      <c r="J756" s="34">
        <v>4.96</v>
      </c>
      <c r="K756" s="34">
        <v>0.8871</v>
      </c>
      <c r="L756" s="34">
        <v>3.8582999999999998</v>
      </c>
      <c r="M756" s="34">
        <v>5.3061999999999996</v>
      </c>
      <c r="N756" s="34">
        <v>22.868099999999998</v>
      </c>
      <c r="O756" s="34">
        <v>2.129</v>
      </c>
      <c r="P756" s="34">
        <v>25</v>
      </c>
      <c r="Q756" s="34">
        <v>18.680499999999999</v>
      </c>
      <c r="R756" s="34">
        <v>1.7392000000000001</v>
      </c>
      <c r="S756" s="34">
        <v>20.399999999999999</v>
      </c>
      <c r="T756" s="34">
        <v>11517.8</v>
      </c>
      <c r="U756" s="34"/>
      <c r="V756" s="34"/>
      <c r="W756" s="34">
        <v>0</v>
      </c>
      <c r="X756" s="34">
        <v>4.3997999999999999</v>
      </c>
      <c r="Y756" s="34">
        <v>11.9</v>
      </c>
      <c r="Z756" s="34">
        <v>857</v>
      </c>
      <c r="AA756" s="34">
        <v>856</v>
      </c>
      <c r="AB756" s="34">
        <v>868</v>
      </c>
      <c r="AC756" s="34">
        <v>93</v>
      </c>
      <c r="AD756" s="34">
        <v>27.3</v>
      </c>
      <c r="AE756" s="34">
        <v>0.63</v>
      </c>
      <c r="AF756" s="34">
        <v>979</v>
      </c>
      <c r="AG756" s="34">
        <v>1</v>
      </c>
      <c r="AH756" s="34">
        <v>36</v>
      </c>
      <c r="AI756" s="34">
        <v>37</v>
      </c>
      <c r="AJ756" s="34">
        <v>189</v>
      </c>
      <c r="AK756" s="34">
        <v>168</v>
      </c>
      <c r="AL756" s="34">
        <v>4</v>
      </c>
      <c r="AM756" s="34">
        <v>175</v>
      </c>
      <c r="AN756" s="34" t="s">
        <v>155</v>
      </c>
      <c r="AO756" s="34">
        <v>2</v>
      </c>
      <c r="AP756" s="37">
        <v>0.77633101851851849</v>
      </c>
      <c r="AQ756" s="34">
        <v>47.159241999999999</v>
      </c>
      <c r="AR756" s="34">
        <v>-88.489686000000006</v>
      </c>
      <c r="AS756" s="34">
        <v>313.5</v>
      </c>
      <c r="AT756" s="34">
        <v>0</v>
      </c>
      <c r="AU756" s="34">
        <v>12</v>
      </c>
      <c r="AV756" s="34">
        <v>10</v>
      </c>
      <c r="AW756" s="34" t="s">
        <v>199</v>
      </c>
      <c r="AX756" s="34">
        <v>1</v>
      </c>
      <c r="AY756" s="34">
        <v>1.3</v>
      </c>
      <c r="AZ756" s="34">
        <v>1.6</v>
      </c>
      <c r="BA756" s="34">
        <v>13.404</v>
      </c>
      <c r="BB756" s="34">
        <v>16</v>
      </c>
      <c r="BC756" s="34">
        <v>1.19</v>
      </c>
      <c r="BD756" s="34">
        <v>12.727</v>
      </c>
      <c r="BE756" s="34">
        <v>1087.683</v>
      </c>
      <c r="BF756" s="34">
        <v>952.07600000000002</v>
      </c>
      <c r="BG756" s="34">
        <v>0.67500000000000004</v>
      </c>
      <c r="BH756" s="34">
        <v>6.3E-2</v>
      </c>
      <c r="BI756" s="34">
        <v>0.73799999999999999</v>
      </c>
      <c r="BJ756" s="34">
        <v>0.55100000000000005</v>
      </c>
      <c r="BK756" s="34">
        <v>5.0999999999999997E-2</v>
      </c>
      <c r="BL756" s="34">
        <v>0.60299999999999998</v>
      </c>
      <c r="BM756" s="34">
        <v>112.0476</v>
      </c>
      <c r="BN756" s="34"/>
      <c r="BO756" s="34"/>
      <c r="BP756" s="34"/>
      <c r="BQ756" s="34">
        <v>901.86300000000006</v>
      </c>
      <c r="BR756" s="34">
        <v>2.3088000000000001E-2</v>
      </c>
      <c r="BS756" s="34">
        <v>-5</v>
      </c>
      <c r="BT756" s="34">
        <v>7.7520000000000002E-3</v>
      </c>
      <c r="BU756" s="34">
        <v>0.56420999999999999</v>
      </c>
      <c r="BV756" s="34">
        <v>0</v>
      </c>
      <c r="BW756" s="34" t="s">
        <v>155</v>
      </c>
      <c r="BX756" s="34">
        <v>0.81699999999999995</v>
      </c>
    </row>
    <row r="757" spans="1:76" x14ac:dyDescent="0.25">
      <c r="A757" s="35">
        <v>43167</v>
      </c>
      <c r="B757" s="36">
        <v>2.5531250000000002E-2</v>
      </c>
      <c r="C757" s="34">
        <v>4.6239999999999997</v>
      </c>
      <c r="D757" s="34">
        <v>7.8059000000000003</v>
      </c>
      <c r="E757" s="34">
        <v>78059.232040000003</v>
      </c>
      <c r="F757" s="34">
        <v>22</v>
      </c>
      <c r="G757" s="34">
        <v>2.4</v>
      </c>
      <c r="H757" s="34">
        <v>11517.8</v>
      </c>
      <c r="I757" s="34"/>
      <c r="J757" s="34">
        <v>5.77</v>
      </c>
      <c r="K757" s="34">
        <v>0.86539999999999995</v>
      </c>
      <c r="L757" s="34">
        <v>4.0015000000000001</v>
      </c>
      <c r="M757" s="34">
        <v>6.7550999999999997</v>
      </c>
      <c r="N757" s="34">
        <v>19.0703</v>
      </c>
      <c r="O757" s="34">
        <v>2.0769000000000002</v>
      </c>
      <c r="P757" s="34">
        <v>21.1</v>
      </c>
      <c r="Q757" s="34">
        <v>15.578099999999999</v>
      </c>
      <c r="R757" s="34">
        <v>1.6966000000000001</v>
      </c>
      <c r="S757" s="34">
        <v>17.3</v>
      </c>
      <c r="T757" s="34">
        <v>11517.8</v>
      </c>
      <c r="U757" s="34"/>
      <c r="V757" s="34"/>
      <c r="W757" s="34">
        <v>0</v>
      </c>
      <c r="X757" s="34">
        <v>4.9930000000000003</v>
      </c>
      <c r="Y757" s="34">
        <v>11.9</v>
      </c>
      <c r="Z757" s="34">
        <v>857</v>
      </c>
      <c r="AA757" s="34">
        <v>855</v>
      </c>
      <c r="AB757" s="34">
        <v>867</v>
      </c>
      <c r="AC757" s="34">
        <v>93</v>
      </c>
      <c r="AD757" s="34">
        <v>27.3</v>
      </c>
      <c r="AE757" s="34">
        <v>0.63</v>
      </c>
      <c r="AF757" s="34">
        <v>979</v>
      </c>
      <c r="AG757" s="34">
        <v>1</v>
      </c>
      <c r="AH757" s="34">
        <v>36</v>
      </c>
      <c r="AI757" s="34">
        <v>37</v>
      </c>
      <c r="AJ757" s="34">
        <v>189</v>
      </c>
      <c r="AK757" s="34">
        <v>168</v>
      </c>
      <c r="AL757" s="34">
        <v>4</v>
      </c>
      <c r="AM757" s="34">
        <v>175</v>
      </c>
      <c r="AN757" s="34" t="s">
        <v>155</v>
      </c>
      <c r="AO757" s="34">
        <v>2</v>
      </c>
      <c r="AP757" s="37">
        <v>0.77634259259259253</v>
      </c>
      <c r="AQ757" s="34">
        <v>47.159242999999996</v>
      </c>
      <c r="AR757" s="34">
        <v>-88.489684999999994</v>
      </c>
      <c r="AS757" s="34">
        <v>313.5</v>
      </c>
      <c r="AT757" s="34">
        <v>0</v>
      </c>
      <c r="AU757" s="34">
        <v>12</v>
      </c>
      <c r="AV757" s="34">
        <v>10</v>
      </c>
      <c r="AW757" s="34" t="s">
        <v>199</v>
      </c>
      <c r="AX757" s="34">
        <v>1</v>
      </c>
      <c r="AY757" s="34">
        <v>1.3</v>
      </c>
      <c r="AZ757" s="34">
        <v>1.6718999999999999</v>
      </c>
      <c r="BA757" s="34">
        <v>13.404</v>
      </c>
      <c r="BB757" s="34">
        <v>13.29</v>
      </c>
      <c r="BC757" s="34">
        <v>0.99</v>
      </c>
      <c r="BD757" s="34">
        <v>15.555999999999999</v>
      </c>
      <c r="BE757" s="34">
        <v>976.73299999999995</v>
      </c>
      <c r="BF757" s="34">
        <v>1049.441</v>
      </c>
      <c r="BG757" s="34">
        <v>0.48699999999999999</v>
      </c>
      <c r="BH757" s="34">
        <v>5.2999999999999999E-2</v>
      </c>
      <c r="BI757" s="34">
        <v>0.54100000000000004</v>
      </c>
      <c r="BJ757" s="34">
        <v>0.39800000000000002</v>
      </c>
      <c r="BK757" s="34">
        <v>4.2999999999999997E-2</v>
      </c>
      <c r="BL757" s="34">
        <v>0.442</v>
      </c>
      <c r="BM757" s="34">
        <v>97.015699999999995</v>
      </c>
      <c r="BN757" s="34"/>
      <c r="BO757" s="34"/>
      <c r="BP757" s="34"/>
      <c r="BQ757" s="34">
        <v>886.15599999999995</v>
      </c>
      <c r="BR757" s="34">
        <v>4.2675999999999999E-2</v>
      </c>
      <c r="BS757" s="34">
        <v>-5</v>
      </c>
      <c r="BT757" s="34">
        <v>7.123E-3</v>
      </c>
      <c r="BU757" s="34">
        <v>1.0428869999999999</v>
      </c>
      <c r="BV757" s="34">
        <v>0</v>
      </c>
      <c r="BW757" s="34" t="s">
        <v>155</v>
      </c>
      <c r="BX757" s="34">
        <v>0.81699999999999995</v>
      </c>
    </row>
    <row r="758" spans="1:76" x14ac:dyDescent="0.25">
      <c r="A758" s="35">
        <v>43167</v>
      </c>
      <c r="B758" s="36">
        <v>2.5542824074074072E-2</v>
      </c>
      <c r="C758" s="34">
        <v>5.7140000000000004</v>
      </c>
      <c r="D758" s="34">
        <v>8.4830000000000005</v>
      </c>
      <c r="E758" s="34">
        <v>84830.495460000006</v>
      </c>
      <c r="F758" s="34">
        <v>19.2</v>
      </c>
      <c r="G758" s="34">
        <v>2.4</v>
      </c>
      <c r="H758" s="34">
        <v>11517.8</v>
      </c>
      <c r="I758" s="34"/>
      <c r="J758" s="34">
        <v>6.28</v>
      </c>
      <c r="K758" s="34">
        <v>0.84930000000000005</v>
      </c>
      <c r="L758" s="34">
        <v>4.8535000000000004</v>
      </c>
      <c r="M758" s="34">
        <v>7.2050999999999998</v>
      </c>
      <c r="N758" s="34">
        <v>16.277799999999999</v>
      </c>
      <c r="O758" s="34">
        <v>2.0137999999999998</v>
      </c>
      <c r="P758" s="34">
        <v>18.3</v>
      </c>
      <c r="Q758" s="34">
        <v>13.297000000000001</v>
      </c>
      <c r="R758" s="34">
        <v>1.645</v>
      </c>
      <c r="S758" s="34">
        <v>14.9</v>
      </c>
      <c r="T758" s="34">
        <v>11517.8</v>
      </c>
      <c r="U758" s="34"/>
      <c r="V758" s="34"/>
      <c r="W758" s="34">
        <v>0</v>
      </c>
      <c r="X758" s="34">
        <v>5.3376000000000001</v>
      </c>
      <c r="Y758" s="34">
        <v>11.9</v>
      </c>
      <c r="Z758" s="34">
        <v>855</v>
      </c>
      <c r="AA758" s="34">
        <v>853</v>
      </c>
      <c r="AB758" s="34">
        <v>866</v>
      </c>
      <c r="AC758" s="34">
        <v>93</v>
      </c>
      <c r="AD758" s="34">
        <v>27.3</v>
      </c>
      <c r="AE758" s="34">
        <v>0.63</v>
      </c>
      <c r="AF758" s="34">
        <v>979</v>
      </c>
      <c r="AG758" s="34">
        <v>1</v>
      </c>
      <c r="AH758" s="34">
        <v>36</v>
      </c>
      <c r="AI758" s="34">
        <v>37</v>
      </c>
      <c r="AJ758" s="34">
        <v>189</v>
      </c>
      <c r="AK758" s="34">
        <v>168</v>
      </c>
      <c r="AL758" s="34">
        <v>4.0999999999999996</v>
      </c>
      <c r="AM758" s="34">
        <v>175</v>
      </c>
      <c r="AN758" s="34" t="s">
        <v>155</v>
      </c>
      <c r="AO758" s="34">
        <v>2</v>
      </c>
      <c r="AP758" s="37">
        <v>0.77635416666666668</v>
      </c>
      <c r="AQ758" s="34">
        <v>47.159242999999996</v>
      </c>
      <c r="AR758" s="34">
        <v>-88.489683999999997</v>
      </c>
      <c r="AS758" s="34">
        <v>313.5</v>
      </c>
      <c r="AT758" s="34">
        <v>0</v>
      </c>
      <c r="AU758" s="34">
        <v>12</v>
      </c>
      <c r="AV758" s="34">
        <v>10</v>
      </c>
      <c r="AW758" s="34" t="s">
        <v>199</v>
      </c>
      <c r="AX758" s="34">
        <v>1</v>
      </c>
      <c r="AY758" s="34">
        <v>1.3</v>
      </c>
      <c r="AZ758" s="34">
        <v>1.7</v>
      </c>
      <c r="BA758" s="34">
        <v>13.404</v>
      </c>
      <c r="BB758" s="34">
        <v>11.79</v>
      </c>
      <c r="BC758" s="34">
        <v>0.88</v>
      </c>
      <c r="BD758" s="34">
        <v>17.736999999999998</v>
      </c>
      <c r="BE758" s="34">
        <v>1067.58</v>
      </c>
      <c r="BF758" s="34">
        <v>1008.705</v>
      </c>
      <c r="BG758" s="34">
        <v>0.375</v>
      </c>
      <c r="BH758" s="34">
        <v>4.5999999999999999E-2</v>
      </c>
      <c r="BI758" s="34">
        <v>0.42099999999999999</v>
      </c>
      <c r="BJ758" s="34">
        <v>0.30599999999999999</v>
      </c>
      <c r="BK758" s="34">
        <v>3.7999999999999999E-2</v>
      </c>
      <c r="BL758" s="34">
        <v>0.34399999999999997</v>
      </c>
      <c r="BM758" s="34">
        <v>87.425899999999999</v>
      </c>
      <c r="BN758" s="34"/>
      <c r="BO758" s="34"/>
      <c r="BP758" s="34"/>
      <c r="BQ758" s="34">
        <v>853.67200000000003</v>
      </c>
      <c r="BR758" s="34">
        <v>2.5829000000000001E-2</v>
      </c>
      <c r="BS758" s="34">
        <v>-5</v>
      </c>
      <c r="BT758" s="34">
        <v>7.0000000000000001E-3</v>
      </c>
      <c r="BU758" s="34">
        <v>0.63119700000000001</v>
      </c>
      <c r="BV758" s="34">
        <v>0</v>
      </c>
      <c r="BW758" s="34" t="s">
        <v>155</v>
      </c>
      <c r="BX758" s="34">
        <v>0.81699999999999995</v>
      </c>
    </row>
    <row r="759" spans="1:76" x14ac:dyDescent="0.25">
      <c r="A759" s="35">
        <v>43167</v>
      </c>
      <c r="B759" s="36">
        <v>2.5554398148148149E-2</v>
      </c>
      <c r="C759" s="34">
        <v>6.8949999999999996</v>
      </c>
      <c r="D759" s="34">
        <v>7.5865999999999998</v>
      </c>
      <c r="E759" s="34">
        <v>75866.089800000002</v>
      </c>
      <c r="F759" s="34">
        <v>16.399999999999999</v>
      </c>
      <c r="G759" s="34">
        <v>2.2999999999999998</v>
      </c>
      <c r="H759" s="34">
        <v>11517.8</v>
      </c>
      <c r="I759" s="34"/>
      <c r="J759" s="34">
        <v>6.4</v>
      </c>
      <c r="K759" s="34">
        <v>0.84930000000000005</v>
      </c>
      <c r="L759" s="34">
        <v>5.8559000000000001</v>
      </c>
      <c r="M759" s="34">
        <v>6.4432</v>
      </c>
      <c r="N759" s="34">
        <v>13.9625</v>
      </c>
      <c r="O759" s="34">
        <v>1.9288000000000001</v>
      </c>
      <c r="P759" s="34">
        <v>15.9</v>
      </c>
      <c r="Q759" s="34">
        <v>11.4057</v>
      </c>
      <c r="R759" s="34">
        <v>1.5755999999999999</v>
      </c>
      <c r="S759" s="34">
        <v>13</v>
      </c>
      <c r="T759" s="34">
        <v>11517.8</v>
      </c>
      <c r="U759" s="34"/>
      <c r="V759" s="34"/>
      <c r="W759" s="34">
        <v>0</v>
      </c>
      <c r="X759" s="34">
        <v>5.4353999999999996</v>
      </c>
      <c r="Y759" s="34">
        <v>11.9</v>
      </c>
      <c r="Z759" s="34">
        <v>855</v>
      </c>
      <c r="AA759" s="34">
        <v>853</v>
      </c>
      <c r="AB759" s="34">
        <v>865</v>
      </c>
      <c r="AC759" s="34">
        <v>93</v>
      </c>
      <c r="AD759" s="34">
        <v>27.3</v>
      </c>
      <c r="AE759" s="34">
        <v>0.63</v>
      </c>
      <c r="AF759" s="34">
        <v>979</v>
      </c>
      <c r="AG759" s="34">
        <v>1</v>
      </c>
      <c r="AH759" s="34">
        <v>36</v>
      </c>
      <c r="AI759" s="34">
        <v>37</v>
      </c>
      <c r="AJ759" s="34">
        <v>189</v>
      </c>
      <c r="AK759" s="34">
        <v>168</v>
      </c>
      <c r="AL759" s="34">
        <v>3.9</v>
      </c>
      <c r="AM759" s="34">
        <v>175</v>
      </c>
      <c r="AN759" s="34" t="s">
        <v>155</v>
      </c>
      <c r="AO759" s="34">
        <v>2</v>
      </c>
      <c r="AP759" s="37">
        <v>0.77636574074074083</v>
      </c>
      <c r="AQ759" s="34">
        <v>47.159242999999996</v>
      </c>
      <c r="AR759" s="34">
        <v>-88.489682999999999</v>
      </c>
      <c r="AS759" s="34">
        <v>313.5</v>
      </c>
      <c r="AT759" s="34">
        <v>0</v>
      </c>
      <c r="AU759" s="34">
        <v>12</v>
      </c>
      <c r="AV759" s="34">
        <v>9</v>
      </c>
      <c r="AW759" s="34" t="s">
        <v>238</v>
      </c>
      <c r="AX759" s="34">
        <v>1</v>
      </c>
      <c r="AY759" s="34">
        <v>1.3</v>
      </c>
      <c r="AZ759" s="34">
        <v>1.7</v>
      </c>
      <c r="BA759" s="34">
        <v>13.404</v>
      </c>
      <c r="BB759" s="34">
        <v>11.79</v>
      </c>
      <c r="BC759" s="34">
        <v>0.88</v>
      </c>
      <c r="BD759" s="34">
        <v>17.745999999999999</v>
      </c>
      <c r="BE759" s="34">
        <v>1264.99</v>
      </c>
      <c r="BF759" s="34">
        <v>885.87400000000002</v>
      </c>
      <c r="BG759" s="34">
        <v>0.316</v>
      </c>
      <c r="BH759" s="34">
        <v>4.3999999999999997E-2</v>
      </c>
      <c r="BI759" s="34">
        <v>0.35899999999999999</v>
      </c>
      <c r="BJ759" s="34">
        <v>0.25800000000000001</v>
      </c>
      <c r="BK759" s="34">
        <v>3.5999999999999997E-2</v>
      </c>
      <c r="BL759" s="34">
        <v>0.29399999999999998</v>
      </c>
      <c r="BM759" s="34">
        <v>85.858900000000006</v>
      </c>
      <c r="BN759" s="34"/>
      <c r="BO759" s="34"/>
      <c r="BP759" s="34"/>
      <c r="BQ759" s="34">
        <v>853.74</v>
      </c>
      <c r="BR759" s="34">
        <v>5.3695E-2</v>
      </c>
      <c r="BS759" s="34">
        <v>-5</v>
      </c>
      <c r="BT759" s="34">
        <v>7.0000000000000001E-3</v>
      </c>
      <c r="BU759" s="34">
        <v>1.3121719999999999</v>
      </c>
      <c r="BV759" s="34">
        <v>0</v>
      </c>
      <c r="BW759" s="34" t="s">
        <v>155</v>
      </c>
      <c r="BX759" s="34">
        <v>0.81699999999999995</v>
      </c>
    </row>
    <row r="760" spans="1:76" x14ac:dyDescent="0.25">
      <c r="A760" s="35">
        <v>43167</v>
      </c>
      <c r="B760" s="36">
        <v>2.5565972222222219E-2</v>
      </c>
      <c r="C760" s="34">
        <v>7.78</v>
      </c>
      <c r="D760" s="34">
        <v>6.5180999999999996</v>
      </c>
      <c r="E760" s="34">
        <v>65181.317770000001</v>
      </c>
      <c r="F760" s="34">
        <v>14.9</v>
      </c>
      <c r="G760" s="34">
        <v>2.2000000000000002</v>
      </c>
      <c r="H760" s="34">
        <v>11518.1</v>
      </c>
      <c r="I760" s="34"/>
      <c r="J760" s="34">
        <v>6.4</v>
      </c>
      <c r="K760" s="34">
        <v>0.85309999999999997</v>
      </c>
      <c r="L760" s="34">
        <v>6.6375000000000002</v>
      </c>
      <c r="M760" s="34">
        <v>5.5608000000000004</v>
      </c>
      <c r="N760" s="34">
        <v>12.673400000000001</v>
      </c>
      <c r="O760" s="34">
        <v>1.8769</v>
      </c>
      <c r="P760" s="34">
        <v>14.6</v>
      </c>
      <c r="Q760" s="34">
        <v>10.352600000000001</v>
      </c>
      <c r="R760" s="34">
        <v>1.5331999999999999</v>
      </c>
      <c r="S760" s="34">
        <v>11.9</v>
      </c>
      <c r="T760" s="34">
        <v>11518.1</v>
      </c>
      <c r="U760" s="34"/>
      <c r="V760" s="34"/>
      <c r="W760" s="34">
        <v>0</v>
      </c>
      <c r="X760" s="34">
        <v>5.46</v>
      </c>
      <c r="Y760" s="34">
        <v>11.9</v>
      </c>
      <c r="Z760" s="34">
        <v>855</v>
      </c>
      <c r="AA760" s="34">
        <v>853</v>
      </c>
      <c r="AB760" s="34">
        <v>864</v>
      </c>
      <c r="AC760" s="34">
        <v>93</v>
      </c>
      <c r="AD760" s="34">
        <v>27.3</v>
      </c>
      <c r="AE760" s="34">
        <v>0.63</v>
      </c>
      <c r="AF760" s="34">
        <v>979</v>
      </c>
      <c r="AG760" s="34">
        <v>1</v>
      </c>
      <c r="AH760" s="34">
        <v>36</v>
      </c>
      <c r="AI760" s="34">
        <v>37</v>
      </c>
      <c r="AJ760" s="34">
        <v>189</v>
      </c>
      <c r="AK760" s="34">
        <v>168</v>
      </c>
      <c r="AL760" s="34">
        <v>4</v>
      </c>
      <c r="AM760" s="34">
        <v>175</v>
      </c>
      <c r="AN760" s="34" t="s">
        <v>155</v>
      </c>
      <c r="AO760" s="34">
        <v>2</v>
      </c>
      <c r="AP760" s="37">
        <v>0.77637731481481476</v>
      </c>
      <c r="AQ760" s="34">
        <v>47.159244000000001</v>
      </c>
      <c r="AR760" s="34">
        <v>-88.489682999999999</v>
      </c>
      <c r="AS760" s="34">
        <v>313.60000000000002</v>
      </c>
      <c r="AT760" s="34">
        <v>0</v>
      </c>
      <c r="AU760" s="34">
        <v>12</v>
      </c>
      <c r="AV760" s="34">
        <v>9</v>
      </c>
      <c r="AW760" s="34" t="s">
        <v>238</v>
      </c>
      <c r="AX760" s="34">
        <v>0.92810000000000004</v>
      </c>
      <c r="AY760" s="34">
        <v>1.2281</v>
      </c>
      <c r="AZ760" s="34">
        <v>1.5562</v>
      </c>
      <c r="BA760" s="34">
        <v>13.404</v>
      </c>
      <c r="BB760" s="34">
        <v>12.12</v>
      </c>
      <c r="BC760" s="34">
        <v>0.9</v>
      </c>
      <c r="BD760" s="34">
        <v>17.216000000000001</v>
      </c>
      <c r="BE760" s="34">
        <v>1444.7070000000001</v>
      </c>
      <c r="BF760" s="34">
        <v>770.34900000000005</v>
      </c>
      <c r="BG760" s="34">
        <v>0.28899999999999998</v>
      </c>
      <c r="BH760" s="34">
        <v>4.2999999999999997E-2</v>
      </c>
      <c r="BI760" s="34">
        <v>0.33200000000000002</v>
      </c>
      <c r="BJ760" s="34">
        <v>0.23599999999999999</v>
      </c>
      <c r="BK760" s="34">
        <v>3.5000000000000003E-2</v>
      </c>
      <c r="BL760" s="34">
        <v>0.27100000000000002</v>
      </c>
      <c r="BM760" s="34">
        <v>86.512299999999996</v>
      </c>
      <c r="BN760" s="34"/>
      <c r="BO760" s="34"/>
      <c r="BP760" s="34"/>
      <c r="BQ760" s="34">
        <v>864.10299999999995</v>
      </c>
      <c r="BR760" s="34">
        <v>8.3432999999999993E-2</v>
      </c>
      <c r="BS760" s="34">
        <v>-5</v>
      </c>
      <c r="BT760" s="34">
        <v>7.0000000000000001E-3</v>
      </c>
      <c r="BU760" s="34">
        <v>2.0388929999999998</v>
      </c>
      <c r="BV760" s="34">
        <v>0</v>
      </c>
      <c r="BW760" s="34" t="s">
        <v>155</v>
      </c>
      <c r="BX760" s="34">
        <v>0.81699999999999995</v>
      </c>
    </row>
    <row r="761" spans="1:76" x14ac:dyDescent="0.25">
      <c r="A761" s="35">
        <v>43167</v>
      </c>
      <c r="B761" s="36">
        <v>2.5577546296296296E-2</v>
      </c>
      <c r="C761" s="34">
        <v>8.4740000000000002</v>
      </c>
      <c r="D761" s="34">
        <v>5.6250999999999998</v>
      </c>
      <c r="E761" s="34">
        <v>56251.311759999997</v>
      </c>
      <c r="F761" s="34">
        <v>14.2</v>
      </c>
      <c r="G761" s="34">
        <v>2.2000000000000002</v>
      </c>
      <c r="H761" s="34">
        <v>11517.9</v>
      </c>
      <c r="I761" s="34"/>
      <c r="J761" s="34">
        <v>6.4</v>
      </c>
      <c r="K761" s="34">
        <v>0.85640000000000005</v>
      </c>
      <c r="L761" s="34">
        <v>7.2572000000000001</v>
      </c>
      <c r="M761" s="34">
        <v>4.8175999999999997</v>
      </c>
      <c r="N761" s="34">
        <v>12.136699999999999</v>
      </c>
      <c r="O761" s="34">
        <v>1.8593999999999999</v>
      </c>
      <c r="P761" s="34">
        <v>14</v>
      </c>
      <c r="Q761" s="34">
        <v>9.9141999999999992</v>
      </c>
      <c r="R761" s="34">
        <v>1.5188999999999999</v>
      </c>
      <c r="S761" s="34">
        <v>11.4</v>
      </c>
      <c r="T761" s="34">
        <v>11517.9</v>
      </c>
      <c r="U761" s="34"/>
      <c r="V761" s="34"/>
      <c r="W761" s="34">
        <v>0</v>
      </c>
      <c r="X761" s="34">
        <v>5.4812000000000003</v>
      </c>
      <c r="Y761" s="34">
        <v>11.9</v>
      </c>
      <c r="Z761" s="34">
        <v>855</v>
      </c>
      <c r="AA761" s="34">
        <v>853</v>
      </c>
      <c r="AB761" s="34">
        <v>864</v>
      </c>
      <c r="AC761" s="34">
        <v>93</v>
      </c>
      <c r="AD761" s="34">
        <v>27.3</v>
      </c>
      <c r="AE761" s="34">
        <v>0.63</v>
      </c>
      <c r="AF761" s="34">
        <v>979</v>
      </c>
      <c r="AG761" s="34">
        <v>1</v>
      </c>
      <c r="AH761" s="34">
        <v>36</v>
      </c>
      <c r="AI761" s="34">
        <v>37</v>
      </c>
      <c r="AJ761" s="34">
        <v>189</v>
      </c>
      <c r="AK761" s="34">
        <v>168</v>
      </c>
      <c r="AL761" s="34">
        <v>3.9</v>
      </c>
      <c r="AM761" s="34">
        <v>175</v>
      </c>
      <c r="AN761" s="34" t="s">
        <v>155</v>
      </c>
      <c r="AO761" s="34">
        <v>2</v>
      </c>
      <c r="AP761" s="37">
        <v>0.77638888888888891</v>
      </c>
      <c r="AQ761" s="34">
        <v>47.159244999999999</v>
      </c>
      <c r="AR761" s="34">
        <v>-88.489682000000002</v>
      </c>
      <c r="AS761" s="34">
        <v>313.5</v>
      </c>
      <c r="AT761" s="34">
        <v>0</v>
      </c>
      <c r="AU761" s="34">
        <v>12</v>
      </c>
      <c r="AV761" s="34">
        <v>9</v>
      </c>
      <c r="AW761" s="34" t="s">
        <v>238</v>
      </c>
      <c r="AX761" s="34">
        <v>0.9</v>
      </c>
      <c r="AY761" s="34">
        <v>1.2</v>
      </c>
      <c r="AZ761" s="34">
        <v>1.5</v>
      </c>
      <c r="BA761" s="34">
        <v>13.404</v>
      </c>
      <c r="BB761" s="34">
        <v>12.42</v>
      </c>
      <c r="BC761" s="34">
        <v>0.93</v>
      </c>
      <c r="BD761" s="34">
        <v>16.763000000000002</v>
      </c>
      <c r="BE761" s="34">
        <v>1594.4059999999999</v>
      </c>
      <c r="BF761" s="34">
        <v>673.64800000000002</v>
      </c>
      <c r="BG761" s="34">
        <v>0.27900000000000003</v>
      </c>
      <c r="BH761" s="34">
        <v>4.2999999999999997E-2</v>
      </c>
      <c r="BI761" s="34">
        <v>0.32200000000000001</v>
      </c>
      <c r="BJ761" s="34">
        <v>0.22800000000000001</v>
      </c>
      <c r="BK761" s="34">
        <v>3.5000000000000003E-2</v>
      </c>
      <c r="BL761" s="34">
        <v>0.26300000000000001</v>
      </c>
      <c r="BM761" s="34">
        <v>87.322000000000003</v>
      </c>
      <c r="BN761" s="34"/>
      <c r="BO761" s="34"/>
      <c r="BP761" s="34"/>
      <c r="BQ761" s="34">
        <v>875.59199999999998</v>
      </c>
      <c r="BR761" s="34">
        <v>7.3844999999999994E-2</v>
      </c>
      <c r="BS761" s="34">
        <v>-5</v>
      </c>
      <c r="BT761" s="34">
        <v>7.0000000000000001E-3</v>
      </c>
      <c r="BU761" s="34">
        <v>1.8045869999999999</v>
      </c>
      <c r="BV761" s="34">
        <v>0</v>
      </c>
      <c r="BW761" s="34" t="s">
        <v>155</v>
      </c>
      <c r="BX761" s="34">
        <v>0.81699999999999995</v>
      </c>
    </row>
    <row r="762" spans="1:76" x14ac:dyDescent="0.25">
      <c r="A762" s="35">
        <v>43167</v>
      </c>
      <c r="B762" s="36">
        <v>2.558912037037037E-2</v>
      </c>
      <c r="C762" s="34">
        <v>9.032</v>
      </c>
      <c r="D762" s="34">
        <v>4.6210000000000004</v>
      </c>
      <c r="E762" s="34">
        <v>46210.358630000002</v>
      </c>
      <c r="F762" s="34">
        <v>14.1</v>
      </c>
      <c r="G762" s="34">
        <v>2</v>
      </c>
      <c r="H762" s="34">
        <v>11131.5</v>
      </c>
      <c r="I762" s="34"/>
      <c r="J762" s="34">
        <v>6.3</v>
      </c>
      <c r="K762" s="34">
        <v>0.86219999999999997</v>
      </c>
      <c r="L762" s="34">
        <v>7.7870999999999997</v>
      </c>
      <c r="M762" s="34">
        <v>3.9841000000000002</v>
      </c>
      <c r="N762" s="34">
        <v>12.156499999999999</v>
      </c>
      <c r="O762" s="34">
        <v>1.7242999999999999</v>
      </c>
      <c r="P762" s="34">
        <v>13.9</v>
      </c>
      <c r="Q762" s="34">
        <v>9.9304000000000006</v>
      </c>
      <c r="R762" s="34">
        <v>1.4086000000000001</v>
      </c>
      <c r="S762" s="34">
        <v>11.3</v>
      </c>
      <c r="T762" s="34">
        <v>11131.5466</v>
      </c>
      <c r="U762" s="34"/>
      <c r="V762" s="34"/>
      <c r="W762" s="34">
        <v>0</v>
      </c>
      <c r="X762" s="34">
        <v>5.4316000000000004</v>
      </c>
      <c r="Y762" s="34">
        <v>11.9</v>
      </c>
      <c r="Z762" s="34">
        <v>855</v>
      </c>
      <c r="AA762" s="34">
        <v>853</v>
      </c>
      <c r="AB762" s="34">
        <v>864</v>
      </c>
      <c r="AC762" s="34">
        <v>93</v>
      </c>
      <c r="AD762" s="34">
        <v>27.3</v>
      </c>
      <c r="AE762" s="34">
        <v>0.63</v>
      </c>
      <c r="AF762" s="34">
        <v>979</v>
      </c>
      <c r="AG762" s="34">
        <v>1</v>
      </c>
      <c r="AH762" s="34">
        <v>36</v>
      </c>
      <c r="AI762" s="34">
        <v>37</v>
      </c>
      <c r="AJ762" s="34">
        <v>189</v>
      </c>
      <c r="AK762" s="34">
        <v>168</v>
      </c>
      <c r="AL762" s="34">
        <v>3.9</v>
      </c>
      <c r="AM762" s="34">
        <v>175</v>
      </c>
      <c r="AN762" s="34" t="s">
        <v>155</v>
      </c>
      <c r="AO762" s="34">
        <v>2</v>
      </c>
      <c r="AP762" s="37">
        <v>0.77640046296296295</v>
      </c>
      <c r="AQ762" s="34">
        <v>47.159246000000003</v>
      </c>
      <c r="AR762" s="34">
        <v>-88.489682000000002</v>
      </c>
      <c r="AS762" s="34">
        <v>313.60000000000002</v>
      </c>
      <c r="AT762" s="34">
        <v>0</v>
      </c>
      <c r="AU762" s="34">
        <v>12</v>
      </c>
      <c r="AV762" s="34">
        <v>9</v>
      </c>
      <c r="AW762" s="34" t="s">
        <v>238</v>
      </c>
      <c r="AX762" s="34">
        <v>0.9</v>
      </c>
      <c r="AY762" s="34">
        <v>1.2</v>
      </c>
      <c r="AZ762" s="34">
        <v>1.5</v>
      </c>
      <c r="BA762" s="34">
        <v>13.404</v>
      </c>
      <c r="BB762" s="34">
        <v>12.97</v>
      </c>
      <c r="BC762" s="34">
        <v>0.97</v>
      </c>
      <c r="BD762" s="34">
        <v>15.988</v>
      </c>
      <c r="BE762" s="34">
        <v>1756.424</v>
      </c>
      <c r="BF762" s="34">
        <v>571.95000000000005</v>
      </c>
      <c r="BG762" s="34">
        <v>0.28699999999999998</v>
      </c>
      <c r="BH762" s="34">
        <v>4.1000000000000002E-2</v>
      </c>
      <c r="BI762" s="34">
        <v>0.32800000000000001</v>
      </c>
      <c r="BJ762" s="34">
        <v>0.23499999999999999</v>
      </c>
      <c r="BK762" s="34">
        <v>3.3000000000000002E-2</v>
      </c>
      <c r="BL762" s="34">
        <v>0.26800000000000002</v>
      </c>
      <c r="BM762" s="34">
        <v>86.642399999999995</v>
      </c>
      <c r="BN762" s="34"/>
      <c r="BO762" s="34"/>
      <c r="BP762" s="34"/>
      <c r="BQ762" s="34">
        <v>890.80100000000004</v>
      </c>
      <c r="BR762" s="34">
        <v>7.0246000000000003E-2</v>
      </c>
      <c r="BS762" s="34">
        <v>-5</v>
      </c>
      <c r="BT762" s="34">
        <v>7.0000000000000001E-3</v>
      </c>
      <c r="BU762" s="34">
        <v>1.716637</v>
      </c>
      <c r="BV762" s="34">
        <v>0</v>
      </c>
      <c r="BW762" s="34" t="s">
        <v>155</v>
      </c>
      <c r="BX762" s="34">
        <v>0.81699999999999995</v>
      </c>
    </row>
    <row r="763" spans="1:76" x14ac:dyDescent="0.25">
      <c r="A763" s="35">
        <v>43167</v>
      </c>
      <c r="B763" s="36">
        <v>2.5600694444444447E-2</v>
      </c>
      <c r="C763" s="34">
        <v>9.7140000000000004</v>
      </c>
      <c r="D763" s="34">
        <v>3.1160000000000001</v>
      </c>
      <c r="E763" s="34">
        <v>31159.799330000002</v>
      </c>
      <c r="F763" s="34">
        <v>14.5</v>
      </c>
      <c r="G763" s="34">
        <v>2</v>
      </c>
      <c r="H763" s="34">
        <v>9947.9</v>
      </c>
      <c r="I763" s="34"/>
      <c r="J763" s="34">
        <v>6.07</v>
      </c>
      <c r="K763" s="34">
        <v>0.87229999999999996</v>
      </c>
      <c r="L763" s="34">
        <v>8.4739000000000004</v>
      </c>
      <c r="M763" s="34">
        <v>2.7181000000000002</v>
      </c>
      <c r="N763" s="34">
        <v>12.650700000000001</v>
      </c>
      <c r="O763" s="34">
        <v>1.7445999999999999</v>
      </c>
      <c r="P763" s="34">
        <v>14.4</v>
      </c>
      <c r="Q763" s="34">
        <v>10.334099999999999</v>
      </c>
      <c r="R763" s="34">
        <v>1.4251</v>
      </c>
      <c r="S763" s="34">
        <v>11.8</v>
      </c>
      <c r="T763" s="34">
        <v>9947.9356000000007</v>
      </c>
      <c r="U763" s="34"/>
      <c r="V763" s="34"/>
      <c r="W763" s="34">
        <v>0</v>
      </c>
      <c r="X763" s="34">
        <v>5.2916999999999996</v>
      </c>
      <c r="Y763" s="34">
        <v>11.9</v>
      </c>
      <c r="Z763" s="34">
        <v>855</v>
      </c>
      <c r="AA763" s="34">
        <v>853</v>
      </c>
      <c r="AB763" s="34">
        <v>864</v>
      </c>
      <c r="AC763" s="34">
        <v>93</v>
      </c>
      <c r="AD763" s="34">
        <v>27.3</v>
      </c>
      <c r="AE763" s="34">
        <v>0.63</v>
      </c>
      <c r="AF763" s="34">
        <v>979</v>
      </c>
      <c r="AG763" s="34">
        <v>1</v>
      </c>
      <c r="AH763" s="34">
        <v>36</v>
      </c>
      <c r="AI763" s="34">
        <v>37</v>
      </c>
      <c r="AJ763" s="34">
        <v>189</v>
      </c>
      <c r="AK763" s="34">
        <v>168</v>
      </c>
      <c r="AL763" s="34">
        <v>4</v>
      </c>
      <c r="AM763" s="34">
        <v>175</v>
      </c>
      <c r="AN763" s="34" t="s">
        <v>155</v>
      </c>
      <c r="AO763" s="34">
        <v>2</v>
      </c>
      <c r="AP763" s="37">
        <v>0.77641203703703709</v>
      </c>
      <c r="AQ763" s="34">
        <v>47.159247000000001</v>
      </c>
      <c r="AR763" s="34">
        <v>-88.489681000000004</v>
      </c>
      <c r="AS763" s="34">
        <v>313.7</v>
      </c>
      <c r="AT763" s="34">
        <v>0</v>
      </c>
      <c r="AU763" s="34">
        <v>12</v>
      </c>
      <c r="AV763" s="34">
        <v>9</v>
      </c>
      <c r="AW763" s="34" t="s">
        <v>238</v>
      </c>
      <c r="AX763" s="34">
        <v>0.9</v>
      </c>
      <c r="AY763" s="34">
        <v>1.2</v>
      </c>
      <c r="AZ763" s="34">
        <v>1.5</v>
      </c>
      <c r="BA763" s="34">
        <v>13.404</v>
      </c>
      <c r="BB763" s="34">
        <v>14.06</v>
      </c>
      <c r="BC763" s="34">
        <v>1.05</v>
      </c>
      <c r="BD763" s="34">
        <v>14.638999999999999</v>
      </c>
      <c r="BE763" s="34">
        <v>2021.1289999999999</v>
      </c>
      <c r="BF763" s="34">
        <v>412.62099999999998</v>
      </c>
      <c r="BG763" s="34">
        <v>0.316</v>
      </c>
      <c r="BH763" s="34">
        <v>4.3999999999999997E-2</v>
      </c>
      <c r="BI763" s="34">
        <v>0.36</v>
      </c>
      <c r="BJ763" s="34">
        <v>0.25800000000000001</v>
      </c>
      <c r="BK763" s="34">
        <v>3.5999999999999997E-2</v>
      </c>
      <c r="BL763" s="34">
        <v>0.29399999999999998</v>
      </c>
      <c r="BM763" s="34">
        <v>81.877799999999993</v>
      </c>
      <c r="BN763" s="34"/>
      <c r="BO763" s="34"/>
      <c r="BP763" s="34"/>
      <c r="BQ763" s="34">
        <v>917.71</v>
      </c>
      <c r="BR763" s="34">
        <v>8.5786000000000001E-2</v>
      </c>
      <c r="BS763" s="34">
        <v>-5</v>
      </c>
      <c r="BT763" s="34">
        <v>7.0000000000000001E-3</v>
      </c>
      <c r="BU763" s="34">
        <v>2.0963949999999998</v>
      </c>
      <c r="BV763" s="34">
        <v>0</v>
      </c>
      <c r="BW763" s="34" t="s">
        <v>155</v>
      </c>
      <c r="BX763" s="34">
        <v>0.81699999999999995</v>
      </c>
    </row>
    <row r="764" spans="1:76" x14ac:dyDescent="0.25">
      <c r="A764" s="35">
        <v>43167</v>
      </c>
      <c r="B764" s="36">
        <v>2.5612268518518517E-2</v>
      </c>
      <c r="C764" s="34">
        <v>9.1809999999999992</v>
      </c>
      <c r="D764" s="34">
        <v>2.0741999999999998</v>
      </c>
      <c r="E764" s="34">
        <v>20741.739130000002</v>
      </c>
      <c r="F764" s="34">
        <v>16.3</v>
      </c>
      <c r="G764" s="34">
        <v>1.9</v>
      </c>
      <c r="H764" s="34">
        <v>9108.9</v>
      </c>
      <c r="I764" s="34"/>
      <c r="J764" s="34">
        <v>5.91</v>
      </c>
      <c r="K764" s="34">
        <v>0.88739999999999997</v>
      </c>
      <c r="L764" s="34">
        <v>8.1472999999999995</v>
      </c>
      <c r="M764" s="34">
        <v>1.8406</v>
      </c>
      <c r="N764" s="34">
        <v>14.428900000000001</v>
      </c>
      <c r="O764" s="34">
        <v>1.7236</v>
      </c>
      <c r="P764" s="34">
        <v>16.2</v>
      </c>
      <c r="Q764" s="34">
        <v>11.7866</v>
      </c>
      <c r="R764" s="34">
        <v>1.4079999999999999</v>
      </c>
      <c r="S764" s="34">
        <v>13.2</v>
      </c>
      <c r="T764" s="34">
        <v>9108.8775000000005</v>
      </c>
      <c r="U764" s="34"/>
      <c r="V764" s="34"/>
      <c r="W764" s="34">
        <v>0</v>
      </c>
      <c r="X764" s="34">
        <v>5.2478999999999996</v>
      </c>
      <c r="Y764" s="34">
        <v>11.9</v>
      </c>
      <c r="Z764" s="34">
        <v>855</v>
      </c>
      <c r="AA764" s="34">
        <v>853</v>
      </c>
      <c r="AB764" s="34">
        <v>864</v>
      </c>
      <c r="AC764" s="34">
        <v>93</v>
      </c>
      <c r="AD764" s="34">
        <v>27.3</v>
      </c>
      <c r="AE764" s="34">
        <v>0.63</v>
      </c>
      <c r="AF764" s="34">
        <v>979</v>
      </c>
      <c r="AG764" s="34">
        <v>1</v>
      </c>
      <c r="AH764" s="34">
        <v>36</v>
      </c>
      <c r="AI764" s="34">
        <v>37</v>
      </c>
      <c r="AJ764" s="34">
        <v>189</v>
      </c>
      <c r="AK764" s="34">
        <v>168</v>
      </c>
      <c r="AL764" s="34">
        <v>3.9</v>
      </c>
      <c r="AM764" s="34">
        <v>175</v>
      </c>
      <c r="AN764" s="34" t="s">
        <v>155</v>
      </c>
      <c r="AO764" s="34">
        <v>2</v>
      </c>
      <c r="AP764" s="37">
        <v>0.77642361111111102</v>
      </c>
      <c r="AQ764" s="34">
        <v>47.159247000000001</v>
      </c>
      <c r="AR764" s="34">
        <v>-88.489680000000007</v>
      </c>
      <c r="AS764" s="34">
        <v>313.89999999999998</v>
      </c>
      <c r="AT764" s="34">
        <v>0</v>
      </c>
      <c r="AU764" s="34">
        <v>12</v>
      </c>
      <c r="AV764" s="34">
        <v>9</v>
      </c>
      <c r="AW764" s="34" t="s">
        <v>238</v>
      </c>
      <c r="AX764" s="34">
        <v>0.9</v>
      </c>
      <c r="AY764" s="34">
        <v>1.2</v>
      </c>
      <c r="AZ764" s="34">
        <v>1.5</v>
      </c>
      <c r="BA764" s="34">
        <v>13.404</v>
      </c>
      <c r="BB764" s="34">
        <v>16.05</v>
      </c>
      <c r="BC764" s="34">
        <v>1.2</v>
      </c>
      <c r="BD764" s="34">
        <v>12.689</v>
      </c>
      <c r="BE764" s="34">
        <v>2173.7399999999998</v>
      </c>
      <c r="BF764" s="34">
        <v>312.56</v>
      </c>
      <c r="BG764" s="34">
        <v>0.40300000000000002</v>
      </c>
      <c r="BH764" s="34">
        <v>4.8000000000000001E-2</v>
      </c>
      <c r="BI764" s="34">
        <v>0.45100000000000001</v>
      </c>
      <c r="BJ764" s="34">
        <v>0.32900000000000001</v>
      </c>
      <c r="BK764" s="34">
        <v>3.9E-2</v>
      </c>
      <c r="BL764" s="34">
        <v>0.36899999999999999</v>
      </c>
      <c r="BM764" s="34">
        <v>83.864699999999999</v>
      </c>
      <c r="BN764" s="34"/>
      <c r="BO764" s="34"/>
      <c r="BP764" s="34"/>
      <c r="BQ764" s="34">
        <v>1018.059</v>
      </c>
      <c r="BR764" s="34">
        <v>6.1690000000000002E-2</v>
      </c>
      <c r="BS764" s="34">
        <v>-5</v>
      </c>
      <c r="BT764" s="34">
        <v>7.0000000000000001E-3</v>
      </c>
      <c r="BU764" s="34">
        <v>1.507549</v>
      </c>
      <c r="BV764" s="34">
        <v>0</v>
      </c>
      <c r="BW764" s="34" t="s">
        <v>155</v>
      </c>
      <c r="BX764" s="34">
        <v>0.81699999999999995</v>
      </c>
    </row>
    <row r="765" spans="1:76" x14ac:dyDescent="0.25">
      <c r="A765" s="35">
        <v>43167</v>
      </c>
      <c r="B765" s="36">
        <v>2.5623842592592594E-2</v>
      </c>
      <c r="C765" s="34">
        <v>7.6390000000000002</v>
      </c>
      <c r="D765" s="34">
        <v>3.8597999999999999</v>
      </c>
      <c r="E765" s="34">
        <v>38598.279219999997</v>
      </c>
      <c r="F765" s="34">
        <v>17.3</v>
      </c>
      <c r="G765" s="34">
        <v>1.8</v>
      </c>
      <c r="H765" s="34">
        <v>9226.5</v>
      </c>
      <c r="I765" s="34"/>
      <c r="J765" s="34">
        <v>5.67</v>
      </c>
      <c r="K765" s="34">
        <v>0.88300000000000001</v>
      </c>
      <c r="L765" s="34">
        <v>6.7458</v>
      </c>
      <c r="M765" s="34">
        <v>3.4083000000000001</v>
      </c>
      <c r="N765" s="34">
        <v>15.3017</v>
      </c>
      <c r="O765" s="34">
        <v>1.5893999999999999</v>
      </c>
      <c r="P765" s="34">
        <v>16.899999999999999</v>
      </c>
      <c r="Q765" s="34">
        <v>12.499700000000001</v>
      </c>
      <c r="R765" s="34">
        <v>1.2984</v>
      </c>
      <c r="S765" s="34">
        <v>13.8</v>
      </c>
      <c r="T765" s="34">
        <v>9226.4933000000001</v>
      </c>
      <c r="U765" s="34"/>
      <c r="V765" s="34"/>
      <c r="W765" s="34">
        <v>0</v>
      </c>
      <c r="X765" s="34">
        <v>5.0034999999999998</v>
      </c>
      <c r="Y765" s="34">
        <v>11.9</v>
      </c>
      <c r="Z765" s="34">
        <v>855</v>
      </c>
      <c r="AA765" s="34">
        <v>854</v>
      </c>
      <c r="AB765" s="34">
        <v>865</v>
      </c>
      <c r="AC765" s="34">
        <v>93</v>
      </c>
      <c r="AD765" s="34">
        <v>27.3</v>
      </c>
      <c r="AE765" s="34">
        <v>0.63</v>
      </c>
      <c r="AF765" s="34">
        <v>979</v>
      </c>
      <c r="AG765" s="34">
        <v>1</v>
      </c>
      <c r="AH765" s="34">
        <v>36</v>
      </c>
      <c r="AI765" s="34">
        <v>37</v>
      </c>
      <c r="AJ765" s="34">
        <v>189</v>
      </c>
      <c r="AK765" s="34">
        <v>168</v>
      </c>
      <c r="AL765" s="34">
        <v>4</v>
      </c>
      <c r="AM765" s="34">
        <v>175</v>
      </c>
      <c r="AN765" s="34" t="s">
        <v>155</v>
      </c>
      <c r="AO765" s="34">
        <v>2</v>
      </c>
      <c r="AP765" s="37">
        <v>0.77643518518518517</v>
      </c>
      <c r="AQ765" s="34">
        <v>47.159247000000001</v>
      </c>
      <c r="AR765" s="34">
        <v>-88.489680000000007</v>
      </c>
      <c r="AS765" s="34">
        <v>314.10000000000002</v>
      </c>
      <c r="AT765" s="34">
        <v>0</v>
      </c>
      <c r="AU765" s="34">
        <v>12</v>
      </c>
      <c r="AV765" s="34">
        <v>9</v>
      </c>
      <c r="AW765" s="34" t="s">
        <v>238</v>
      </c>
      <c r="AX765" s="34">
        <v>0.9</v>
      </c>
      <c r="AY765" s="34">
        <v>1.2</v>
      </c>
      <c r="AZ765" s="34">
        <v>1.5</v>
      </c>
      <c r="BA765" s="34">
        <v>13.404</v>
      </c>
      <c r="BB765" s="34">
        <v>15.41</v>
      </c>
      <c r="BC765" s="34">
        <v>1.1499999999999999</v>
      </c>
      <c r="BD765" s="34">
        <v>13.247999999999999</v>
      </c>
      <c r="BE765" s="34">
        <v>1770.7429999999999</v>
      </c>
      <c r="BF765" s="34">
        <v>569.428</v>
      </c>
      <c r="BG765" s="34">
        <v>0.42099999999999999</v>
      </c>
      <c r="BH765" s="34">
        <v>4.3999999999999997E-2</v>
      </c>
      <c r="BI765" s="34">
        <v>0.46400000000000002</v>
      </c>
      <c r="BJ765" s="34">
        <v>0.34399999999999997</v>
      </c>
      <c r="BK765" s="34">
        <v>3.5999999999999997E-2</v>
      </c>
      <c r="BL765" s="34">
        <v>0.379</v>
      </c>
      <c r="BM765" s="34">
        <v>83.575999999999993</v>
      </c>
      <c r="BN765" s="34"/>
      <c r="BO765" s="34"/>
      <c r="BP765" s="34"/>
      <c r="BQ765" s="34">
        <v>954.98299999999995</v>
      </c>
      <c r="BR765" s="34">
        <v>0.14394599999999999</v>
      </c>
      <c r="BS765" s="34">
        <v>-5</v>
      </c>
      <c r="BT765" s="34">
        <v>7.0000000000000001E-3</v>
      </c>
      <c r="BU765" s="34">
        <v>3.5176799999999999</v>
      </c>
      <c r="BV765" s="34">
        <v>0</v>
      </c>
      <c r="BW765" s="34" t="s">
        <v>155</v>
      </c>
      <c r="BX765" s="34">
        <v>0.81699999999999995</v>
      </c>
    </row>
    <row r="766" spans="1:76" x14ac:dyDescent="0.25">
      <c r="A766" s="35">
        <v>43167</v>
      </c>
      <c r="B766" s="36">
        <v>2.5635416666666664E-2</v>
      </c>
      <c r="C766" s="34">
        <v>6.7640000000000002</v>
      </c>
      <c r="D766" s="34">
        <v>5.0068000000000001</v>
      </c>
      <c r="E766" s="34">
        <v>50067.783289999999</v>
      </c>
      <c r="F766" s="34">
        <v>17.899999999999999</v>
      </c>
      <c r="G766" s="34">
        <v>1.8</v>
      </c>
      <c r="H766" s="34">
        <v>11518.2</v>
      </c>
      <c r="I766" s="34"/>
      <c r="J766" s="34">
        <v>5.42</v>
      </c>
      <c r="K766" s="34">
        <v>0.87670000000000003</v>
      </c>
      <c r="L766" s="34">
        <v>5.9298000000000002</v>
      </c>
      <c r="M766" s="34">
        <v>4.3893000000000004</v>
      </c>
      <c r="N766" s="34">
        <v>15.708399999999999</v>
      </c>
      <c r="O766" s="34">
        <v>1.5780000000000001</v>
      </c>
      <c r="P766" s="34">
        <v>17.3</v>
      </c>
      <c r="Q766" s="34">
        <v>12.831899999999999</v>
      </c>
      <c r="R766" s="34">
        <v>1.2889999999999999</v>
      </c>
      <c r="S766" s="34">
        <v>14.1</v>
      </c>
      <c r="T766" s="34">
        <v>11518.2</v>
      </c>
      <c r="U766" s="34"/>
      <c r="V766" s="34"/>
      <c r="W766" s="34">
        <v>0</v>
      </c>
      <c r="X766" s="34">
        <v>4.7523999999999997</v>
      </c>
      <c r="Y766" s="34">
        <v>11.9</v>
      </c>
      <c r="Z766" s="34">
        <v>856</v>
      </c>
      <c r="AA766" s="34">
        <v>855</v>
      </c>
      <c r="AB766" s="34">
        <v>866</v>
      </c>
      <c r="AC766" s="34">
        <v>93</v>
      </c>
      <c r="AD766" s="34">
        <v>27.3</v>
      </c>
      <c r="AE766" s="34">
        <v>0.63</v>
      </c>
      <c r="AF766" s="34">
        <v>979</v>
      </c>
      <c r="AG766" s="34">
        <v>1</v>
      </c>
      <c r="AH766" s="34">
        <v>36</v>
      </c>
      <c r="AI766" s="34">
        <v>37</v>
      </c>
      <c r="AJ766" s="34">
        <v>189</v>
      </c>
      <c r="AK766" s="34">
        <v>168</v>
      </c>
      <c r="AL766" s="34">
        <v>4</v>
      </c>
      <c r="AM766" s="34">
        <v>174.7</v>
      </c>
      <c r="AN766" s="34" t="s">
        <v>155</v>
      </c>
      <c r="AO766" s="34">
        <v>2</v>
      </c>
      <c r="AP766" s="37">
        <v>0.77644675925925932</v>
      </c>
      <c r="AQ766" s="34">
        <v>47.159247000000001</v>
      </c>
      <c r="AR766" s="34">
        <v>-88.489678999999995</v>
      </c>
      <c r="AS766" s="34">
        <v>314.10000000000002</v>
      </c>
      <c r="AT766" s="34">
        <v>0</v>
      </c>
      <c r="AU766" s="34">
        <v>12</v>
      </c>
      <c r="AV766" s="34">
        <v>9</v>
      </c>
      <c r="AW766" s="34" t="s">
        <v>238</v>
      </c>
      <c r="AX766" s="34">
        <v>0.9</v>
      </c>
      <c r="AY766" s="34">
        <v>1.2</v>
      </c>
      <c r="AZ766" s="34">
        <v>1.5</v>
      </c>
      <c r="BA766" s="34">
        <v>13.404</v>
      </c>
      <c r="BB766" s="34">
        <v>14.58</v>
      </c>
      <c r="BC766" s="34">
        <v>1.0900000000000001</v>
      </c>
      <c r="BD766" s="34">
        <v>14.068</v>
      </c>
      <c r="BE766" s="34">
        <v>1502.854</v>
      </c>
      <c r="BF766" s="34">
        <v>708.024</v>
      </c>
      <c r="BG766" s="34">
        <v>0.41699999999999998</v>
      </c>
      <c r="BH766" s="34">
        <v>4.2000000000000003E-2</v>
      </c>
      <c r="BI766" s="34">
        <v>0.45900000000000002</v>
      </c>
      <c r="BJ766" s="34">
        <v>0.34100000000000003</v>
      </c>
      <c r="BK766" s="34">
        <v>3.4000000000000002E-2</v>
      </c>
      <c r="BL766" s="34">
        <v>0.375</v>
      </c>
      <c r="BM766" s="34">
        <v>100.7359</v>
      </c>
      <c r="BN766" s="34"/>
      <c r="BO766" s="34"/>
      <c r="BP766" s="34"/>
      <c r="BQ766" s="34">
        <v>875.77300000000002</v>
      </c>
      <c r="BR766" s="34">
        <v>0.12793599999999999</v>
      </c>
      <c r="BS766" s="34">
        <v>-5</v>
      </c>
      <c r="BT766" s="34">
        <v>6.123E-3</v>
      </c>
      <c r="BU766" s="34">
        <v>3.126436</v>
      </c>
      <c r="BV766" s="34">
        <v>0</v>
      </c>
      <c r="BW766" s="34" t="s">
        <v>155</v>
      </c>
      <c r="BX766" s="34">
        <v>0.81699999999999995</v>
      </c>
    </row>
    <row r="767" spans="1:76" x14ac:dyDescent="0.25">
      <c r="A767" s="35">
        <v>43167</v>
      </c>
      <c r="B767" s="36">
        <v>2.5646990740740741E-2</v>
      </c>
      <c r="C767" s="34">
        <v>8.3249999999999993</v>
      </c>
      <c r="D767" s="34">
        <v>4.6105999999999998</v>
      </c>
      <c r="E767" s="34">
        <v>46106.004979999998</v>
      </c>
      <c r="F767" s="34">
        <v>20.399999999999999</v>
      </c>
      <c r="G767" s="34">
        <v>1.8</v>
      </c>
      <c r="H767" s="34">
        <v>11517.9</v>
      </c>
      <c r="I767" s="34"/>
      <c r="J767" s="34">
        <v>5.4</v>
      </c>
      <c r="K767" s="34">
        <v>0.86770000000000003</v>
      </c>
      <c r="L767" s="34">
        <v>7.2230999999999996</v>
      </c>
      <c r="M767" s="34">
        <v>4.0004999999999997</v>
      </c>
      <c r="N767" s="34">
        <v>17.666599999999999</v>
      </c>
      <c r="O767" s="34">
        <v>1.5618000000000001</v>
      </c>
      <c r="P767" s="34">
        <v>19.2</v>
      </c>
      <c r="Q767" s="34">
        <v>14.4315</v>
      </c>
      <c r="R767" s="34">
        <v>1.2758</v>
      </c>
      <c r="S767" s="34">
        <v>15.7</v>
      </c>
      <c r="T767" s="34">
        <v>11517.8595</v>
      </c>
      <c r="U767" s="34"/>
      <c r="V767" s="34"/>
      <c r="W767" s="34">
        <v>0</v>
      </c>
      <c r="X767" s="34">
        <v>4.6853999999999996</v>
      </c>
      <c r="Y767" s="34">
        <v>11.9</v>
      </c>
      <c r="Z767" s="34">
        <v>856</v>
      </c>
      <c r="AA767" s="34">
        <v>855</v>
      </c>
      <c r="AB767" s="34">
        <v>866</v>
      </c>
      <c r="AC767" s="34">
        <v>93</v>
      </c>
      <c r="AD767" s="34">
        <v>27.3</v>
      </c>
      <c r="AE767" s="34">
        <v>0.63</v>
      </c>
      <c r="AF767" s="34">
        <v>979</v>
      </c>
      <c r="AG767" s="34">
        <v>1</v>
      </c>
      <c r="AH767" s="34">
        <v>36</v>
      </c>
      <c r="AI767" s="34">
        <v>37</v>
      </c>
      <c r="AJ767" s="34">
        <v>189</v>
      </c>
      <c r="AK767" s="34">
        <v>168</v>
      </c>
      <c r="AL767" s="34">
        <v>4</v>
      </c>
      <c r="AM767" s="34">
        <v>174.3</v>
      </c>
      <c r="AN767" s="34" t="s">
        <v>155</v>
      </c>
      <c r="AO767" s="34">
        <v>2</v>
      </c>
      <c r="AP767" s="37">
        <v>0.77645833333333336</v>
      </c>
      <c r="AQ767" s="34">
        <v>47.159247999999998</v>
      </c>
      <c r="AR767" s="34">
        <v>-88.489677999999998</v>
      </c>
      <c r="AS767" s="34">
        <v>314</v>
      </c>
      <c r="AT767" s="34">
        <v>0</v>
      </c>
      <c r="AU767" s="34">
        <v>12</v>
      </c>
      <c r="AV767" s="34">
        <v>9</v>
      </c>
      <c r="AW767" s="34" t="s">
        <v>238</v>
      </c>
      <c r="AX767" s="34">
        <v>0.9</v>
      </c>
      <c r="AY767" s="34">
        <v>1.2</v>
      </c>
      <c r="AZ767" s="34">
        <v>1.5</v>
      </c>
      <c r="BA767" s="34">
        <v>13.404</v>
      </c>
      <c r="BB767" s="34">
        <v>13.54</v>
      </c>
      <c r="BC767" s="34">
        <v>1.01</v>
      </c>
      <c r="BD767" s="34">
        <v>15.250999999999999</v>
      </c>
      <c r="BE767" s="34">
        <v>1696.4280000000001</v>
      </c>
      <c r="BF767" s="34">
        <v>597.99800000000005</v>
      </c>
      <c r="BG767" s="34">
        <v>0.435</v>
      </c>
      <c r="BH767" s="34">
        <v>3.7999999999999999E-2</v>
      </c>
      <c r="BI767" s="34">
        <v>0.47299999999999998</v>
      </c>
      <c r="BJ767" s="34">
        <v>0.35499999999999998</v>
      </c>
      <c r="BK767" s="34">
        <v>3.1E-2</v>
      </c>
      <c r="BL767" s="34">
        <v>0.38600000000000001</v>
      </c>
      <c r="BM767" s="34">
        <v>93.347899999999996</v>
      </c>
      <c r="BN767" s="34"/>
      <c r="BO767" s="34"/>
      <c r="BP767" s="34"/>
      <c r="BQ767" s="34">
        <v>800.125</v>
      </c>
      <c r="BR767" s="34">
        <v>6.5240999999999993E-2</v>
      </c>
      <c r="BS767" s="34">
        <v>-5</v>
      </c>
      <c r="BT767" s="34">
        <v>7.7539999999999996E-3</v>
      </c>
      <c r="BU767" s="34">
        <v>1.5943259999999999</v>
      </c>
      <c r="BV767" s="34">
        <v>0</v>
      </c>
      <c r="BW767" s="34" t="s">
        <v>155</v>
      </c>
      <c r="BX767" s="34">
        <v>0.81699999999999995</v>
      </c>
    </row>
    <row r="768" spans="1:76" x14ac:dyDescent="0.25">
      <c r="A768" s="35">
        <v>43167</v>
      </c>
      <c r="B768" s="36">
        <v>2.5658564814814811E-2</v>
      </c>
      <c r="C768" s="34">
        <v>10.839</v>
      </c>
      <c r="D768" s="34">
        <v>2.9331</v>
      </c>
      <c r="E768" s="34">
        <v>29331.233820000001</v>
      </c>
      <c r="F768" s="34">
        <v>27</v>
      </c>
      <c r="G768" s="34">
        <v>1.8</v>
      </c>
      <c r="H768" s="34">
        <v>11517.8</v>
      </c>
      <c r="I768" s="34"/>
      <c r="J768" s="34">
        <v>5.3</v>
      </c>
      <c r="K768" s="34">
        <v>0.86339999999999995</v>
      </c>
      <c r="L768" s="34">
        <v>9.3585999999999991</v>
      </c>
      <c r="M768" s="34">
        <v>2.5324</v>
      </c>
      <c r="N768" s="34">
        <v>23.311399999999999</v>
      </c>
      <c r="O768" s="34">
        <v>1.5541</v>
      </c>
      <c r="P768" s="34">
        <v>24.9</v>
      </c>
      <c r="Q768" s="34">
        <v>19.0426</v>
      </c>
      <c r="R768" s="34">
        <v>1.2695000000000001</v>
      </c>
      <c r="S768" s="34">
        <v>20.3</v>
      </c>
      <c r="T768" s="34">
        <v>11517.8</v>
      </c>
      <c r="U768" s="34"/>
      <c r="V768" s="34"/>
      <c r="W768" s="34">
        <v>0</v>
      </c>
      <c r="X768" s="34">
        <v>4.5759999999999996</v>
      </c>
      <c r="Y768" s="34">
        <v>11.9</v>
      </c>
      <c r="Z768" s="34">
        <v>854</v>
      </c>
      <c r="AA768" s="34">
        <v>853</v>
      </c>
      <c r="AB768" s="34">
        <v>864</v>
      </c>
      <c r="AC768" s="34">
        <v>93</v>
      </c>
      <c r="AD768" s="34">
        <v>27.3</v>
      </c>
      <c r="AE768" s="34">
        <v>0.63</v>
      </c>
      <c r="AF768" s="34">
        <v>979</v>
      </c>
      <c r="AG768" s="34">
        <v>1</v>
      </c>
      <c r="AH768" s="34">
        <v>36</v>
      </c>
      <c r="AI768" s="34">
        <v>37</v>
      </c>
      <c r="AJ768" s="34">
        <v>189</v>
      </c>
      <c r="AK768" s="34">
        <v>168</v>
      </c>
      <c r="AL768" s="34">
        <v>4</v>
      </c>
      <c r="AM768" s="34">
        <v>174</v>
      </c>
      <c r="AN768" s="34" t="s">
        <v>155</v>
      </c>
      <c r="AO768" s="34">
        <v>2</v>
      </c>
      <c r="AP768" s="37">
        <v>0.7764699074074074</v>
      </c>
      <c r="AQ768" s="34">
        <v>47.159247999999998</v>
      </c>
      <c r="AR768" s="34">
        <v>-88.489677999999998</v>
      </c>
      <c r="AS768" s="34">
        <v>314.10000000000002</v>
      </c>
      <c r="AT768" s="34">
        <v>0</v>
      </c>
      <c r="AU768" s="34">
        <v>12</v>
      </c>
      <c r="AV768" s="34">
        <v>9</v>
      </c>
      <c r="AW768" s="34" t="s">
        <v>238</v>
      </c>
      <c r="AX768" s="34">
        <v>0.9</v>
      </c>
      <c r="AY768" s="34">
        <v>1.2</v>
      </c>
      <c r="AZ768" s="34">
        <v>1.5</v>
      </c>
      <c r="BA768" s="34">
        <v>13.404</v>
      </c>
      <c r="BB768" s="34">
        <v>13.09</v>
      </c>
      <c r="BC768" s="34">
        <v>0.98</v>
      </c>
      <c r="BD768" s="34">
        <v>15.821999999999999</v>
      </c>
      <c r="BE768" s="34">
        <v>2085.201</v>
      </c>
      <c r="BF768" s="34">
        <v>359.13200000000001</v>
      </c>
      <c r="BG768" s="34">
        <v>0.54400000000000004</v>
      </c>
      <c r="BH768" s="34">
        <v>3.5999999999999997E-2</v>
      </c>
      <c r="BI768" s="34">
        <v>0.57999999999999996</v>
      </c>
      <c r="BJ768" s="34">
        <v>0.44400000000000001</v>
      </c>
      <c r="BK768" s="34">
        <v>0.03</v>
      </c>
      <c r="BL768" s="34">
        <v>0.47399999999999998</v>
      </c>
      <c r="BM768" s="34">
        <v>88.558700000000002</v>
      </c>
      <c r="BN768" s="34"/>
      <c r="BO768" s="34"/>
      <c r="BP768" s="34"/>
      <c r="BQ768" s="34">
        <v>741.346</v>
      </c>
      <c r="BR768" s="34">
        <v>0.150839</v>
      </c>
      <c r="BS768" s="34">
        <v>-5</v>
      </c>
      <c r="BT768" s="34">
        <v>6.2459999999999998E-3</v>
      </c>
      <c r="BU768" s="34">
        <v>3.6861280000000001</v>
      </c>
      <c r="BV768" s="34">
        <v>0</v>
      </c>
      <c r="BW768" s="34" t="s">
        <v>155</v>
      </c>
      <c r="BX768" s="34">
        <v>0.81699999999999995</v>
      </c>
    </row>
    <row r="769" spans="1:76" x14ac:dyDescent="0.25">
      <c r="A769" s="35">
        <v>43167</v>
      </c>
      <c r="B769" s="36">
        <v>2.5670138888888892E-2</v>
      </c>
      <c r="C769" s="34">
        <v>11.723000000000001</v>
      </c>
      <c r="D769" s="34">
        <v>1.2576000000000001</v>
      </c>
      <c r="E769" s="34">
        <v>12576.470590000001</v>
      </c>
      <c r="F769" s="34">
        <v>72.7</v>
      </c>
      <c r="G769" s="34">
        <v>1.4</v>
      </c>
      <c r="H769" s="34">
        <v>11517.8</v>
      </c>
      <c r="I769" s="34"/>
      <c r="J769" s="34">
        <v>5.37</v>
      </c>
      <c r="K769" s="34">
        <v>0.87190000000000001</v>
      </c>
      <c r="L769" s="34">
        <v>10.2204</v>
      </c>
      <c r="M769" s="34">
        <v>1.0965</v>
      </c>
      <c r="N769" s="34">
        <v>63.404699999999998</v>
      </c>
      <c r="O769" s="34">
        <v>1.1816</v>
      </c>
      <c r="P769" s="34">
        <v>64.599999999999994</v>
      </c>
      <c r="Q769" s="34">
        <v>51.793999999999997</v>
      </c>
      <c r="R769" s="34">
        <v>0.96519999999999995</v>
      </c>
      <c r="S769" s="34">
        <v>52.8</v>
      </c>
      <c r="T769" s="34">
        <v>11517.8</v>
      </c>
      <c r="U769" s="34"/>
      <c r="V769" s="34"/>
      <c r="W769" s="34">
        <v>0</v>
      </c>
      <c r="X769" s="34">
        <v>4.6787000000000001</v>
      </c>
      <c r="Y769" s="34">
        <v>11.9</v>
      </c>
      <c r="Z769" s="34">
        <v>853</v>
      </c>
      <c r="AA769" s="34">
        <v>851</v>
      </c>
      <c r="AB769" s="34">
        <v>862</v>
      </c>
      <c r="AC769" s="34">
        <v>93</v>
      </c>
      <c r="AD769" s="34">
        <v>27.3</v>
      </c>
      <c r="AE769" s="34">
        <v>0.63</v>
      </c>
      <c r="AF769" s="34">
        <v>979</v>
      </c>
      <c r="AG769" s="34">
        <v>1</v>
      </c>
      <c r="AH769" s="34">
        <v>36</v>
      </c>
      <c r="AI769" s="34">
        <v>37</v>
      </c>
      <c r="AJ769" s="34">
        <v>189</v>
      </c>
      <c r="AK769" s="34">
        <v>168</v>
      </c>
      <c r="AL769" s="34">
        <v>3.9</v>
      </c>
      <c r="AM769" s="34">
        <v>174.4</v>
      </c>
      <c r="AN769" s="34" t="s">
        <v>155</v>
      </c>
      <c r="AO769" s="34">
        <v>2</v>
      </c>
      <c r="AP769" s="37">
        <v>0.77648148148148144</v>
      </c>
      <c r="AQ769" s="34">
        <v>47.159247999999998</v>
      </c>
      <c r="AR769" s="34">
        <v>-88.489677999999998</v>
      </c>
      <c r="AS769" s="34">
        <v>314.3</v>
      </c>
      <c r="AT769" s="34">
        <v>0</v>
      </c>
      <c r="AU769" s="34">
        <v>12</v>
      </c>
      <c r="AV769" s="34">
        <v>9</v>
      </c>
      <c r="AW769" s="34" t="s">
        <v>238</v>
      </c>
      <c r="AX769" s="34">
        <v>0.9</v>
      </c>
      <c r="AY769" s="34">
        <v>1.2</v>
      </c>
      <c r="AZ769" s="34">
        <v>1.5</v>
      </c>
      <c r="BA769" s="34">
        <v>13.404</v>
      </c>
      <c r="BB769" s="34">
        <v>14.01</v>
      </c>
      <c r="BC769" s="34">
        <v>1.05</v>
      </c>
      <c r="BD769" s="34">
        <v>14.698</v>
      </c>
      <c r="BE769" s="34">
        <v>2382.4670000000001</v>
      </c>
      <c r="BF769" s="34">
        <v>162.68299999999999</v>
      </c>
      <c r="BG769" s="34">
        <v>1.548</v>
      </c>
      <c r="BH769" s="34">
        <v>2.9000000000000001E-2</v>
      </c>
      <c r="BI769" s="34">
        <v>1.577</v>
      </c>
      <c r="BJ769" s="34">
        <v>1.264</v>
      </c>
      <c r="BK769" s="34">
        <v>2.4E-2</v>
      </c>
      <c r="BL769" s="34">
        <v>1.288</v>
      </c>
      <c r="BM769" s="34">
        <v>92.651399999999995</v>
      </c>
      <c r="BN769" s="34"/>
      <c r="BO769" s="34"/>
      <c r="BP769" s="34"/>
      <c r="BQ769" s="34">
        <v>793.01900000000001</v>
      </c>
      <c r="BR769" s="34">
        <v>0.15259900000000001</v>
      </c>
      <c r="BS769" s="34">
        <v>-5</v>
      </c>
      <c r="BT769" s="34">
        <v>6.0000000000000001E-3</v>
      </c>
      <c r="BU769" s="34">
        <v>3.7291379999999998</v>
      </c>
      <c r="BV769" s="34">
        <v>0</v>
      </c>
      <c r="BW769" s="34" t="s">
        <v>155</v>
      </c>
      <c r="BX769" s="34">
        <v>0.81699999999999995</v>
      </c>
    </row>
    <row r="770" spans="1:76" x14ac:dyDescent="0.25">
      <c r="A770" s="35">
        <v>43167</v>
      </c>
      <c r="B770" s="36">
        <v>2.5681712962962965E-2</v>
      </c>
      <c r="C770" s="34">
        <v>12.116</v>
      </c>
      <c r="D770" s="34">
        <v>0.78300000000000003</v>
      </c>
      <c r="E770" s="34">
        <v>7829.7385619999995</v>
      </c>
      <c r="F770" s="34">
        <v>174.5</v>
      </c>
      <c r="G770" s="34">
        <v>0.6</v>
      </c>
      <c r="H770" s="34">
        <v>10140.200000000001</v>
      </c>
      <c r="I770" s="34"/>
      <c r="J770" s="34">
        <v>5.12</v>
      </c>
      <c r="K770" s="34">
        <v>0.87439999999999996</v>
      </c>
      <c r="L770" s="34">
        <v>10.5939</v>
      </c>
      <c r="M770" s="34">
        <v>0.68459999999999999</v>
      </c>
      <c r="N770" s="34">
        <v>152.5796</v>
      </c>
      <c r="O770" s="34">
        <v>0.49930000000000002</v>
      </c>
      <c r="P770" s="34">
        <v>153.1</v>
      </c>
      <c r="Q770" s="34">
        <v>124.639</v>
      </c>
      <c r="R770" s="34">
        <v>0.4078</v>
      </c>
      <c r="S770" s="34">
        <v>125</v>
      </c>
      <c r="T770" s="34">
        <v>10140.156199999999</v>
      </c>
      <c r="U770" s="34"/>
      <c r="V770" s="34"/>
      <c r="W770" s="34">
        <v>0</v>
      </c>
      <c r="X770" s="34">
        <v>4.4756999999999998</v>
      </c>
      <c r="Y770" s="34">
        <v>11.9</v>
      </c>
      <c r="Z770" s="34">
        <v>852</v>
      </c>
      <c r="AA770" s="34">
        <v>850</v>
      </c>
      <c r="AB770" s="34">
        <v>861</v>
      </c>
      <c r="AC770" s="34">
        <v>93</v>
      </c>
      <c r="AD770" s="34">
        <v>27.3</v>
      </c>
      <c r="AE770" s="34">
        <v>0.63</v>
      </c>
      <c r="AF770" s="34">
        <v>979</v>
      </c>
      <c r="AG770" s="34">
        <v>1</v>
      </c>
      <c r="AH770" s="34">
        <v>36</v>
      </c>
      <c r="AI770" s="34">
        <v>37</v>
      </c>
      <c r="AJ770" s="34">
        <v>189</v>
      </c>
      <c r="AK770" s="34">
        <v>168</v>
      </c>
      <c r="AL770" s="34">
        <v>3.9</v>
      </c>
      <c r="AM770" s="34">
        <v>174.8</v>
      </c>
      <c r="AN770" s="34" t="s">
        <v>155</v>
      </c>
      <c r="AO770" s="34">
        <v>2</v>
      </c>
      <c r="AP770" s="37">
        <v>0.77649305555555559</v>
      </c>
      <c r="AQ770" s="34">
        <v>47.159247999999998</v>
      </c>
      <c r="AR770" s="34">
        <v>-88.489677999999998</v>
      </c>
      <c r="AS770" s="34">
        <v>314.5</v>
      </c>
      <c r="AT770" s="34">
        <v>1.2</v>
      </c>
      <c r="AU770" s="34">
        <v>12</v>
      </c>
      <c r="AV770" s="34">
        <v>9</v>
      </c>
      <c r="AW770" s="34" t="s">
        <v>238</v>
      </c>
      <c r="AX770" s="34">
        <v>0.9</v>
      </c>
      <c r="AY770" s="34">
        <v>1.2</v>
      </c>
      <c r="AZ770" s="34">
        <v>1.5</v>
      </c>
      <c r="BA770" s="34">
        <v>13.404</v>
      </c>
      <c r="BB770" s="34">
        <v>14.31</v>
      </c>
      <c r="BC770" s="34">
        <v>1.07</v>
      </c>
      <c r="BD770" s="34">
        <v>14.365</v>
      </c>
      <c r="BE770" s="34">
        <v>2505.047</v>
      </c>
      <c r="BF770" s="34">
        <v>103.03700000000001</v>
      </c>
      <c r="BG770" s="34">
        <v>3.778</v>
      </c>
      <c r="BH770" s="34">
        <v>1.2E-2</v>
      </c>
      <c r="BI770" s="34">
        <v>3.7909999999999999</v>
      </c>
      <c r="BJ770" s="34">
        <v>3.0859999999999999</v>
      </c>
      <c r="BK770" s="34">
        <v>0.01</v>
      </c>
      <c r="BL770" s="34">
        <v>3.097</v>
      </c>
      <c r="BM770" s="34">
        <v>82.742500000000007</v>
      </c>
      <c r="BN770" s="34"/>
      <c r="BO770" s="34"/>
      <c r="BP770" s="34"/>
      <c r="BQ770" s="34">
        <v>769.51700000000005</v>
      </c>
      <c r="BR770" s="34">
        <v>0.19309599999999999</v>
      </c>
      <c r="BS770" s="34">
        <v>-5</v>
      </c>
      <c r="BT770" s="34">
        <v>6.0000000000000001E-3</v>
      </c>
      <c r="BU770" s="34">
        <v>4.7187830000000002</v>
      </c>
      <c r="BV770" s="34">
        <v>0</v>
      </c>
      <c r="BW770" s="34" t="s">
        <v>155</v>
      </c>
      <c r="BX770" s="34">
        <v>0.81699999999999995</v>
      </c>
    </row>
    <row r="771" spans="1:76" x14ac:dyDescent="0.25">
      <c r="A771" s="35">
        <v>43167</v>
      </c>
      <c r="B771" s="36">
        <v>2.5693287037037039E-2</v>
      </c>
      <c r="C771" s="34">
        <v>12.26</v>
      </c>
      <c r="D771" s="34">
        <v>0.58150000000000002</v>
      </c>
      <c r="E771" s="34">
        <v>5814.7840530000003</v>
      </c>
      <c r="F771" s="34">
        <v>262.89999999999998</v>
      </c>
      <c r="G771" s="34">
        <v>0.5</v>
      </c>
      <c r="H771" s="34">
        <v>8758.9</v>
      </c>
      <c r="I771" s="34"/>
      <c r="J771" s="34">
        <v>4.8</v>
      </c>
      <c r="K771" s="34">
        <v>0.87639999999999996</v>
      </c>
      <c r="L771" s="34">
        <v>10.7456</v>
      </c>
      <c r="M771" s="34">
        <v>0.50960000000000005</v>
      </c>
      <c r="N771" s="34">
        <v>230.38669999999999</v>
      </c>
      <c r="O771" s="34">
        <v>0.43819999999999998</v>
      </c>
      <c r="P771" s="34">
        <v>230.8</v>
      </c>
      <c r="Q771" s="34">
        <v>188.1979</v>
      </c>
      <c r="R771" s="34">
        <v>0.35799999999999998</v>
      </c>
      <c r="S771" s="34">
        <v>188.6</v>
      </c>
      <c r="T771" s="34">
        <v>8758.8739999999998</v>
      </c>
      <c r="U771" s="34"/>
      <c r="V771" s="34"/>
      <c r="W771" s="34">
        <v>0</v>
      </c>
      <c r="X771" s="34">
        <v>4.2069000000000001</v>
      </c>
      <c r="Y771" s="34">
        <v>11.9</v>
      </c>
      <c r="Z771" s="34">
        <v>851</v>
      </c>
      <c r="AA771" s="34">
        <v>849</v>
      </c>
      <c r="AB771" s="34">
        <v>859</v>
      </c>
      <c r="AC771" s="34">
        <v>93</v>
      </c>
      <c r="AD771" s="34">
        <v>27.3</v>
      </c>
      <c r="AE771" s="34">
        <v>0.63</v>
      </c>
      <c r="AF771" s="34">
        <v>979</v>
      </c>
      <c r="AG771" s="34">
        <v>1</v>
      </c>
      <c r="AH771" s="34">
        <v>36</v>
      </c>
      <c r="AI771" s="34">
        <v>37</v>
      </c>
      <c r="AJ771" s="34">
        <v>189</v>
      </c>
      <c r="AK771" s="34">
        <v>168</v>
      </c>
      <c r="AL771" s="34">
        <v>4</v>
      </c>
      <c r="AM771" s="34">
        <v>174.9</v>
      </c>
      <c r="AN771" s="34" t="s">
        <v>155</v>
      </c>
      <c r="AO771" s="34">
        <v>2</v>
      </c>
      <c r="AP771" s="37">
        <v>0.77650462962962974</v>
      </c>
      <c r="AQ771" s="34">
        <v>47.159247000000001</v>
      </c>
      <c r="AR771" s="34">
        <v>-88.489683999999997</v>
      </c>
      <c r="AS771" s="34">
        <v>314.5</v>
      </c>
      <c r="AT771" s="34">
        <v>3.3</v>
      </c>
      <c r="AU771" s="34">
        <v>12</v>
      </c>
      <c r="AV771" s="34">
        <v>9</v>
      </c>
      <c r="AW771" s="34" t="s">
        <v>238</v>
      </c>
      <c r="AX771" s="34">
        <v>0.97189999999999999</v>
      </c>
      <c r="AY771" s="34">
        <v>1.2719</v>
      </c>
      <c r="AZ771" s="34">
        <v>1.5719000000000001</v>
      </c>
      <c r="BA771" s="34">
        <v>13.404</v>
      </c>
      <c r="BB771" s="34">
        <v>14.55</v>
      </c>
      <c r="BC771" s="34">
        <v>1.0900000000000001</v>
      </c>
      <c r="BD771" s="34">
        <v>14.098000000000001</v>
      </c>
      <c r="BE771" s="34">
        <v>2574.848</v>
      </c>
      <c r="BF771" s="34">
        <v>77.724000000000004</v>
      </c>
      <c r="BG771" s="34">
        <v>5.7809999999999997</v>
      </c>
      <c r="BH771" s="34">
        <v>1.0999999999999999E-2</v>
      </c>
      <c r="BI771" s="34">
        <v>5.7919999999999998</v>
      </c>
      <c r="BJ771" s="34">
        <v>4.7229999999999999</v>
      </c>
      <c r="BK771" s="34">
        <v>8.9999999999999993E-3</v>
      </c>
      <c r="BL771" s="34">
        <v>4.7309999999999999</v>
      </c>
      <c r="BM771" s="34">
        <v>72.425700000000006</v>
      </c>
      <c r="BN771" s="34"/>
      <c r="BO771" s="34"/>
      <c r="BP771" s="34"/>
      <c r="BQ771" s="34">
        <v>732.96600000000001</v>
      </c>
      <c r="BR771" s="34">
        <v>0.18584500000000001</v>
      </c>
      <c r="BS771" s="34">
        <v>-5</v>
      </c>
      <c r="BT771" s="34">
        <v>6.0000000000000001E-3</v>
      </c>
      <c r="BU771" s="34">
        <v>4.5415869999999998</v>
      </c>
      <c r="BV771" s="34">
        <v>0</v>
      </c>
      <c r="BW771" s="34" t="s">
        <v>155</v>
      </c>
      <c r="BX771" s="34">
        <v>0.81699999999999995</v>
      </c>
    </row>
    <row r="772" spans="1:76" x14ac:dyDescent="0.25">
      <c r="A772" s="35">
        <v>43167</v>
      </c>
      <c r="B772" s="36">
        <v>2.5704861111111112E-2</v>
      </c>
      <c r="C772" s="34">
        <v>12.311</v>
      </c>
      <c r="D772" s="34">
        <v>0.55300000000000005</v>
      </c>
      <c r="E772" s="34">
        <v>5530.4961510000003</v>
      </c>
      <c r="F772" s="34">
        <v>328.2</v>
      </c>
      <c r="G772" s="34">
        <v>0.5</v>
      </c>
      <c r="H772" s="34">
        <v>7407.8</v>
      </c>
      <c r="I772" s="34"/>
      <c r="J772" s="34">
        <v>4.6100000000000003</v>
      </c>
      <c r="K772" s="34">
        <v>0.87760000000000005</v>
      </c>
      <c r="L772" s="34">
        <v>10.8041</v>
      </c>
      <c r="M772" s="34">
        <v>0.48530000000000001</v>
      </c>
      <c r="N772" s="34">
        <v>288.0412</v>
      </c>
      <c r="O772" s="34">
        <v>0.41170000000000001</v>
      </c>
      <c r="P772" s="34">
        <v>288.5</v>
      </c>
      <c r="Q772" s="34">
        <v>235.29470000000001</v>
      </c>
      <c r="R772" s="34">
        <v>0.33629999999999999</v>
      </c>
      <c r="S772" s="34">
        <v>235.6</v>
      </c>
      <c r="T772" s="34">
        <v>7407.7833000000001</v>
      </c>
      <c r="U772" s="34"/>
      <c r="V772" s="34"/>
      <c r="W772" s="34">
        <v>0</v>
      </c>
      <c r="X772" s="34">
        <v>4.0465999999999998</v>
      </c>
      <c r="Y772" s="34">
        <v>11.9</v>
      </c>
      <c r="Z772" s="34">
        <v>851</v>
      </c>
      <c r="AA772" s="34">
        <v>849</v>
      </c>
      <c r="AB772" s="34">
        <v>859</v>
      </c>
      <c r="AC772" s="34">
        <v>93</v>
      </c>
      <c r="AD772" s="34">
        <v>27.3</v>
      </c>
      <c r="AE772" s="34">
        <v>0.63</v>
      </c>
      <c r="AF772" s="34">
        <v>979</v>
      </c>
      <c r="AG772" s="34">
        <v>1</v>
      </c>
      <c r="AH772" s="34">
        <v>36</v>
      </c>
      <c r="AI772" s="34">
        <v>37</v>
      </c>
      <c r="AJ772" s="34">
        <v>189</v>
      </c>
      <c r="AK772" s="34">
        <v>168</v>
      </c>
      <c r="AL772" s="34">
        <v>3.9</v>
      </c>
      <c r="AM772" s="34">
        <v>174.5</v>
      </c>
      <c r="AN772" s="34" t="s">
        <v>155</v>
      </c>
      <c r="AO772" s="34">
        <v>2</v>
      </c>
      <c r="AP772" s="37">
        <v>0.77651620370370367</v>
      </c>
      <c r="AQ772" s="34">
        <v>47.159238000000002</v>
      </c>
      <c r="AR772" s="34">
        <v>-88.489711999999997</v>
      </c>
      <c r="AS772" s="34">
        <v>314.5</v>
      </c>
      <c r="AT772" s="34">
        <v>5.6</v>
      </c>
      <c r="AU772" s="34">
        <v>12</v>
      </c>
      <c r="AV772" s="34">
        <v>9</v>
      </c>
      <c r="AW772" s="34" t="s">
        <v>238</v>
      </c>
      <c r="AX772" s="34">
        <v>1.1437999999999999</v>
      </c>
      <c r="AY772" s="34">
        <v>1.4438</v>
      </c>
      <c r="AZ772" s="34">
        <v>1.8157000000000001</v>
      </c>
      <c r="BA772" s="34">
        <v>13.404</v>
      </c>
      <c r="BB772" s="34">
        <v>14.7</v>
      </c>
      <c r="BC772" s="34">
        <v>1.1000000000000001</v>
      </c>
      <c r="BD772" s="34">
        <v>13.951000000000001</v>
      </c>
      <c r="BE772" s="34">
        <v>2610.6529999999998</v>
      </c>
      <c r="BF772" s="34">
        <v>74.641999999999996</v>
      </c>
      <c r="BG772" s="34">
        <v>7.2889999999999997</v>
      </c>
      <c r="BH772" s="34">
        <v>0.01</v>
      </c>
      <c r="BI772" s="34">
        <v>7.2990000000000004</v>
      </c>
      <c r="BJ772" s="34">
        <v>5.9539999999999997</v>
      </c>
      <c r="BK772" s="34">
        <v>8.9999999999999993E-3</v>
      </c>
      <c r="BL772" s="34">
        <v>5.9630000000000001</v>
      </c>
      <c r="BM772" s="34">
        <v>61.768999999999998</v>
      </c>
      <c r="BN772" s="34"/>
      <c r="BO772" s="34"/>
      <c r="BP772" s="34"/>
      <c r="BQ772" s="34">
        <v>710.96100000000001</v>
      </c>
      <c r="BR772" s="34">
        <v>0.16822999999999999</v>
      </c>
      <c r="BS772" s="34">
        <v>-5</v>
      </c>
      <c r="BT772" s="34">
        <v>6.8760000000000002E-3</v>
      </c>
      <c r="BU772" s="34">
        <v>4.1111149999999999</v>
      </c>
      <c r="BV772" s="34">
        <v>0</v>
      </c>
      <c r="BW772" s="34" t="s">
        <v>155</v>
      </c>
      <c r="BX772" s="34">
        <v>0.81699999999999995</v>
      </c>
    </row>
    <row r="773" spans="1:76" x14ac:dyDescent="0.25">
      <c r="A773" s="35">
        <v>43167</v>
      </c>
      <c r="B773" s="36">
        <v>2.5716435185185186E-2</v>
      </c>
      <c r="C773" s="34">
        <v>12.339</v>
      </c>
      <c r="D773" s="34">
        <v>0.67600000000000005</v>
      </c>
      <c r="E773" s="34">
        <v>6760.4823150000002</v>
      </c>
      <c r="F773" s="34">
        <v>381.9</v>
      </c>
      <c r="G773" s="34">
        <v>0.4</v>
      </c>
      <c r="H773" s="34">
        <v>6587.6</v>
      </c>
      <c r="I773" s="34"/>
      <c r="J773" s="34">
        <v>4.5</v>
      </c>
      <c r="K773" s="34">
        <v>0.877</v>
      </c>
      <c r="L773" s="34">
        <v>10.821400000000001</v>
      </c>
      <c r="M773" s="34">
        <v>0.59289999999999998</v>
      </c>
      <c r="N773" s="34">
        <v>334.94229999999999</v>
      </c>
      <c r="O773" s="34">
        <v>0.3695</v>
      </c>
      <c r="P773" s="34">
        <v>335.3</v>
      </c>
      <c r="Q773" s="34">
        <v>273.60719999999998</v>
      </c>
      <c r="R773" s="34">
        <v>0.30180000000000001</v>
      </c>
      <c r="S773" s="34">
        <v>273.89999999999998</v>
      </c>
      <c r="T773" s="34">
        <v>6587.6144999999997</v>
      </c>
      <c r="U773" s="34"/>
      <c r="V773" s="34"/>
      <c r="W773" s="34">
        <v>0</v>
      </c>
      <c r="X773" s="34">
        <v>3.9466000000000001</v>
      </c>
      <c r="Y773" s="34">
        <v>11.9</v>
      </c>
      <c r="Z773" s="34">
        <v>850</v>
      </c>
      <c r="AA773" s="34">
        <v>849</v>
      </c>
      <c r="AB773" s="34">
        <v>859</v>
      </c>
      <c r="AC773" s="34">
        <v>93</v>
      </c>
      <c r="AD773" s="34">
        <v>27.3</v>
      </c>
      <c r="AE773" s="34">
        <v>0.63</v>
      </c>
      <c r="AF773" s="34">
        <v>979</v>
      </c>
      <c r="AG773" s="34">
        <v>1</v>
      </c>
      <c r="AH773" s="34">
        <v>36</v>
      </c>
      <c r="AI773" s="34">
        <v>37</v>
      </c>
      <c r="AJ773" s="34">
        <v>189</v>
      </c>
      <c r="AK773" s="34">
        <v>168</v>
      </c>
      <c r="AL773" s="34">
        <v>3.9</v>
      </c>
      <c r="AM773" s="34">
        <v>174.2</v>
      </c>
      <c r="AN773" s="34" t="s">
        <v>155</v>
      </c>
      <c r="AO773" s="34">
        <v>2</v>
      </c>
      <c r="AP773" s="37">
        <v>0.77652777777777782</v>
      </c>
      <c r="AQ773" s="34">
        <v>47.159218000000003</v>
      </c>
      <c r="AR773" s="34">
        <v>-88.489748000000006</v>
      </c>
      <c r="AS773" s="34">
        <v>314.5</v>
      </c>
      <c r="AT773" s="34">
        <v>8</v>
      </c>
      <c r="AU773" s="34">
        <v>12</v>
      </c>
      <c r="AV773" s="34">
        <v>10</v>
      </c>
      <c r="AW773" s="34" t="s">
        <v>199</v>
      </c>
      <c r="AX773" s="34">
        <v>1.2</v>
      </c>
      <c r="AY773" s="34">
        <v>1.5</v>
      </c>
      <c r="AZ773" s="34">
        <v>1.9719</v>
      </c>
      <c r="BA773" s="34">
        <v>13.404</v>
      </c>
      <c r="BB773" s="34">
        <v>14.63</v>
      </c>
      <c r="BC773" s="34">
        <v>1.0900000000000001</v>
      </c>
      <c r="BD773" s="34">
        <v>14.023</v>
      </c>
      <c r="BE773" s="34">
        <v>2605.5169999999998</v>
      </c>
      <c r="BF773" s="34">
        <v>90.86</v>
      </c>
      <c r="BG773" s="34">
        <v>8.4450000000000003</v>
      </c>
      <c r="BH773" s="34">
        <v>8.9999999999999993E-3</v>
      </c>
      <c r="BI773" s="34">
        <v>8.4550000000000001</v>
      </c>
      <c r="BJ773" s="34">
        <v>6.899</v>
      </c>
      <c r="BK773" s="34">
        <v>8.0000000000000002E-3</v>
      </c>
      <c r="BL773" s="34">
        <v>6.9059999999999997</v>
      </c>
      <c r="BM773" s="34">
        <v>54.734499999999997</v>
      </c>
      <c r="BN773" s="34"/>
      <c r="BO773" s="34"/>
      <c r="BP773" s="34"/>
      <c r="BQ773" s="34">
        <v>690.92399999999998</v>
      </c>
      <c r="BR773" s="34">
        <v>0.16512299999999999</v>
      </c>
      <c r="BS773" s="34">
        <v>-5</v>
      </c>
      <c r="BT773" s="34">
        <v>6.123E-3</v>
      </c>
      <c r="BU773" s="34">
        <v>4.0351970000000001</v>
      </c>
      <c r="BV773" s="34">
        <v>0</v>
      </c>
      <c r="BW773" s="34" t="s">
        <v>155</v>
      </c>
      <c r="BX773" s="34">
        <v>0.81699999999999995</v>
      </c>
    </row>
    <row r="774" spans="1:76" x14ac:dyDescent="0.25">
      <c r="A774" s="35">
        <v>43167</v>
      </c>
      <c r="B774" s="36">
        <v>2.5728009259259259E-2</v>
      </c>
      <c r="C774" s="34">
        <v>12.33</v>
      </c>
      <c r="D774" s="34">
        <v>0.9486</v>
      </c>
      <c r="E774" s="34">
        <v>9485.9188959999992</v>
      </c>
      <c r="F774" s="34">
        <v>417.6</v>
      </c>
      <c r="G774" s="34">
        <v>0.4</v>
      </c>
      <c r="H774" s="34">
        <v>6023.2</v>
      </c>
      <c r="I774" s="34"/>
      <c r="J774" s="34">
        <v>4.3099999999999996</v>
      </c>
      <c r="K774" s="34">
        <v>0.87519999999999998</v>
      </c>
      <c r="L774" s="34">
        <v>10.791399999999999</v>
      </c>
      <c r="M774" s="34">
        <v>0.83020000000000005</v>
      </c>
      <c r="N774" s="34">
        <v>365.49489999999997</v>
      </c>
      <c r="O774" s="34">
        <v>0.37530000000000002</v>
      </c>
      <c r="P774" s="34">
        <v>365.9</v>
      </c>
      <c r="Q774" s="34">
        <v>298.56490000000002</v>
      </c>
      <c r="R774" s="34">
        <v>0.30659999999999998</v>
      </c>
      <c r="S774" s="34">
        <v>298.89999999999998</v>
      </c>
      <c r="T774" s="34">
        <v>6023.1544999999996</v>
      </c>
      <c r="U774" s="34"/>
      <c r="V774" s="34"/>
      <c r="W774" s="34">
        <v>0</v>
      </c>
      <c r="X774" s="34">
        <v>3.7761</v>
      </c>
      <c r="Y774" s="34">
        <v>11.9</v>
      </c>
      <c r="Z774" s="34">
        <v>850</v>
      </c>
      <c r="AA774" s="34">
        <v>849</v>
      </c>
      <c r="AB774" s="34">
        <v>859</v>
      </c>
      <c r="AC774" s="34">
        <v>93</v>
      </c>
      <c r="AD774" s="34">
        <v>27.3</v>
      </c>
      <c r="AE774" s="34">
        <v>0.63</v>
      </c>
      <c r="AF774" s="34">
        <v>979</v>
      </c>
      <c r="AG774" s="34">
        <v>1</v>
      </c>
      <c r="AH774" s="34">
        <v>36</v>
      </c>
      <c r="AI774" s="34">
        <v>37</v>
      </c>
      <c r="AJ774" s="34">
        <v>189.9</v>
      </c>
      <c r="AK774" s="34">
        <v>168.9</v>
      </c>
      <c r="AL774" s="34">
        <v>4</v>
      </c>
      <c r="AM774" s="34">
        <v>174.2</v>
      </c>
      <c r="AN774" s="34" t="s">
        <v>155</v>
      </c>
      <c r="AO774" s="34">
        <v>2</v>
      </c>
      <c r="AP774" s="37">
        <v>0.77653935185185186</v>
      </c>
      <c r="AQ774" s="34">
        <v>47.159179999999999</v>
      </c>
      <c r="AR774" s="34">
        <v>-88.489778999999999</v>
      </c>
      <c r="AS774" s="34">
        <v>314.39999999999998</v>
      </c>
      <c r="AT774" s="34">
        <v>8.6999999999999993</v>
      </c>
      <c r="AU774" s="34">
        <v>12</v>
      </c>
      <c r="AV774" s="34">
        <v>10</v>
      </c>
      <c r="AW774" s="34" t="s">
        <v>199</v>
      </c>
      <c r="AX774" s="34">
        <v>1.3438000000000001</v>
      </c>
      <c r="AY774" s="34">
        <v>1.5719000000000001</v>
      </c>
      <c r="AZ774" s="34">
        <v>2.0718999999999999</v>
      </c>
      <c r="BA774" s="34">
        <v>13.404</v>
      </c>
      <c r="BB774" s="34">
        <v>14.4</v>
      </c>
      <c r="BC774" s="34">
        <v>1.07</v>
      </c>
      <c r="BD774" s="34">
        <v>14.262</v>
      </c>
      <c r="BE774" s="34">
        <v>2566.1170000000002</v>
      </c>
      <c r="BF774" s="34">
        <v>125.648</v>
      </c>
      <c r="BG774" s="34">
        <v>9.1020000000000003</v>
      </c>
      <c r="BH774" s="34">
        <v>8.9999999999999993E-3</v>
      </c>
      <c r="BI774" s="34">
        <v>9.1110000000000007</v>
      </c>
      <c r="BJ774" s="34">
        <v>7.4349999999999996</v>
      </c>
      <c r="BK774" s="34">
        <v>8.0000000000000002E-3</v>
      </c>
      <c r="BL774" s="34">
        <v>7.4429999999999996</v>
      </c>
      <c r="BM774" s="34">
        <v>49.424999999999997</v>
      </c>
      <c r="BN774" s="34"/>
      <c r="BO774" s="34"/>
      <c r="BP774" s="34"/>
      <c r="BQ774" s="34">
        <v>652.89300000000003</v>
      </c>
      <c r="BR774" s="34">
        <v>0.13342799999999999</v>
      </c>
      <c r="BS774" s="34">
        <v>-5</v>
      </c>
      <c r="BT774" s="34">
        <v>6.0000000000000001E-3</v>
      </c>
      <c r="BU774" s="34">
        <v>3.2606470000000001</v>
      </c>
      <c r="BV774" s="34">
        <v>0</v>
      </c>
      <c r="BW774" s="34" t="s">
        <v>155</v>
      </c>
      <c r="BX774" s="34">
        <v>0.81699999999999995</v>
      </c>
    </row>
    <row r="775" spans="1:76" x14ac:dyDescent="0.25">
      <c r="A775" s="35">
        <v>43167</v>
      </c>
      <c r="B775" s="36">
        <v>2.573958333333333E-2</v>
      </c>
      <c r="C775" s="34">
        <v>12.180999999999999</v>
      </c>
      <c r="D775" s="34">
        <v>1.3774</v>
      </c>
      <c r="E775" s="34">
        <v>13773.69796</v>
      </c>
      <c r="F775" s="34">
        <v>422</v>
      </c>
      <c r="G775" s="34">
        <v>0.7</v>
      </c>
      <c r="H775" s="34">
        <v>5740.2</v>
      </c>
      <c r="I775" s="34"/>
      <c r="J775" s="34">
        <v>4.13</v>
      </c>
      <c r="K775" s="34">
        <v>0.87270000000000003</v>
      </c>
      <c r="L775" s="34">
        <v>10.630100000000001</v>
      </c>
      <c r="M775" s="34">
        <v>1.202</v>
      </c>
      <c r="N775" s="34">
        <v>368.24270000000001</v>
      </c>
      <c r="O775" s="34">
        <v>0.57410000000000005</v>
      </c>
      <c r="P775" s="34">
        <v>368.8</v>
      </c>
      <c r="Q775" s="34">
        <v>300.80959999999999</v>
      </c>
      <c r="R775" s="34">
        <v>0.46899999999999997</v>
      </c>
      <c r="S775" s="34">
        <v>301.3</v>
      </c>
      <c r="T775" s="34">
        <v>5740.1917000000003</v>
      </c>
      <c r="U775" s="34"/>
      <c r="V775" s="34"/>
      <c r="W775" s="34">
        <v>0</v>
      </c>
      <c r="X775" s="34">
        <v>3.6027</v>
      </c>
      <c r="Y775" s="34">
        <v>11.9</v>
      </c>
      <c r="Z775" s="34">
        <v>851</v>
      </c>
      <c r="AA775" s="34">
        <v>850</v>
      </c>
      <c r="AB775" s="34">
        <v>860</v>
      </c>
      <c r="AC775" s="34">
        <v>93</v>
      </c>
      <c r="AD775" s="34">
        <v>27.3</v>
      </c>
      <c r="AE775" s="34">
        <v>0.63</v>
      </c>
      <c r="AF775" s="34">
        <v>979</v>
      </c>
      <c r="AG775" s="34">
        <v>1</v>
      </c>
      <c r="AH775" s="34">
        <v>36</v>
      </c>
      <c r="AI775" s="34">
        <v>37</v>
      </c>
      <c r="AJ775" s="34">
        <v>189.1</v>
      </c>
      <c r="AK775" s="34">
        <v>169</v>
      </c>
      <c r="AL775" s="34">
        <v>3.9</v>
      </c>
      <c r="AM775" s="34">
        <v>174.6</v>
      </c>
      <c r="AN775" s="34" t="s">
        <v>155</v>
      </c>
      <c r="AO775" s="34">
        <v>2</v>
      </c>
      <c r="AP775" s="37">
        <v>0.77655092592592589</v>
      </c>
      <c r="AQ775" s="34">
        <v>47.159128000000003</v>
      </c>
      <c r="AR775" s="34">
        <v>-88.489794000000003</v>
      </c>
      <c r="AS775" s="34">
        <v>314.39999999999998</v>
      </c>
      <c r="AT775" s="34">
        <v>12.2</v>
      </c>
      <c r="AU775" s="34">
        <v>12</v>
      </c>
      <c r="AV775" s="34">
        <v>10</v>
      </c>
      <c r="AW775" s="34" t="s">
        <v>199</v>
      </c>
      <c r="AX775" s="34">
        <v>1.4719</v>
      </c>
      <c r="AY775" s="34">
        <v>1.6</v>
      </c>
      <c r="AZ775" s="34">
        <v>2.1718999999999999</v>
      </c>
      <c r="BA775" s="34">
        <v>13.404</v>
      </c>
      <c r="BB775" s="34">
        <v>14.11</v>
      </c>
      <c r="BC775" s="34">
        <v>1.05</v>
      </c>
      <c r="BD775" s="34">
        <v>14.586</v>
      </c>
      <c r="BE775" s="34">
        <v>2490.4920000000002</v>
      </c>
      <c r="BF775" s="34">
        <v>179.245</v>
      </c>
      <c r="BG775" s="34">
        <v>9.0350000000000001</v>
      </c>
      <c r="BH775" s="34">
        <v>1.4E-2</v>
      </c>
      <c r="BI775" s="34">
        <v>9.0489999999999995</v>
      </c>
      <c r="BJ775" s="34">
        <v>7.38</v>
      </c>
      <c r="BK775" s="34">
        <v>1.2E-2</v>
      </c>
      <c r="BL775" s="34">
        <v>7.3920000000000003</v>
      </c>
      <c r="BM775" s="34">
        <v>46.408499999999997</v>
      </c>
      <c r="BN775" s="34"/>
      <c r="BO775" s="34"/>
      <c r="BP775" s="34"/>
      <c r="BQ775" s="34">
        <v>613.72900000000004</v>
      </c>
      <c r="BR775" s="34">
        <v>0.123738</v>
      </c>
      <c r="BS775" s="34">
        <v>-5</v>
      </c>
      <c r="BT775" s="34">
        <v>6.8770000000000003E-3</v>
      </c>
      <c r="BU775" s="34">
        <v>3.023847</v>
      </c>
      <c r="BV775" s="34">
        <v>0</v>
      </c>
      <c r="BW775" s="34" t="s">
        <v>155</v>
      </c>
      <c r="BX775" s="34">
        <v>0.81699999999999995</v>
      </c>
    </row>
    <row r="776" spans="1:76" x14ac:dyDescent="0.25">
      <c r="A776" s="35">
        <v>43167</v>
      </c>
      <c r="B776" s="36">
        <v>2.5751157407407407E-2</v>
      </c>
      <c r="C776" s="34">
        <v>11.569000000000001</v>
      </c>
      <c r="D776" s="34">
        <v>1.7341</v>
      </c>
      <c r="E776" s="34">
        <v>17341.044900000001</v>
      </c>
      <c r="F776" s="34">
        <v>381.6</v>
      </c>
      <c r="G776" s="34">
        <v>1</v>
      </c>
      <c r="H776" s="34">
        <v>5376</v>
      </c>
      <c r="I776" s="34"/>
      <c r="J776" s="34">
        <v>3.84</v>
      </c>
      <c r="K776" s="34">
        <v>0.87470000000000003</v>
      </c>
      <c r="L776" s="34">
        <v>10.1195</v>
      </c>
      <c r="M776" s="34">
        <v>1.5167999999999999</v>
      </c>
      <c r="N776" s="34">
        <v>333.78489999999999</v>
      </c>
      <c r="O776" s="34">
        <v>0.83789999999999998</v>
      </c>
      <c r="P776" s="34">
        <v>334.6</v>
      </c>
      <c r="Q776" s="34">
        <v>272.6617</v>
      </c>
      <c r="R776" s="34">
        <v>0.6845</v>
      </c>
      <c r="S776" s="34">
        <v>273.3</v>
      </c>
      <c r="T776" s="34">
        <v>5375.9691999999995</v>
      </c>
      <c r="U776" s="34"/>
      <c r="V776" s="34"/>
      <c r="W776" s="34">
        <v>0</v>
      </c>
      <c r="X776" s="34">
        <v>3.3603000000000001</v>
      </c>
      <c r="Y776" s="34">
        <v>11.9</v>
      </c>
      <c r="Z776" s="34">
        <v>852</v>
      </c>
      <c r="AA776" s="34">
        <v>851</v>
      </c>
      <c r="AB776" s="34">
        <v>861</v>
      </c>
      <c r="AC776" s="34">
        <v>93</v>
      </c>
      <c r="AD776" s="34">
        <v>27.3</v>
      </c>
      <c r="AE776" s="34">
        <v>0.63</v>
      </c>
      <c r="AF776" s="34">
        <v>979</v>
      </c>
      <c r="AG776" s="34">
        <v>1</v>
      </c>
      <c r="AH776" s="34">
        <v>36</v>
      </c>
      <c r="AI776" s="34">
        <v>37</v>
      </c>
      <c r="AJ776" s="34">
        <v>189.9</v>
      </c>
      <c r="AK776" s="34">
        <v>169</v>
      </c>
      <c r="AL776" s="34">
        <v>3.9</v>
      </c>
      <c r="AM776" s="34">
        <v>175</v>
      </c>
      <c r="AN776" s="34" t="s">
        <v>155</v>
      </c>
      <c r="AO776" s="34">
        <v>2</v>
      </c>
      <c r="AP776" s="37">
        <v>0.77656249999999993</v>
      </c>
      <c r="AQ776" s="34">
        <v>47.159021000000003</v>
      </c>
      <c r="AR776" s="34">
        <v>-88.489811000000003</v>
      </c>
      <c r="AS776" s="34">
        <v>314.5</v>
      </c>
      <c r="AT776" s="34">
        <v>14.4</v>
      </c>
      <c r="AU776" s="34">
        <v>12</v>
      </c>
      <c r="AV776" s="34">
        <v>10</v>
      </c>
      <c r="AW776" s="34" t="s">
        <v>199</v>
      </c>
      <c r="AX776" s="34">
        <v>1.6437999999999999</v>
      </c>
      <c r="AY776" s="34">
        <v>1.7438</v>
      </c>
      <c r="AZ776" s="34">
        <v>2.4157000000000002</v>
      </c>
      <c r="BA776" s="34">
        <v>13.404</v>
      </c>
      <c r="BB776" s="34">
        <v>14.34</v>
      </c>
      <c r="BC776" s="34">
        <v>1.07</v>
      </c>
      <c r="BD776" s="34">
        <v>14.327999999999999</v>
      </c>
      <c r="BE776" s="34">
        <v>2416.2379999999998</v>
      </c>
      <c r="BF776" s="34">
        <v>230.506</v>
      </c>
      <c r="BG776" s="34">
        <v>8.3460000000000001</v>
      </c>
      <c r="BH776" s="34">
        <v>2.1000000000000001E-2</v>
      </c>
      <c r="BI776" s="34">
        <v>8.3670000000000009</v>
      </c>
      <c r="BJ776" s="34">
        <v>6.8179999999999996</v>
      </c>
      <c r="BK776" s="34">
        <v>1.7000000000000001E-2</v>
      </c>
      <c r="BL776" s="34">
        <v>6.835</v>
      </c>
      <c r="BM776" s="34">
        <v>44.295499999999997</v>
      </c>
      <c r="BN776" s="34"/>
      <c r="BO776" s="34"/>
      <c r="BP776" s="34"/>
      <c r="BQ776" s="34">
        <v>583.38800000000003</v>
      </c>
      <c r="BR776" s="34">
        <v>0.106337</v>
      </c>
      <c r="BS776" s="34">
        <v>-5</v>
      </c>
      <c r="BT776" s="34">
        <v>6.123E-3</v>
      </c>
      <c r="BU776" s="34">
        <v>2.5986099999999999</v>
      </c>
      <c r="BV776" s="34">
        <v>0</v>
      </c>
      <c r="BW776" s="34" t="s">
        <v>155</v>
      </c>
      <c r="BX776" s="34">
        <v>0.81699999999999995</v>
      </c>
    </row>
    <row r="777" spans="1:76" x14ac:dyDescent="0.25">
      <c r="A777" s="35">
        <v>43167</v>
      </c>
      <c r="B777" s="36">
        <v>2.576273148148148E-2</v>
      </c>
      <c r="C777" s="34">
        <v>11.378</v>
      </c>
      <c r="D777" s="34">
        <v>2.0811000000000002</v>
      </c>
      <c r="E777" s="34">
        <v>20810.85252</v>
      </c>
      <c r="F777" s="34">
        <v>317.8</v>
      </c>
      <c r="G777" s="34">
        <v>1.2</v>
      </c>
      <c r="H777" s="34">
        <v>5062.6000000000004</v>
      </c>
      <c r="I777" s="34"/>
      <c r="J777" s="34">
        <v>3.6</v>
      </c>
      <c r="K777" s="34">
        <v>0.87329999999999997</v>
      </c>
      <c r="L777" s="34">
        <v>9.9367000000000001</v>
      </c>
      <c r="M777" s="34">
        <v>1.8173999999999999</v>
      </c>
      <c r="N777" s="34">
        <v>277.52420000000001</v>
      </c>
      <c r="O777" s="34">
        <v>1.0730999999999999</v>
      </c>
      <c r="P777" s="34">
        <v>278.60000000000002</v>
      </c>
      <c r="Q777" s="34">
        <v>226.70359999999999</v>
      </c>
      <c r="R777" s="34">
        <v>0.87660000000000005</v>
      </c>
      <c r="S777" s="34">
        <v>227.6</v>
      </c>
      <c r="T777" s="34">
        <v>5062.5522000000001</v>
      </c>
      <c r="U777" s="34"/>
      <c r="V777" s="34"/>
      <c r="W777" s="34">
        <v>0</v>
      </c>
      <c r="X777" s="34">
        <v>3.1438999999999999</v>
      </c>
      <c r="Y777" s="34">
        <v>11.9</v>
      </c>
      <c r="Z777" s="34">
        <v>853</v>
      </c>
      <c r="AA777" s="34">
        <v>853</v>
      </c>
      <c r="AB777" s="34">
        <v>862</v>
      </c>
      <c r="AC777" s="34">
        <v>93</v>
      </c>
      <c r="AD777" s="34">
        <v>27.3</v>
      </c>
      <c r="AE777" s="34">
        <v>0.63</v>
      </c>
      <c r="AF777" s="34">
        <v>979</v>
      </c>
      <c r="AG777" s="34">
        <v>1</v>
      </c>
      <c r="AH777" s="34">
        <v>35.122999999999998</v>
      </c>
      <c r="AI777" s="34">
        <v>37</v>
      </c>
      <c r="AJ777" s="34">
        <v>190</v>
      </c>
      <c r="AK777" s="34">
        <v>169</v>
      </c>
      <c r="AL777" s="34">
        <v>3.9</v>
      </c>
      <c r="AM777" s="34">
        <v>175</v>
      </c>
      <c r="AN777" s="34" t="s">
        <v>155</v>
      </c>
      <c r="AO777" s="34">
        <v>2</v>
      </c>
      <c r="AP777" s="37">
        <v>0.77658564814814823</v>
      </c>
      <c r="AQ777" s="34">
        <v>47.158985000000001</v>
      </c>
      <c r="AR777" s="34">
        <v>-88.489817000000002</v>
      </c>
      <c r="AS777" s="34">
        <v>314.60000000000002</v>
      </c>
      <c r="AT777" s="34">
        <v>14.8</v>
      </c>
      <c r="AU777" s="34">
        <v>12</v>
      </c>
      <c r="AV777" s="34">
        <v>10</v>
      </c>
      <c r="AW777" s="34" t="s">
        <v>199</v>
      </c>
      <c r="AX777" s="34">
        <v>1.3405</v>
      </c>
      <c r="AY777" s="34">
        <v>1.4404999999999999</v>
      </c>
      <c r="AZ777" s="34">
        <v>1.9966999999999999</v>
      </c>
      <c r="BA777" s="34">
        <v>13.404</v>
      </c>
      <c r="BB777" s="34">
        <v>14.18</v>
      </c>
      <c r="BC777" s="34">
        <v>1.06</v>
      </c>
      <c r="BD777" s="34">
        <v>14.506</v>
      </c>
      <c r="BE777" s="34">
        <v>2355.7800000000002</v>
      </c>
      <c r="BF777" s="34">
        <v>274.24200000000002</v>
      </c>
      <c r="BG777" s="34">
        <v>6.89</v>
      </c>
      <c r="BH777" s="34">
        <v>2.7E-2</v>
      </c>
      <c r="BI777" s="34">
        <v>6.9169999999999998</v>
      </c>
      <c r="BJ777" s="34">
        <v>5.6280000000000001</v>
      </c>
      <c r="BK777" s="34">
        <v>2.1999999999999999E-2</v>
      </c>
      <c r="BL777" s="34">
        <v>5.65</v>
      </c>
      <c r="BM777" s="34">
        <v>41.417700000000004</v>
      </c>
      <c r="BN777" s="34"/>
      <c r="BO777" s="34"/>
      <c r="BP777" s="34"/>
      <c r="BQ777" s="34">
        <v>541.96100000000001</v>
      </c>
      <c r="BR777" s="34">
        <v>8.9968000000000006E-2</v>
      </c>
      <c r="BS777" s="34">
        <v>-5</v>
      </c>
      <c r="BT777" s="34">
        <v>6.8770000000000003E-3</v>
      </c>
      <c r="BU777" s="34">
        <v>2.1985929999999998</v>
      </c>
      <c r="BV777" s="34">
        <v>0</v>
      </c>
      <c r="BW777" s="34" t="s">
        <v>155</v>
      </c>
      <c r="BX777" s="34">
        <v>0.81699999999999995</v>
      </c>
    </row>
    <row r="778" spans="1:76" x14ac:dyDescent="0.25">
      <c r="A778" s="35">
        <v>43167</v>
      </c>
      <c r="B778" s="36">
        <v>2.5774305555555557E-2</v>
      </c>
      <c r="C778" s="34">
        <v>11.678000000000001</v>
      </c>
      <c r="D778" s="34">
        <v>1.6676</v>
      </c>
      <c r="E778" s="34">
        <v>16675.90164</v>
      </c>
      <c r="F778" s="34">
        <v>242.3</v>
      </c>
      <c r="G778" s="34">
        <v>1.4</v>
      </c>
      <c r="H778" s="34">
        <v>5567.5</v>
      </c>
      <c r="I778" s="34"/>
      <c r="J778" s="34">
        <v>3.42</v>
      </c>
      <c r="K778" s="34">
        <v>0.87429999999999997</v>
      </c>
      <c r="L778" s="34">
        <v>10.209300000000001</v>
      </c>
      <c r="M778" s="34">
        <v>1.4579</v>
      </c>
      <c r="N778" s="34">
        <v>211.8227</v>
      </c>
      <c r="O778" s="34">
        <v>1.2492000000000001</v>
      </c>
      <c r="P778" s="34">
        <v>213.1</v>
      </c>
      <c r="Q778" s="34">
        <v>173.0334</v>
      </c>
      <c r="R778" s="34">
        <v>1.0205</v>
      </c>
      <c r="S778" s="34">
        <v>174.1</v>
      </c>
      <c r="T778" s="34">
        <v>5567.4521000000004</v>
      </c>
      <c r="U778" s="34"/>
      <c r="V778" s="34"/>
      <c r="W778" s="34">
        <v>0</v>
      </c>
      <c r="X778" s="34">
        <v>2.9908000000000001</v>
      </c>
      <c r="Y778" s="34">
        <v>11.9</v>
      </c>
      <c r="Z778" s="34">
        <v>852</v>
      </c>
      <c r="AA778" s="34">
        <v>852</v>
      </c>
      <c r="AB778" s="34">
        <v>862</v>
      </c>
      <c r="AC778" s="34">
        <v>93</v>
      </c>
      <c r="AD778" s="34">
        <v>27.3</v>
      </c>
      <c r="AE778" s="34">
        <v>0.63</v>
      </c>
      <c r="AF778" s="34">
        <v>979</v>
      </c>
      <c r="AG778" s="34">
        <v>1</v>
      </c>
      <c r="AH778" s="34">
        <v>35.877000000000002</v>
      </c>
      <c r="AI778" s="34">
        <v>37</v>
      </c>
      <c r="AJ778" s="34">
        <v>190</v>
      </c>
      <c r="AK778" s="34">
        <v>168.1</v>
      </c>
      <c r="AL778" s="34">
        <v>4</v>
      </c>
      <c r="AM778" s="34">
        <v>175</v>
      </c>
      <c r="AN778" s="34" t="s">
        <v>155</v>
      </c>
      <c r="AO778" s="34">
        <v>2</v>
      </c>
      <c r="AP778" s="37">
        <v>0.77658564814814823</v>
      </c>
      <c r="AQ778" s="34">
        <v>47.158940000000001</v>
      </c>
      <c r="AR778" s="34">
        <v>-88.489825999999994</v>
      </c>
      <c r="AS778" s="34">
        <v>314.7</v>
      </c>
      <c r="AT778" s="34">
        <v>15.1</v>
      </c>
      <c r="AU778" s="34">
        <v>12</v>
      </c>
      <c r="AV778" s="34">
        <v>10</v>
      </c>
      <c r="AW778" s="34" t="s">
        <v>199</v>
      </c>
      <c r="AX778" s="34">
        <v>1.2</v>
      </c>
      <c r="AY778" s="34">
        <v>1.3</v>
      </c>
      <c r="AZ778" s="34">
        <v>1.8</v>
      </c>
      <c r="BA778" s="34">
        <v>13.404</v>
      </c>
      <c r="BB778" s="34">
        <v>14.29</v>
      </c>
      <c r="BC778" s="34">
        <v>1.07</v>
      </c>
      <c r="BD778" s="34">
        <v>14.381</v>
      </c>
      <c r="BE778" s="34">
        <v>2427.6619999999998</v>
      </c>
      <c r="BF778" s="34">
        <v>220.65</v>
      </c>
      <c r="BG778" s="34">
        <v>5.2750000000000004</v>
      </c>
      <c r="BH778" s="34">
        <v>3.1E-2</v>
      </c>
      <c r="BI778" s="34">
        <v>5.306</v>
      </c>
      <c r="BJ778" s="34">
        <v>4.3090000000000002</v>
      </c>
      <c r="BK778" s="34">
        <v>2.5000000000000001E-2</v>
      </c>
      <c r="BL778" s="34">
        <v>4.3339999999999996</v>
      </c>
      <c r="BM778" s="34">
        <v>45.684600000000003</v>
      </c>
      <c r="BN778" s="34"/>
      <c r="BO778" s="34"/>
      <c r="BP778" s="34"/>
      <c r="BQ778" s="34">
        <v>517.096</v>
      </c>
      <c r="BR778" s="34">
        <v>0.112556</v>
      </c>
      <c r="BS778" s="34">
        <v>-5</v>
      </c>
      <c r="BT778" s="34">
        <v>7.0000000000000001E-3</v>
      </c>
      <c r="BU778" s="34">
        <v>2.7505869999999999</v>
      </c>
      <c r="BV778" s="34">
        <v>0</v>
      </c>
      <c r="BW778" s="34" t="s">
        <v>155</v>
      </c>
      <c r="BX778" s="34">
        <v>0.81699999999999995</v>
      </c>
    </row>
    <row r="779" spans="1:76" x14ac:dyDescent="0.25">
      <c r="A779" s="35">
        <v>43167</v>
      </c>
      <c r="B779" s="36">
        <v>2.5785879629629627E-2</v>
      </c>
      <c r="C779" s="34">
        <v>11.819000000000001</v>
      </c>
      <c r="D779" s="34">
        <v>1.1422000000000001</v>
      </c>
      <c r="E779" s="34">
        <v>11422.003339999999</v>
      </c>
      <c r="F779" s="34">
        <v>217</v>
      </c>
      <c r="G779" s="34">
        <v>1.5</v>
      </c>
      <c r="H779" s="34">
        <v>5786.2</v>
      </c>
      <c r="I779" s="34"/>
      <c r="J779" s="34">
        <v>3.27</v>
      </c>
      <c r="K779" s="34">
        <v>0.87770000000000004</v>
      </c>
      <c r="L779" s="34">
        <v>10.3736</v>
      </c>
      <c r="M779" s="34">
        <v>1.0024999999999999</v>
      </c>
      <c r="N779" s="34">
        <v>190.48230000000001</v>
      </c>
      <c r="O779" s="34">
        <v>1.3166</v>
      </c>
      <c r="P779" s="34">
        <v>191.8</v>
      </c>
      <c r="Q779" s="34">
        <v>155.6009</v>
      </c>
      <c r="R779" s="34">
        <v>1.0754999999999999</v>
      </c>
      <c r="S779" s="34">
        <v>156.69999999999999</v>
      </c>
      <c r="T779" s="34">
        <v>5786.2302</v>
      </c>
      <c r="U779" s="34"/>
      <c r="V779" s="34"/>
      <c r="W779" s="34">
        <v>0</v>
      </c>
      <c r="X779" s="34">
        <v>2.8658999999999999</v>
      </c>
      <c r="Y779" s="34">
        <v>11.9</v>
      </c>
      <c r="Z779" s="34">
        <v>852</v>
      </c>
      <c r="AA779" s="34">
        <v>851</v>
      </c>
      <c r="AB779" s="34">
        <v>862</v>
      </c>
      <c r="AC779" s="34">
        <v>93</v>
      </c>
      <c r="AD779" s="34">
        <v>27.3</v>
      </c>
      <c r="AE779" s="34">
        <v>0.63</v>
      </c>
      <c r="AF779" s="34">
        <v>979</v>
      </c>
      <c r="AG779" s="34">
        <v>1</v>
      </c>
      <c r="AH779" s="34">
        <v>36</v>
      </c>
      <c r="AI779" s="34">
        <v>37</v>
      </c>
      <c r="AJ779" s="34">
        <v>190</v>
      </c>
      <c r="AK779" s="34">
        <v>168.9</v>
      </c>
      <c r="AL779" s="34">
        <v>3.9</v>
      </c>
      <c r="AM779" s="34">
        <v>175</v>
      </c>
      <c r="AN779" s="34" t="s">
        <v>155</v>
      </c>
      <c r="AO779" s="34">
        <v>2</v>
      </c>
      <c r="AP779" s="37">
        <v>0.77659722222222216</v>
      </c>
      <c r="AQ779" s="34">
        <v>47.158884999999998</v>
      </c>
      <c r="AR779" s="34">
        <v>-88.489834999999999</v>
      </c>
      <c r="AS779" s="34">
        <v>314.8</v>
      </c>
      <c r="AT779" s="34">
        <v>14.5</v>
      </c>
      <c r="AU779" s="34">
        <v>12</v>
      </c>
      <c r="AV779" s="34">
        <v>10</v>
      </c>
      <c r="AW779" s="34" t="s">
        <v>199</v>
      </c>
      <c r="AX779" s="34">
        <v>1.3438000000000001</v>
      </c>
      <c r="AY779" s="34">
        <v>1.0843</v>
      </c>
      <c r="AZ779" s="34">
        <v>1.9438</v>
      </c>
      <c r="BA779" s="34">
        <v>13.404</v>
      </c>
      <c r="BB779" s="34">
        <v>14.72</v>
      </c>
      <c r="BC779" s="34">
        <v>1.1000000000000001</v>
      </c>
      <c r="BD779" s="34">
        <v>13.932</v>
      </c>
      <c r="BE779" s="34">
        <v>2522.4839999999999</v>
      </c>
      <c r="BF779" s="34">
        <v>155.15700000000001</v>
      </c>
      <c r="BG779" s="34">
        <v>4.851</v>
      </c>
      <c r="BH779" s="34">
        <v>3.4000000000000002E-2</v>
      </c>
      <c r="BI779" s="34">
        <v>4.8840000000000003</v>
      </c>
      <c r="BJ779" s="34">
        <v>3.9620000000000002</v>
      </c>
      <c r="BK779" s="34">
        <v>2.7E-2</v>
      </c>
      <c r="BL779" s="34">
        <v>3.99</v>
      </c>
      <c r="BM779" s="34">
        <v>48.552900000000001</v>
      </c>
      <c r="BN779" s="34"/>
      <c r="BO779" s="34"/>
      <c r="BP779" s="34"/>
      <c r="BQ779" s="34">
        <v>506.71499999999997</v>
      </c>
      <c r="BR779" s="34">
        <v>8.0043000000000003E-2</v>
      </c>
      <c r="BS779" s="34">
        <v>-5</v>
      </c>
      <c r="BT779" s="34">
        <v>7.0000000000000001E-3</v>
      </c>
      <c r="BU779" s="34">
        <v>1.956051</v>
      </c>
      <c r="BV779" s="34">
        <v>0</v>
      </c>
      <c r="BW779" s="34" t="s">
        <v>155</v>
      </c>
      <c r="BX779" s="34">
        <v>0.81699999999999995</v>
      </c>
    </row>
    <row r="780" spans="1:76" x14ac:dyDescent="0.25">
      <c r="A780" s="35">
        <v>43167</v>
      </c>
      <c r="B780" s="36">
        <v>2.5797453703703704E-2</v>
      </c>
      <c r="C780" s="34">
        <v>11.81</v>
      </c>
      <c r="D780" s="34">
        <v>0.81710000000000005</v>
      </c>
      <c r="E780" s="34">
        <v>8170.5405410000003</v>
      </c>
      <c r="F780" s="34">
        <v>198.1</v>
      </c>
      <c r="G780" s="34">
        <v>1.5</v>
      </c>
      <c r="H780" s="34">
        <v>4968.8999999999996</v>
      </c>
      <c r="I780" s="34"/>
      <c r="J780" s="34">
        <v>3.2</v>
      </c>
      <c r="K780" s="34">
        <v>0.88149999999999995</v>
      </c>
      <c r="L780" s="34">
        <v>10.4109</v>
      </c>
      <c r="M780" s="34">
        <v>0.72019999999999995</v>
      </c>
      <c r="N780" s="34">
        <v>174.60489999999999</v>
      </c>
      <c r="O780" s="34">
        <v>1.3223</v>
      </c>
      <c r="P780" s="34">
        <v>175.9</v>
      </c>
      <c r="Q780" s="34">
        <v>142.773</v>
      </c>
      <c r="R780" s="34">
        <v>1.0811999999999999</v>
      </c>
      <c r="S780" s="34">
        <v>143.9</v>
      </c>
      <c r="T780" s="34">
        <v>4968.8683000000001</v>
      </c>
      <c r="U780" s="34"/>
      <c r="V780" s="34"/>
      <c r="W780" s="34">
        <v>0</v>
      </c>
      <c r="X780" s="34">
        <v>2.8208000000000002</v>
      </c>
      <c r="Y780" s="34">
        <v>11.9</v>
      </c>
      <c r="Z780" s="34">
        <v>853</v>
      </c>
      <c r="AA780" s="34">
        <v>852</v>
      </c>
      <c r="AB780" s="34">
        <v>863</v>
      </c>
      <c r="AC780" s="34">
        <v>93.9</v>
      </c>
      <c r="AD780" s="34">
        <v>27.56</v>
      </c>
      <c r="AE780" s="34">
        <v>0.63</v>
      </c>
      <c r="AF780" s="34">
        <v>979</v>
      </c>
      <c r="AG780" s="34">
        <v>1</v>
      </c>
      <c r="AH780" s="34">
        <v>35.122999999999998</v>
      </c>
      <c r="AI780" s="34">
        <v>37</v>
      </c>
      <c r="AJ780" s="34">
        <v>190</v>
      </c>
      <c r="AK780" s="34">
        <v>168.1</v>
      </c>
      <c r="AL780" s="34">
        <v>3.9</v>
      </c>
      <c r="AM780" s="34">
        <v>175</v>
      </c>
      <c r="AN780" s="34" t="s">
        <v>155</v>
      </c>
      <c r="AO780" s="34">
        <v>2</v>
      </c>
      <c r="AP780" s="37">
        <v>0.77660879629629631</v>
      </c>
      <c r="AQ780" s="34">
        <v>47.158830000000002</v>
      </c>
      <c r="AR780" s="34">
        <v>-88.489844000000005</v>
      </c>
      <c r="AS780" s="34">
        <v>314.89999999999998</v>
      </c>
      <c r="AT780" s="34">
        <v>14.2</v>
      </c>
      <c r="AU780" s="34">
        <v>12</v>
      </c>
      <c r="AV780" s="34">
        <v>10</v>
      </c>
      <c r="AW780" s="34" t="s">
        <v>199</v>
      </c>
      <c r="AX780" s="34">
        <v>1.4</v>
      </c>
      <c r="AY780" s="34">
        <v>1</v>
      </c>
      <c r="AZ780" s="34">
        <v>2</v>
      </c>
      <c r="BA780" s="34">
        <v>13.404</v>
      </c>
      <c r="BB780" s="34">
        <v>15.22</v>
      </c>
      <c r="BC780" s="34">
        <v>1.1399999999999999</v>
      </c>
      <c r="BD780" s="34">
        <v>13.443</v>
      </c>
      <c r="BE780" s="34">
        <v>2602.942</v>
      </c>
      <c r="BF780" s="34">
        <v>114.611</v>
      </c>
      <c r="BG780" s="34">
        <v>4.5720000000000001</v>
      </c>
      <c r="BH780" s="34">
        <v>3.5000000000000003E-2</v>
      </c>
      <c r="BI780" s="34">
        <v>4.6059999999999999</v>
      </c>
      <c r="BJ780" s="34">
        <v>3.738</v>
      </c>
      <c r="BK780" s="34">
        <v>2.8000000000000001E-2</v>
      </c>
      <c r="BL780" s="34">
        <v>3.766</v>
      </c>
      <c r="BM780" s="34">
        <v>42.870100000000001</v>
      </c>
      <c r="BN780" s="34"/>
      <c r="BO780" s="34"/>
      <c r="BP780" s="34"/>
      <c r="BQ780" s="34">
        <v>512.79899999999998</v>
      </c>
      <c r="BR780" s="34">
        <v>8.7277999999999994E-2</v>
      </c>
      <c r="BS780" s="34">
        <v>-5</v>
      </c>
      <c r="BT780" s="34">
        <v>7.0000000000000001E-3</v>
      </c>
      <c r="BU780" s="34">
        <v>2.132857</v>
      </c>
      <c r="BV780" s="34">
        <v>0</v>
      </c>
      <c r="BW780" s="34" t="s">
        <v>155</v>
      </c>
      <c r="BX780" s="34">
        <v>0.81799999999999995</v>
      </c>
    </row>
    <row r="781" spans="1:76" x14ac:dyDescent="0.25">
      <c r="A781" s="35">
        <v>43167</v>
      </c>
      <c r="B781" s="36">
        <v>2.5809027777777774E-2</v>
      </c>
      <c r="C781" s="34">
        <v>10.987</v>
      </c>
      <c r="D781" s="34">
        <v>0.82550000000000001</v>
      </c>
      <c r="E781" s="34">
        <v>8255.4865090000003</v>
      </c>
      <c r="F781" s="34">
        <v>172.5</v>
      </c>
      <c r="G781" s="34">
        <v>1.5</v>
      </c>
      <c r="H781" s="34">
        <v>4455</v>
      </c>
      <c r="I781" s="34"/>
      <c r="J781" s="34">
        <v>3.1</v>
      </c>
      <c r="K781" s="34">
        <v>0.88870000000000005</v>
      </c>
      <c r="L781" s="34">
        <v>9.7637999999999998</v>
      </c>
      <c r="M781" s="34">
        <v>0.73360000000000003</v>
      </c>
      <c r="N781" s="34">
        <v>153.27600000000001</v>
      </c>
      <c r="O781" s="34">
        <v>1.333</v>
      </c>
      <c r="P781" s="34">
        <v>154.6</v>
      </c>
      <c r="Q781" s="34">
        <v>125.3501</v>
      </c>
      <c r="R781" s="34">
        <v>1.0901000000000001</v>
      </c>
      <c r="S781" s="34">
        <v>126.4</v>
      </c>
      <c r="T781" s="34">
        <v>4454.9925999999996</v>
      </c>
      <c r="U781" s="34"/>
      <c r="V781" s="34"/>
      <c r="W781" s="34">
        <v>0</v>
      </c>
      <c r="X781" s="34">
        <v>2.7547999999999999</v>
      </c>
      <c r="Y781" s="34">
        <v>11.9</v>
      </c>
      <c r="Z781" s="34">
        <v>852</v>
      </c>
      <c r="AA781" s="34">
        <v>852</v>
      </c>
      <c r="AB781" s="34">
        <v>862</v>
      </c>
      <c r="AC781" s="34">
        <v>94</v>
      </c>
      <c r="AD781" s="34">
        <v>27.6</v>
      </c>
      <c r="AE781" s="34">
        <v>0.63</v>
      </c>
      <c r="AF781" s="34">
        <v>979</v>
      </c>
      <c r="AG781" s="34">
        <v>1</v>
      </c>
      <c r="AH781" s="34">
        <v>35.877000000000002</v>
      </c>
      <c r="AI781" s="34">
        <v>37</v>
      </c>
      <c r="AJ781" s="34">
        <v>190</v>
      </c>
      <c r="AK781" s="34">
        <v>168</v>
      </c>
      <c r="AL781" s="34">
        <v>4</v>
      </c>
      <c r="AM781" s="34">
        <v>175</v>
      </c>
      <c r="AN781" s="34" t="s">
        <v>155</v>
      </c>
      <c r="AO781" s="34">
        <v>2</v>
      </c>
      <c r="AP781" s="37">
        <v>0.77662037037037035</v>
      </c>
      <c r="AQ781" s="34">
        <v>47.158783999999997</v>
      </c>
      <c r="AR781" s="34">
        <v>-88.489840000000001</v>
      </c>
      <c r="AS781" s="34">
        <v>314.89999999999998</v>
      </c>
      <c r="AT781" s="34">
        <v>13.3</v>
      </c>
      <c r="AU781" s="34">
        <v>12</v>
      </c>
      <c r="AV781" s="34">
        <v>10</v>
      </c>
      <c r="AW781" s="34" t="s">
        <v>199</v>
      </c>
      <c r="AX781" s="34">
        <v>1.4</v>
      </c>
      <c r="AY781" s="34">
        <v>1</v>
      </c>
      <c r="AZ781" s="34">
        <v>2</v>
      </c>
      <c r="BA781" s="34">
        <v>13.404</v>
      </c>
      <c r="BB781" s="34">
        <v>16.239999999999998</v>
      </c>
      <c r="BC781" s="34">
        <v>1.21</v>
      </c>
      <c r="BD781" s="34">
        <v>12.529</v>
      </c>
      <c r="BE781" s="34">
        <v>2594.5369999999998</v>
      </c>
      <c r="BF781" s="34">
        <v>124.078</v>
      </c>
      <c r="BG781" s="34">
        <v>4.2649999999999997</v>
      </c>
      <c r="BH781" s="34">
        <v>3.6999999999999998E-2</v>
      </c>
      <c r="BI781" s="34">
        <v>4.3019999999999996</v>
      </c>
      <c r="BJ781" s="34">
        <v>3.488</v>
      </c>
      <c r="BK781" s="34">
        <v>0.03</v>
      </c>
      <c r="BL781" s="34">
        <v>3.5190000000000001</v>
      </c>
      <c r="BM781" s="34">
        <v>40.851799999999997</v>
      </c>
      <c r="BN781" s="34"/>
      <c r="BO781" s="34"/>
      <c r="BP781" s="34"/>
      <c r="BQ781" s="34">
        <v>532.27499999999998</v>
      </c>
      <c r="BR781" s="34">
        <v>9.6893000000000007E-2</v>
      </c>
      <c r="BS781" s="34">
        <v>-5</v>
      </c>
      <c r="BT781" s="34">
        <v>6.123E-3</v>
      </c>
      <c r="BU781" s="34">
        <v>2.367823</v>
      </c>
      <c r="BV781" s="34">
        <v>0</v>
      </c>
      <c r="BW781" s="34" t="s">
        <v>155</v>
      </c>
      <c r="BX781" s="34">
        <v>0.81799999999999995</v>
      </c>
    </row>
    <row r="782" spans="1:76" x14ac:dyDescent="0.25">
      <c r="A782" s="35">
        <v>43167</v>
      </c>
      <c r="B782" s="36">
        <v>2.5820601851851852E-2</v>
      </c>
      <c r="C782" s="34">
        <v>9.4459999999999997</v>
      </c>
      <c r="D782" s="34">
        <v>1.9891000000000001</v>
      </c>
      <c r="E782" s="34">
        <v>19890.80949</v>
      </c>
      <c r="F782" s="34">
        <v>144.4</v>
      </c>
      <c r="G782" s="34">
        <v>1.5</v>
      </c>
      <c r="H782" s="34">
        <v>4579.6000000000004</v>
      </c>
      <c r="I782" s="34"/>
      <c r="J782" s="34">
        <v>3.1</v>
      </c>
      <c r="K782" s="34">
        <v>0.89039999999999997</v>
      </c>
      <c r="L782" s="34">
        <v>8.4108999999999998</v>
      </c>
      <c r="M782" s="34">
        <v>1.7710999999999999</v>
      </c>
      <c r="N782" s="34">
        <v>128.53360000000001</v>
      </c>
      <c r="O782" s="34">
        <v>1.3355999999999999</v>
      </c>
      <c r="P782" s="34">
        <v>129.9</v>
      </c>
      <c r="Q782" s="34">
        <v>105.1156</v>
      </c>
      <c r="R782" s="34">
        <v>1.0923</v>
      </c>
      <c r="S782" s="34">
        <v>106.2</v>
      </c>
      <c r="T782" s="34">
        <v>4579.6093000000001</v>
      </c>
      <c r="U782" s="34"/>
      <c r="V782" s="34"/>
      <c r="W782" s="34">
        <v>0</v>
      </c>
      <c r="X782" s="34">
        <v>2.7603</v>
      </c>
      <c r="Y782" s="34">
        <v>11.9</v>
      </c>
      <c r="Z782" s="34">
        <v>853</v>
      </c>
      <c r="AA782" s="34">
        <v>853</v>
      </c>
      <c r="AB782" s="34">
        <v>863</v>
      </c>
      <c r="AC782" s="34">
        <v>94</v>
      </c>
      <c r="AD782" s="34">
        <v>27.6</v>
      </c>
      <c r="AE782" s="34">
        <v>0.63</v>
      </c>
      <c r="AF782" s="34">
        <v>979</v>
      </c>
      <c r="AG782" s="34">
        <v>1</v>
      </c>
      <c r="AH782" s="34">
        <v>35.122999999999998</v>
      </c>
      <c r="AI782" s="34">
        <v>37</v>
      </c>
      <c r="AJ782" s="34">
        <v>190</v>
      </c>
      <c r="AK782" s="34">
        <v>168</v>
      </c>
      <c r="AL782" s="34">
        <v>3.9</v>
      </c>
      <c r="AM782" s="34">
        <v>174.9</v>
      </c>
      <c r="AN782" s="34" t="s">
        <v>155</v>
      </c>
      <c r="AO782" s="34">
        <v>2</v>
      </c>
      <c r="AP782" s="37">
        <v>0.7766319444444445</v>
      </c>
      <c r="AQ782" s="34">
        <v>47.158735</v>
      </c>
      <c r="AR782" s="34">
        <v>-88.489842999999993</v>
      </c>
      <c r="AS782" s="34">
        <v>314.89999999999998</v>
      </c>
      <c r="AT782" s="34">
        <v>13</v>
      </c>
      <c r="AU782" s="34">
        <v>12</v>
      </c>
      <c r="AV782" s="34">
        <v>10</v>
      </c>
      <c r="AW782" s="34" t="s">
        <v>199</v>
      </c>
      <c r="AX782" s="34">
        <v>1.5438000000000001</v>
      </c>
      <c r="AY782" s="34">
        <v>1</v>
      </c>
      <c r="AZ782" s="34">
        <v>2.1438000000000001</v>
      </c>
      <c r="BA782" s="34">
        <v>13.404</v>
      </c>
      <c r="BB782" s="34">
        <v>16.52</v>
      </c>
      <c r="BC782" s="34">
        <v>1.23</v>
      </c>
      <c r="BD782" s="34">
        <v>12.308</v>
      </c>
      <c r="BE782" s="34">
        <v>2298.8679999999999</v>
      </c>
      <c r="BF782" s="34">
        <v>308.09899999999999</v>
      </c>
      <c r="BG782" s="34">
        <v>3.6789999999999998</v>
      </c>
      <c r="BH782" s="34">
        <v>3.7999999999999999E-2</v>
      </c>
      <c r="BI782" s="34">
        <v>3.7170000000000001</v>
      </c>
      <c r="BJ782" s="34">
        <v>3.0089999999999999</v>
      </c>
      <c r="BK782" s="34">
        <v>3.1E-2</v>
      </c>
      <c r="BL782" s="34">
        <v>3.04</v>
      </c>
      <c r="BM782" s="34">
        <v>43.193600000000004</v>
      </c>
      <c r="BN782" s="34"/>
      <c r="BO782" s="34"/>
      <c r="BP782" s="34"/>
      <c r="BQ782" s="34">
        <v>548.55499999999995</v>
      </c>
      <c r="BR782" s="34">
        <v>6.6428000000000001E-2</v>
      </c>
      <c r="BS782" s="34">
        <v>-5</v>
      </c>
      <c r="BT782" s="34">
        <v>7.7539999999999996E-3</v>
      </c>
      <c r="BU782" s="34">
        <v>1.6233340000000001</v>
      </c>
      <c r="BV782" s="34">
        <v>0</v>
      </c>
      <c r="BW782" s="34" t="s">
        <v>155</v>
      </c>
      <c r="BX782" s="34">
        <v>0.81799999999999995</v>
      </c>
    </row>
    <row r="783" spans="1:76" x14ac:dyDescent="0.25">
      <c r="A783" s="35">
        <v>43167</v>
      </c>
      <c r="B783" s="36">
        <v>2.5832175925925922E-2</v>
      </c>
      <c r="C783" s="34">
        <v>9.0960000000000001</v>
      </c>
      <c r="D783" s="34">
        <v>3.0106000000000002</v>
      </c>
      <c r="E783" s="34">
        <v>30106.221280000002</v>
      </c>
      <c r="F783" s="34">
        <v>122.1</v>
      </c>
      <c r="G783" s="34">
        <v>1.5</v>
      </c>
      <c r="H783" s="34">
        <v>10808.3</v>
      </c>
      <c r="I783" s="34"/>
      <c r="J783" s="34">
        <v>3.1</v>
      </c>
      <c r="K783" s="34">
        <v>0.87739999999999996</v>
      </c>
      <c r="L783" s="34">
        <v>7.9810999999999996</v>
      </c>
      <c r="M783" s="34">
        <v>2.6415999999999999</v>
      </c>
      <c r="N783" s="34">
        <v>107.17489999999999</v>
      </c>
      <c r="O783" s="34">
        <v>1.3162</v>
      </c>
      <c r="P783" s="34">
        <v>108.5</v>
      </c>
      <c r="Q783" s="34">
        <v>87.648300000000006</v>
      </c>
      <c r="R783" s="34">
        <v>1.0764</v>
      </c>
      <c r="S783" s="34">
        <v>88.7</v>
      </c>
      <c r="T783" s="34">
        <v>10808.255800000001</v>
      </c>
      <c r="U783" s="34"/>
      <c r="V783" s="34"/>
      <c r="W783" s="34">
        <v>0</v>
      </c>
      <c r="X783" s="34">
        <v>2.7201</v>
      </c>
      <c r="Y783" s="34">
        <v>11.9</v>
      </c>
      <c r="Z783" s="34">
        <v>854</v>
      </c>
      <c r="AA783" s="34">
        <v>854</v>
      </c>
      <c r="AB783" s="34">
        <v>864</v>
      </c>
      <c r="AC783" s="34">
        <v>94</v>
      </c>
      <c r="AD783" s="34">
        <v>27.6</v>
      </c>
      <c r="AE783" s="34">
        <v>0.63</v>
      </c>
      <c r="AF783" s="34">
        <v>979</v>
      </c>
      <c r="AG783" s="34">
        <v>1</v>
      </c>
      <c r="AH783" s="34">
        <v>35</v>
      </c>
      <c r="AI783" s="34">
        <v>37</v>
      </c>
      <c r="AJ783" s="34">
        <v>190</v>
      </c>
      <c r="AK783" s="34">
        <v>168.9</v>
      </c>
      <c r="AL783" s="34">
        <v>3.9</v>
      </c>
      <c r="AM783" s="34">
        <v>174.5</v>
      </c>
      <c r="AN783" s="34" t="s">
        <v>155</v>
      </c>
      <c r="AO783" s="34">
        <v>2</v>
      </c>
      <c r="AP783" s="37">
        <v>0.77664351851851843</v>
      </c>
      <c r="AQ783" s="34">
        <v>47.158687999999998</v>
      </c>
      <c r="AR783" s="34">
        <v>-88.489845000000003</v>
      </c>
      <c r="AS783" s="34">
        <v>314.8</v>
      </c>
      <c r="AT783" s="34">
        <v>12.3</v>
      </c>
      <c r="AU783" s="34">
        <v>12</v>
      </c>
      <c r="AV783" s="34">
        <v>10</v>
      </c>
      <c r="AW783" s="34" t="s">
        <v>199</v>
      </c>
      <c r="AX783" s="34">
        <v>1.6718999999999999</v>
      </c>
      <c r="AY783" s="34">
        <v>1.0719000000000001</v>
      </c>
      <c r="AZ783" s="34">
        <v>2.2000000000000002</v>
      </c>
      <c r="BA783" s="34">
        <v>13.404</v>
      </c>
      <c r="BB783" s="34">
        <v>14.69</v>
      </c>
      <c r="BC783" s="34">
        <v>1.1000000000000001</v>
      </c>
      <c r="BD783" s="34">
        <v>13.968</v>
      </c>
      <c r="BE783" s="34">
        <v>1982.454</v>
      </c>
      <c r="BF783" s="34">
        <v>417.62799999999999</v>
      </c>
      <c r="BG783" s="34">
        <v>2.7879999999999998</v>
      </c>
      <c r="BH783" s="34">
        <v>3.4000000000000002E-2</v>
      </c>
      <c r="BI783" s="34">
        <v>2.8220000000000001</v>
      </c>
      <c r="BJ783" s="34">
        <v>2.2799999999999998</v>
      </c>
      <c r="BK783" s="34">
        <v>2.8000000000000001E-2</v>
      </c>
      <c r="BL783" s="34">
        <v>2.3079999999999998</v>
      </c>
      <c r="BM783" s="34">
        <v>92.643900000000002</v>
      </c>
      <c r="BN783" s="34"/>
      <c r="BO783" s="34"/>
      <c r="BP783" s="34"/>
      <c r="BQ783" s="34">
        <v>491.26600000000002</v>
      </c>
      <c r="BR783" s="34">
        <v>8.831E-2</v>
      </c>
      <c r="BS783" s="34">
        <v>-5</v>
      </c>
      <c r="BT783" s="34">
        <v>7.123E-3</v>
      </c>
      <c r="BU783" s="34">
        <v>2.1580759999999999</v>
      </c>
      <c r="BV783" s="34">
        <v>0</v>
      </c>
      <c r="BW783" s="34" t="s">
        <v>155</v>
      </c>
      <c r="BX783" s="34">
        <v>0.81799999999999995</v>
      </c>
    </row>
    <row r="784" spans="1:76" x14ac:dyDescent="0.25">
      <c r="A784" s="35">
        <v>43167</v>
      </c>
      <c r="B784" s="36">
        <v>2.5843750000000002E-2</v>
      </c>
      <c r="C784" s="34">
        <v>10.022</v>
      </c>
      <c r="D784" s="34">
        <v>2.3952</v>
      </c>
      <c r="E784" s="34">
        <v>23951.61421</v>
      </c>
      <c r="F784" s="34">
        <v>114.2</v>
      </c>
      <c r="G784" s="34">
        <v>1.5</v>
      </c>
      <c r="H784" s="34">
        <v>11517.8</v>
      </c>
      <c r="I784" s="34"/>
      <c r="J784" s="34">
        <v>3.27</v>
      </c>
      <c r="K784" s="34">
        <v>0.875</v>
      </c>
      <c r="L784" s="34">
        <v>8.7690999999999999</v>
      </c>
      <c r="M784" s="34">
        <v>2.0956999999999999</v>
      </c>
      <c r="N784" s="34">
        <v>99.947400000000002</v>
      </c>
      <c r="O784" s="34">
        <v>1.3125</v>
      </c>
      <c r="P784" s="34">
        <v>101.3</v>
      </c>
      <c r="Q784" s="34">
        <v>81.7376</v>
      </c>
      <c r="R784" s="34">
        <v>1.0732999999999999</v>
      </c>
      <c r="S784" s="34">
        <v>82.8</v>
      </c>
      <c r="T784" s="34">
        <v>11517.8</v>
      </c>
      <c r="U784" s="34"/>
      <c r="V784" s="34"/>
      <c r="W784" s="34">
        <v>0</v>
      </c>
      <c r="X784" s="34">
        <v>2.8620000000000001</v>
      </c>
      <c r="Y784" s="34">
        <v>11.9</v>
      </c>
      <c r="Z784" s="34">
        <v>853</v>
      </c>
      <c r="AA784" s="34">
        <v>853</v>
      </c>
      <c r="AB784" s="34">
        <v>863</v>
      </c>
      <c r="AC784" s="34">
        <v>94</v>
      </c>
      <c r="AD784" s="34">
        <v>27.6</v>
      </c>
      <c r="AE784" s="34">
        <v>0.63</v>
      </c>
      <c r="AF784" s="34">
        <v>979</v>
      </c>
      <c r="AG784" s="34">
        <v>1</v>
      </c>
      <c r="AH784" s="34">
        <v>35.877000000000002</v>
      </c>
      <c r="AI784" s="34">
        <v>37</v>
      </c>
      <c r="AJ784" s="34">
        <v>190</v>
      </c>
      <c r="AK784" s="34">
        <v>169</v>
      </c>
      <c r="AL784" s="34">
        <v>3.9</v>
      </c>
      <c r="AM784" s="34">
        <v>174.2</v>
      </c>
      <c r="AN784" s="34" t="s">
        <v>155</v>
      </c>
      <c r="AO784" s="34">
        <v>2</v>
      </c>
      <c r="AP784" s="37">
        <v>0.77665509259259258</v>
      </c>
      <c r="AQ784" s="34">
        <v>47.158645999999997</v>
      </c>
      <c r="AR784" s="34">
        <v>-88.489842999999993</v>
      </c>
      <c r="AS784" s="34">
        <v>314.8</v>
      </c>
      <c r="AT784" s="34">
        <v>11.3</v>
      </c>
      <c r="AU784" s="34">
        <v>12</v>
      </c>
      <c r="AV784" s="34">
        <v>9</v>
      </c>
      <c r="AW784" s="34" t="s">
        <v>237</v>
      </c>
      <c r="AX784" s="34">
        <v>1.6281000000000001</v>
      </c>
      <c r="AY784" s="34">
        <v>1.1000000000000001</v>
      </c>
      <c r="AZ784" s="34">
        <v>2.2000000000000002</v>
      </c>
      <c r="BA784" s="34">
        <v>13.404</v>
      </c>
      <c r="BB784" s="34">
        <v>14.38</v>
      </c>
      <c r="BC784" s="34">
        <v>1.07</v>
      </c>
      <c r="BD784" s="34">
        <v>14.289</v>
      </c>
      <c r="BE784" s="34">
        <v>2121.2829999999999</v>
      </c>
      <c r="BF784" s="34">
        <v>322.66199999999998</v>
      </c>
      <c r="BG784" s="34">
        <v>2.532</v>
      </c>
      <c r="BH784" s="34">
        <v>3.3000000000000002E-2</v>
      </c>
      <c r="BI784" s="34">
        <v>2.5649999999999999</v>
      </c>
      <c r="BJ784" s="34">
        <v>2.0710000000000002</v>
      </c>
      <c r="BK784" s="34">
        <v>2.7E-2</v>
      </c>
      <c r="BL784" s="34">
        <v>2.0979999999999999</v>
      </c>
      <c r="BM784" s="34">
        <v>96.1464</v>
      </c>
      <c r="BN784" s="34"/>
      <c r="BO784" s="34"/>
      <c r="BP784" s="34"/>
      <c r="BQ784" s="34">
        <v>503.39400000000001</v>
      </c>
      <c r="BR784" s="34">
        <v>5.6919999999999998E-2</v>
      </c>
      <c r="BS784" s="34">
        <v>-5</v>
      </c>
      <c r="BT784" s="34">
        <v>6.123E-3</v>
      </c>
      <c r="BU784" s="34">
        <v>1.3909830000000001</v>
      </c>
      <c r="BV784" s="34">
        <v>0</v>
      </c>
      <c r="BW784" s="34" t="s">
        <v>155</v>
      </c>
      <c r="BX784" s="34">
        <v>0.81799999999999995</v>
      </c>
    </row>
    <row r="785" spans="1:76" x14ac:dyDescent="0.25">
      <c r="A785" s="35">
        <v>43167</v>
      </c>
      <c r="B785" s="36">
        <v>2.5855324074074076E-2</v>
      </c>
      <c r="C785" s="34">
        <v>11.028</v>
      </c>
      <c r="D785" s="34">
        <v>1.4724999999999999</v>
      </c>
      <c r="E785" s="34">
        <v>14724.589889999999</v>
      </c>
      <c r="F785" s="34">
        <v>116.1</v>
      </c>
      <c r="G785" s="34">
        <v>1.5</v>
      </c>
      <c r="H785" s="34">
        <v>10156</v>
      </c>
      <c r="I785" s="34"/>
      <c r="J785" s="34">
        <v>3.53</v>
      </c>
      <c r="K785" s="34">
        <v>0.87680000000000002</v>
      </c>
      <c r="L785" s="34">
        <v>9.6685999999999996</v>
      </c>
      <c r="M785" s="34">
        <v>1.2909999999999999</v>
      </c>
      <c r="N785" s="34">
        <v>101.7542</v>
      </c>
      <c r="O785" s="34">
        <v>1.3150999999999999</v>
      </c>
      <c r="P785" s="34">
        <v>103.1</v>
      </c>
      <c r="Q785" s="34">
        <v>83.215199999999996</v>
      </c>
      <c r="R785" s="34">
        <v>1.0754999999999999</v>
      </c>
      <c r="S785" s="34">
        <v>84.3</v>
      </c>
      <c r="T785" s="34">
        <v>10156.0466</v>
      </c>
      <c r="U785" s="34"/>
      <c r="V785" s="34"/>
      <c r="W785" s="34">
        <v>0</v>
      </c>
      <c r="X785" s="34">
        <v>3.0981000000000001</v>
      </c>
      <c r="Y785" s="34">
        <v>11.9</v>
      </c>
      <c r="Z785" s="34">
        <v>852</v>
      </c>
      <c r="AA785" s="34">
        <v>852</v>
      </c>
      <c r="AB785" s="34">
        <v>862</v>
      </c>
      <c r="AC785" s="34">
        <v>94</v>
      </c>
      <c r="AD785" s="34">
        <v>27.6</v>
      </c>
      <c r="AE785" s="34">
        <v>0.63</v>
      </c>
      <c r="AF785" s="34">
        <v>979</v>
      </c>
      <c r="AG785" s="34">
        <v>1</v>
      </c>
      <c r="AH785" s="34">
        <v>35.122999999999998</v>
      </c>
      <c r="AI785" s="34">
        <v>37</v>
      </c>
      <c r="AJ785" s="34">
        <v>190</v>
      </c>
      <c r="AK785" s="34">
        <v>169</v>
      </c>
      <c r="AL785" s="34">
        <v>3.9</v>
      </c>
      <c r="AM785" s="34">
        <v>174</v>
      </c>
      <c r="AN785" s="34" t="s">
        <v>155</v>
      </c>
      <c r="AO785" s="34">
        <v>2</v>
      </c>
      <c r="AP785" s="37">
        <v>0.77666666666666673</v>
      </c>
      <c r="AQ785" s="34">
        <v>47.158617</v>
      </c>
      <c r="AR785" s="34">
        <v>-88.489842999999993</v>
      </c>
      <c r="AS785" s="34">
        <v>314.8</v>
      </c>
      <c r="AT785" s="34">
        <v>9.3000000000000007</v>
      </c>
      <c r="AU785" s="34">
        <v>12</v>
      </c>
      <c r="AV785" s="34">
        <v>9</v>
      </c>
      <c r="AW785" s="34" t="s">
        <v>237</v>
      </c>
      <c r="AX785" s="34">
        <v>1.6</v>
      </c>
      <c r="AY785" s="34">
        <v>1.1000000000000001</v>
      </c>
      <c r="AZ785" s="34">
        <v>2.2000000000000002</v>
      </c>
      <c r="BA785" s="34">
        <v>13.404</v>
      </c>
      <c r="BB785" s="34">
        <v>14.6</v>
      </c>
      <c r="BC785" s="34">
        <v>1.0900000000000001</v>
      </c>
      <c r="BD785" s="34">
        <v>14.057</v>
      </c>
      <c r="BE785" s="34">
        <v>2347.0160000000001</v>
      </c>
      <c r="BF785" s="34">
        <v>199.45699999999999</v>
      </c>
      <c r="BG785" s="34">
        <v>2.5870000000000002</v>
      </c>
      <c r="BH785" s="34">
        <v>3.3000000000000002E-2</v>
      </c>
      <c r="BI785" s="34">
        <v>2.62</v>
      </c>
      <c r="BJ785" s="34">
        <v>2.1150000000000002</v>
      </c>
      <c r="BK785" s="34">
        <v>2.7E-2</v>
      </c>
      <c r="BL785" s="34">
        <v>2.1429999999999998</v>
      </c>
      <c r="BM785" s="34">
        <v>85.074399999999997</v>
      </c>
      <c r="BN785" s="34"/>
      <c r="BO785" s="34"/>
      <c r="BP785" s="34"/>
      <c r="BQ785" s="34">
        <v>546.82799999999997</v>
      </c>
      <c r="BR785" s="34">
        <v>6.6031999999999993E-2</v>
      </c>
      <c r="BS785" s="34">
        <v>-5</v>
      </c>
      <c r="BT785" s="34">
        <v>6.8770000000000003E-3</v>
      </c>
      <c r="BU785" s="34">
        <v>1.6136569999999999</v>
      </c>
      <c r="BV785" s="34">
        <v>0</v>
      </c>
      <c r="BW785" s="34" t="s">
        <v>155</v>
      </c>
      <c r="BX785" s="34">
        <v>0.81799999999999995</v>
      </c>
    </row>
    <row r="786" spans="1:76" x14ac:dyDescent="0.25">
      <c r="A786" s="35">
        <v>43167</v>
      </c>
      <c r="B786" s="36">
        <v>2.5866898148148149E-2</v>
      </c>
      <c r="C786" s="34">
        <v>11.429</v>
      </c>
      <c r="D786" s="34">
        <v>0.93330000000000002</v>
      </c>
      <c r="E786" s="34">
        <v>9332.7335640000001</v>
      </c>
      <c r="F786" s="34">
        <v>114</v>
      </c>
      <c r="G786" s="34">
        <v>1.5</v>
      </c>
      <c r="H786" s="34">
        <v>8456.4</v>
      </c>
      <c r="I786" s="34"/>
      <c r="J786" s="34">
        <v>3.7</v>
      </c>
      <c r="K786" s="34">
        <v>0.88019999999999998</v>
      </c>
      <c r="L786" s="34">
        <v>10.059200000000001</v>
      </c>
      <c r="M786" s="34">
        <v>0.82140000000000002</v>
      </c>
      <c r="N786" s="34">
        <v>100.3677</v>
      </c>
      <c r="O786" s="34">
        <v>1.3203</v>
      </c>
      <c r="P786" s="34">
        <v>101.7</v>
      </c>
      <c r="Q786" s="34">
        <v>82.081400000000002</v>
      </c>
      <c r="R786" s="34">
        <v>1.0797000000000001</v>
      </c>
      <c r="S786" s="34">
        <v>83.2</v>
      </c>
      <c r="T786" s="34">
        <v>8456.3909000000003</v>
      </c>
      <c r="U786" s="34"/>
      <c r="V786" s="34"/>
      <c r="W786" s="34">
        <v>0</v>
      </c>
      <c r="X786" s="34">
        <v>3.2566000000000002</v>
      </c>
      <c r="Y786" s="34">
        <v>11.9</v>
      </c>
      <c r="Z786" s="34">
        <v>851</v>
      </c>
      <c r="AA786" s="34">
        <v>851</v>
      </c>
      <c r="AB786" s="34">
        <v>861</v>
      </c>
      <c r="AC786" s="34">
        <v>94</v>
      </c>
      <c r="AD786" s="34">
        <v>27.6</v>
      </c>
      <c r="AE786" s="34">
        <v>0.63</v>
      </c>
      <c r="AF786" s="34">
        <v>979</v>
      </c>
      <c r="AG786" s="34">
        <v>1</v>
      </c>
      <c r="AH786" s="34">
        <v>35</v>
      </c>
      <c r="AI786" s="34">
        <v>37</v>
      </c>
      <c r="AJ786" s="34">
        <v>190</v>
      </c>
      <c r="AK786" s="34">
        <v>169</v>
      </c>
      <c r="AL786" s="34">
        <v>4</v>
      </c>
      <c r="AM786" s="34">
        <v>174</v>
      </c>
      <c r="AN786" s="34" t="s">
        <v>155</v>
      </c>
      <c r="AO786" s="34">
        <v>2</v>
      </c>
      <c r="AP786" s="37">
        <v>0.77667824074074077</v>
      </c>
      <c r="AQ786" s="34">
        <v>47.158585000000002</v>
      </c>
      <c r="AR786" s="34">
        <v>-88.489842999999993</v>
      </c>
      <c r="AS786" s="34">
        <v>314.8</v>
      </c>
      <c r="AT786" s="34">
        <v>7.8</v>
      </c>
      <c r="AU786" s="34">
        <v>12</v>
      </c>
      <c r="AV786" s="34">
        <v>9</v>
      </c>
      <c r="AW786" s="34" t="s">
        <v>237</v>
      </c>
      <c r="AX786" s="34">
        <v>1.6</v>
      </c>
      <c r="AY786" s="34">
        <v>1.1000000000000001</v>
      </c>
      <c r="AZ786" s="34">
        <v>2.2000000000000002</v>
      </c>
      <c r="BA786" s="34">
        <v>13.404</v>
      </c>
      <c r="BB786" s="34">
        <v>15.04</v>
      </c>
      <c r="BC786" s="34">
        <v>1.1200000000000001</v>
      </c>
      <c r="BD786" s="34">
        <v>13.614000000000001</v>
      </c>
      <c r="BE786" s="34">
        <v>2493.8609999999999</v>
      </c>
      <c r="BF786" s="34">
        <v>129.61600000000001</v>
      </c>
      <c r="BG786" s="34">
        <v>2.6059999999999999</v>
      </c>
      <c r="BH786" s="34">
        <v>3.4000000000000002E-2</v>
      </c>
      <c r="BI786" s="34">
        <v>2.64</v>
      </c>
      <c r="BJ786" s="34">
        <v>2.1309999999999998</v>
      </c>
      <c r="BK786" s="34">
        <v>2.8000000000000001E-2</v>
      </c>
      <c r="BL786" s="34">
        <v>2.1589999999999998</v>
      </c>
      <c r="BM786" s="34">
        <v>72.346000000000004</v>
      </c>
      <c r="BN786" s="34"/>
      <c r="BO786" s="34"/>
      <c r="BP786" s="34"/>
      <c r="BQ786" s="34">
        <v>587.048</v>
      </c>
      <c r="BR786" s="34">
        <v>9.2555999999999999E-2</v>
      </c>
      <c r="BS786" s="34">
        <v>-5</v>
      </c>
      <c r="BT786" s="34">
        <v>7.0000000000000001E-3</v>
      </c>
      <c r="BU786" s="34">
        <v>2.2618369999999999</v>
      </c>
      <c r="BV786" s="34">
        <v>0</v>
      </c>
      <c r="BW786" s="34" t="s">
        <v>155</v>
      </c>
      <c r="BX786" s="34">
        <v>0.81799999999999995</v>
      </c>
    </row>
    <row r="787" spans="1:76" x14ac:dyDescent="0.25">
      <c r="A787" s="35">
        <v>43167</v>
      </c>
      <c r="B787" s="36">
        <v>2.5878472222222223E-2</v>
      </c>
      <c r="C787" s="34">
        <v>11.465</v>
      </c>
      <c r="D787" s="34">
        <v>0.75509999999999999</v>
      </c>
      <c r="E787" s="34">
        <v>7550.5882350000002</v>
      </c>
      <c r="F787" s="34">
        <v>108.4</v>
      </c>
      <c r="G787" s="34">
        <v>1.5</v>
      </c>
      <c r="H787" s="34">
        <v>7388.2</v>
      </c>
      <c r="I787" s="34"/>
      <c r="J787" s="34">
        <v>3.7</v>
      </c>
      <c r="K787" s="34">
        <v>0.88249999999999995</v>
      </c>
      <c r="L787" s="34">
        <v>10.118399999999999</v>
      </c>
      <c r="M787" s="34">
        <v>0.66639999999999999</v>
      </c>
      <c r="N787" s="34">
        <v>95.623500000000007</v>
      </c>
      <c r="O787" s="34">
        <v>1.3238000000000001</v>
      </c>
      <c r="P787" s="34">
        <v>96.9</v>
      </c>
      <c r="Q787" s="34">
        <v>78.201499999999996</v>
      </c>
      <c r="R787" s="34">
        <v>1.0826</v>
      </c>
      <c r="S787" s="34">
        <v>79.3</v>
      </c>
      <c r="T787" s="34">
        <v>7388.2326999999996</v>
      </c>
      <c r="U787" s="34"/>
      <c r="V787" s="34"/>
      <c r="W787" s="34">
        <v>0</v>
      </c>
      <c r="X787" s="34">
        <v>3.2652999999999999</v>
      </c>
      <c r="Y787" s="34">
        <v>11.9</v>
      </c>
      <c r="Z787" s="34">
        <v>851</v>
      </c>
      <c r="AA787" s="34">
        <v>851</v>
      </c>
      <c r="AB787" s="34">
        <v>860</v>
      </c>
      <c r="AC787" s="34">
        <v>94</v>
      </c>
      <c r="AD787" s="34">
        <v>27.6</v>
      </c>
      <c r="AE787" s="34">
        <v>0.63</v>
      </c>
      <c r="AF787" s="34">
        <v>979</v>
      </c>
      <c r="AG787" s="34">
        <v>1</v>
      </c>
      <c r="AH787" s="34">
        <v>35</v>
      </c>
      <c r="AI787" s="34">
        <v>37</v>
      </c>
      <c r="AJ787" s="34">
        <v>190</v>
      </c>
      <c r="AK787" s="34">
        <v>169</v>
      </c>
      <c r="AL787" s="34">
        <v>3.9</v>
      </c>
      <c r="AM787" s="34">
        <v>174</v>
      </c>
      <c r="AN787" s="34" t="s">
        <v>155</v>
      </c>
      <c r="AO787" s="34">
        <v>2</v>
      </c>
      <c r="AP787" s="37">
        <v>0.77668981481481481</v>
      </c>
      <c r="AQ787" s="34">
        <v>47.158558999999997</v>
      </c>
      <c r="AR787" s="34">
        <v>-88.489847999999995</v>
      </c>
      <c r="AS787" s="34">
        <v>314.7</v>
      </c>
      <c r="AT787" s="34">
        <v>7.5</v>
      </c>
      <c r="AU787" s="34">
        <v>12</v>
      </c>
      <c r="AV787" s="34">
        <v>9</v>
      </c>
      <c r="AW787" s="34" t="s">
        <v>237</v>
      </c>
      <c r="AX787" s="34">
        <v>1.6</v>
      </c>
      <c r="AY787" s="34">
        <v>1.0281</v>
      </c>
      <c r="AZ787" s="34">
        <v>2.2000000000000002</v>
      </c>
      <c r="BA787" s="34">
        <v>13.404</v>
      </c>
      <c r="BB787" s="34">
        <v>15.36</v>
      </c>
      <c r="BC787" s="34">
        <v>1.1499999999999999</v>
      </c>
      <c r="BD787" s="34">
        <v>13.311999999999999</v>
      </c>
      <c r="BE787" s="34">
        <v>2552.8209999999999</v>
      </c>
      <c r="BF787" s="34">
        <v>107.001</v>
      </c>
      <c r="BG787" s="34">
        <v>2.5259999999999998</v>
      </c>
      <c r="BH787" s="34">
        <v>3.5000000000000003E-2</v>
      </c>
      <c r="BI787" s="34">
        <v>2.5609999999999999</v>
      </c>
      <c r="BJ787" s="34">
        <v>2.0659999999999998</v>
      </c>
      <c r="BK787" s="34">
        <v>2.9000000000000001E-2</v>
      </c>
      <c r="BL787" s="34">
        <v>2.0950000000000002</v>
      </c>
      <c r="BM787" s="34">
        <v>64.323499999999996</v>
      </c>
      <c r="BN787" s="34"/>
      <c r="BO787" s="34"/>
      <c r="BP787" s="34"/>
      <c r="BQ787" s="34">
        <v>599.00699999999995</v>
      </c>
      <c r="BR787" s="34">
        <v>6.8812999999999999E-2</v>
      </c>
      <c r="BS787" s="34">
        <v>-5</v>
      </c>
      <c r="BT787" s="34">
        <v>7.0000000000000001E-3</v>
      </c>
      <c r="BU787" s="34">
        <v>1.6816169999999999</v>
      </c>
      <c r="BV787" s="34">
        <v>0</v>
      </c>
      <c r="BW787" s="34" t="s">
        <v>155</v>
      </c>
      <c r="BX787" s="34">
        <v>0.81799999999999995</v>
      </c>
    </row>
    <row r="788" spans="1:76" x14ac:dyDescent="0.25">
      <c r="A788" s="35">
        <v>43167</v>
      </c>
      <c r="B788" s="36">
        <v>2.5890046296296296E-2</v>
      </c>
      <c r="C788" s="34">
        <v>11.411</v>
      </c>
      <c r="D788" s="34">
        <v>0.72070000000000001</v>
      </c>
      <c r="E788" s="34">
        <v>7207.4509799999996</v>
      </c>
      <c r="F788" s="34">
        <v>106.1</v>
      </c>
      <c r="G788" s="34">
        <v>1.5</v>
      </c>
      <c r="H788" s="34">
        <v>6291</v>
      </c>
      <c r="I788" s="34"/>
      <c r="J788" s="34">
        <v>3.78</v>
      </c>
      <c r="K788" s="34">
        <v>0.88429999999999997</v>
      </c>
      <c r="L788" s="34">
        <v>10.091100000000001</v>
      </c>
      <c r="M788" s="34">
        <v>0.63739999999999997</v>
      </c>
      <c r="N788" s="34">
        <v>93.860299999999995</v>
      </c>
      <c r="O788" s="34">
        <v>1.3265</v>
      </c>
      <c r="P788" s="34">
        <v>95.2</v>
      </c>
      <c r="Q788" s="34">
        <v>76.759500000000003</v>
      </c>
      <c r="R788" s="34">
        <v>1.0848</v>
      </c>
      <c r="S788" s="34">
        <v>77.8</v>
      </c>
      <c r="T788" s="34">
        <v>6291.0155000000004</v>
      </c>
      <c r="U788" s="34"/>
      <c r="V788" s="34"/>
      <c r="W788" s="34">
        <v>0</v>
      </c>
      <c r="X788" s="34">
        <v>3.3422000000000001</v>
      </c>
      <c r="Y788" s="34">
        <v>11.9</v>
      </c>
      <c r="Z788" s="34">
        <v>851</v>
      </c>
      <c r="AA788" s="34">
        <v>851</v>
      </c>
      <c r="AB788" s="34">
        <v>860</v>
      </c>
      <c r="AC788" s="34">
        <v>94</v>
      </c>
      <c r="AD788" s="34">
        <v>27.6</v>
      </c>
      <c r="AE788" s="34">
        <v>0.63</v>
      </c>
      <c r="AF788" s="34">
        <v>979</v>
      </c>
      <c r="AG788" s="34">
        <v>1</v>
      </c>
      <c r="AH788" s="34">
        <v>35</v>
      </c>
      <c r="AI788" s="34">
        <v>37</v>
      </c>
      <c r="AJ788" s="34">
        <v>190</v>
      </c>
      <c r="AK788" s="34">
        <v>169</v>
      </c>
      <c r="AL788" s="34">
        <v>3.9</v>
      </c>
      <c r="AM788" s="34">
        <v>174.3</v>
      </c>
      <c r="AN788" s="34" t="s">
        <v>155</v>
      </c>
      <c r="AO788" s="34">
        <v>2</v>
      </c>
      <c r="AP788" s="37">
        <v>0.77670138888888884</v>
      </c>
      <c r="AQ788" s="34">
        <v>47.158540000000002</v>
      </c>
      <c r="AR788" s="34">
        <v>-88.489833000000004</v>
      </c>
      <c r="AS788" s="34">
        <v>314.5</v>
      </c>
      <c r="AT788" s="34">
        <v>6.9</v>
      </c>
      <c r="AU788" s="34">
        <v>12</v>
      </c>
      <c r="AV788" s="34">
        <v>9</v>
      </c>
      <c r="AW788" s="34" t="s">
        <v>237</v>
      </c>
      <c r="AX788" s="34">
        <v>1.6</v>
      </c>
      <c r="AY788" s="34">
        <v>1</v>
      </c>
      <c r="AZ788" s="34">
        <v>2.2000000000000002</v>
      </c>
      <c r="BA788" s="34">
        <v>13.404</v>
      </c>
      <c r="BB788" s="34">
        <v>15.61</v>
      </c>
      <c r="BC788" s="34">
        <v>1.1599999999999999</v>
      </c>
      <c r="BD788" s="34">
        <v>13.079000000000001</v>
      </c>
      <c r="BE788" s="34">
        <v>2583.2730000000001</v>
      </c>
      <c r="BF788" s="34">
        <v>103.851</v>
      </c>
      <c r="BG788" s="34">
        <v>2.516</v>
      </c>
      <c r="BH788" s="34">
        <v>3.5999999999999997E-2</v>
      </c>
      <c r="BI788" s="34">
        <v>2.552</v>
      </c>
      <c r="BJ788" s="34">
        <v>2.0579999999999998</v>
      </c>
      <c r="BK788" s="34">
        <v>2.9000000000000001E-2</v>
      </c>
      <c r="BL788" s="34">
        <v>2.0870000000000002</v>
      </c>
      <c r="BM788" s="34">
        <v>55.574399999999997</v>
      </c>
      <c r="BN788" s="34"/>
      <c r="BO788" s="34"/>
      <c r="BP788" s="34"/>
      <c r="BQ788" s="34">
        <v>622.09699999999998</v>
      </c>
      <c r="BR788" s="34">
        <v>8.6027000000000006E-2</v>
      </c>
      <c r="BS788" s="34">
        <v>-5</v>
      </c>
      <c r="BT788" s="34">
        <v>7.0000000000000001E-3</v>
      </c>
      <c r="BU788" s="34">
        <v>2.1022850000000002</v>
      </c>
      <c r="BV788" s="34">
        <v>0</v>
      </c>
      <c r="BW788" s="34" t="s">
        <v>155</v>
      </c>
      <c r="BX788" s="34">
        <v>0.81799999999999995</v>
      </c>
    </row>
    <row r="789" spans="1:76" x14ac:dyDescent="0.25">
      <c r="A789" s="35">
        <v>43167</v>
      </c>
      <c r="B789" s="36">
        <v>2.590162037037037E-2</v>
      </c>
      <c r="C789" s="34">
        <v>11.37</v>
      </c>
      <c r="D789" s="34">
        <v>0.70960000000000001</v>
      </c>
      <c r="E789" s="34">
        <v>7095.9468440000001</v>
      </c>
      <c r="F789" s="34">
        <v>101.1</v>
      </c>
      <c r="G789" s="34">
        <v>1.5</v>
      </c>
      <c r="H789" s="34">
        <v>5455</v>
      </c>
      <c r="I789" s="34"/>
      <c r="J789" s="34">
        <v>3.8</v>
      </c>
      <c r="K789" s="34">
        <v>0.88560000000000005</v>
      </c>
      <c r="L789" s="34">
        <v>10.0695</v>
      </c>
      <c r="M789" s="34">
        <v>0.62839999999999996</v>
      </c>
      <c r="N789" s="34">
        <v>89.551000000000002</v>
      </c>
      <c r="O789" s="34">
        <v>1.3284</v>
      </c>
      <c r="P789" s="34">
        <v>90.9</v>
      </c>
      <c r="Q789" s="34">
        <v>73.235399999999998</v>
      </c>
      <c r="R789" s="34">
        <v>1.0864</v>
      </c>
      <c r="S789" s="34">
        <v>74.3</v>
      </c>
      <c r="T789" s="34">
        <v>5454.9628000000002</v>
      </c>
      <c r="U789" s="34"/>
      <c r="V789" s="34"/>
      <c r="W789" s="34">
        <v>0</v>
      </c>
      <c r="X789" s="34">
        <v>3.3654000000000002</v>
      </c>
      <c r="Y789" s="34">
        <v>11.9</v>
      </c>
      <c r="Z789" s="34">
        <v>851</v>
      </c>
      <c r="AA789" s="34">
        <v>850</v>
      </c>
      <c r="AB789" s="34">
        <v>861</v>
      </c>
      <c r="AC789" s="34">
        <v>94</v>
      </c>
      <c r="AD789" s="34">
        <v>27.6</v>
      </c>
      <c r="AE789" s="34">
        <v>0.63</v>
      </c>
      <c r="AF789" s="34">
        <v>979</v>
      </c>
      <c r="AG789" s="34">
        <v>1</v>
      </c>
      <c r="AH789" s="34">
        <v>35</v>
      </c>
      <c r="AI789" s="34">
        <v>37</v>
      </c>
      <c r="AJ789" s="34">
        <v>190</v>
      </c>
      <c r="AK789" s="34">
        <v>169</v>
      </c>
      <c r="AL789" s="34">
        <v>4</v>
      </c>
      <c r="AM789" s="34">
        <v>174.7</v>
      </c>
      <c r="AN789" s="34" t="s">
        <v>155</v>
      </c>
      <c r="AO789" s="34">
        <v>2</v>
      </c>
      <c r="AP789" s="37">
        <v>0.77671296296296299</v>
      </c>
      <c r="AQ789" s="34">
        <v>47.158517000000003</v>
      </c>
      <c r="AR789" s="34">
        <v>-88.489822000000004</v>
      </c>
      <c r="AS789" s="34">
        <v>314.3</v>
      </c>
      <c r="AT789" s="34">
        <v>6.8</v>
      </c>
      <c r="AU789" s="34">
        <v>12</v>
      </c>
      <c r="AV789" s="34">
        <v>8</v>
      </c>
      <c r="AW789" s="34" t="s">
        <v>237</v>
      </c>
      <c r="AX789" s="34">
        <v>1.6718999999999999</v>
      </c>
      <c r="AY789" s="34">
        <v>1.2157</v>
      </c>
      <c r="AZ789" s="34">
        <v>2.3437999999999999</v>
      </c>
      <c r="BA789" s="34">
        <v>13.404</v>
      </c>
      <c r="BB789" s="34">
        <v>15.79</v>
      </c>
      <c r="BC789" s="34">
        <v>1.18</v>
      </c>
      <c r="BD789" s="34">
        <v>12.914999999999999</v>
      </c>
      <c r="BE789" s="34">
        <v>2604.009</v>
      </c>
      <c r="BF789" s="34">
        <v>103.43600000000001</v>
      </c>
      <c r="BG789" s="34">
        <v>2.4249999999999998</v>
      </c>
      <c r="BH789" s="34">
        <v>3.5999999999999997E-2</v>
      </c>
      <c r="BI789" s="34">
        <v>2.4609999999999999</v>
      </c>
      <c r="BJ789" s="34">
        <v>1.9830000000000001</v>
      </c>
      <c r="BK789" s="34">
        <v>2.9000000000000001E-2</v>
      </c>
      <c r="BL789" s="34">
        <v>2.0129999999999999</v>
      </c>
      <c r="BM789" s="34">
        <v>48.6798</v>
      </c>
      <c r="BN789" s="34"/>
      <c r="BO789" s="34"/>
      <c r="BP789" s="34"/>
      <c r="BQ789" s="34">
        <v>632.79700000000003</v>
      </c>
      <c r="BR789" s="34">
        <v>9.2508000000000007E-2</v>
      </c>
      <c r="BS789" s="34">
        <v>-5</v>
      </c>
      <c r="BT789" s="34">
        <v>6.123E-3</v>
      </c>
      <c r="BU789" s="34">
        <v>2.260653</v>
      </c>
      <c r="BV789" s="34">
        <v>0</v>
      </c>
      <c r="BW789" s="34" t="s">
        <v>155</v>
      </c>
      <c r="BX789" s="34">
        <v>0.81799999999999995</v>
      </c>
    </row>
    <row r="790" spans="1:76" x14ac:dyDescent="0.25">
      <c r="A790" s="35">
        <v>43167</v>
      </c>
      <c r="B790" s="36">
        <v>2.5913194444444444E-2</v>
      </c>
      <c r="C790" s="34">
        <v>11.468999999999999</v>
      </c>
      <c r="D790" s="34">
        <v>0.6794</v>
      </c>
      <c r="E790" s="34">
        <v>6794.1541040000002</v>
      </c>
      <c r="F790" s="34">
        <v>90.9</v>
      </c>
      <c r="G790" s="34">
        <v>1.5</v>
      </c>
      <c r="H790" s="34">
        <v>4877.3999999999996</v>
      </c>
      <c r="I790" s="34"/>
      <c r="J790" s="34">
        <v>3.9</v>
      </c>
      <c r="K790" s="34">
        <v>0.88570000000000004</v>
      </c>
      <c r="L790" s="34">
        <v>10.157299999999999</v>
      </c>
      <c r="M790" s="34">
        <v>0.60170000000000001</v>
      </c>
      <c r="N790" s="34">
        <v>80.501599999999996</v>
      </c>
      <c r="O790" s="34">
        <v>1.3285</v>
      </c>
      <c r="P790" s="34">
        <v>81.8</v>
      </c>
      <c r="Q790" s="34">
        <v>65.834699999999998</v>
      </c>
      <c r="R790" s="34">
        <v>1.0864</v>
      </c>
      <c r="S790" s="34">
        <v>66.900000000000006</v>
      </c>
      <c r="T790" s="34">
        <v>4877.4260000000004</v>
      </c>
      <c r="U790" s="34"/>
      <c r="V790" s="34"/>
      <c r="W790" s="34">
        <v>0</v>
      </c>
      <c r="X790" s="34">
        <v>3.4540999999999999</v>
      </c>
      <c r="Y790" s="34">
        <v>11.9</v>
      </c>
      <c r="Z790" s="34">
        <v>851</v>
      </c>
      <c r="AA790" s="34">
        <v>851</v>
      </c>
      <c r="AB790" s="34">
        <v>861</v>
      </c>
      <c r="AC790" s="34">
        <v>94</v>
      </c>
      <c r="AD790" s="34">
        <v>27.6</v>
      </c>
      <c r="AE790" s="34">
        <v>0.63</v>
      </c>
      <c r="AF790" s="34">
        <v>979</v>
      </c>
      <c r="AG790" s="34">
        <v>1</v>
      </c>
      <c r="AH790" s="34">
        <v>35</v>
      </c>
      <c r="AI790" s="34">
        <v>37</v>
      </c>
      <c r="AJ790" s="34">
        <v>190</v>
      </c>
      <c r="AK790" s="34">
        <v>169</v>
      </c>
      <c r="AL790" s="34">
        <v>4</v>
      </c>
      <c r="AM790" s="34">
        <v>175</v>
      </c>
      <c r="AN790" s="34" t="s">
        <v>155</v>
      </c>
      <c r="AO790" s="34">
        <v>2</v>
      </c>
      <c r="AP790" s="37">
        <v>0.77672453703703714</v>
      </c>
      <c r="AQ790" s="34">
        <v>47.158498999999999</v>
      </c>
      <c r="AR790" s="34">
        <v>-88.489773</v>
      </c>
      <c r="AS790" s="34">
        <v>313.89999999999998</v>
      </c>
      <c r="AT790" s="34">
        <v>7</v>
      </c>
      <c r="AU790" s="34">
        <v>12</v>
      </c>
      <c r="AV790" s="34">
        <v>8</v>
      </c>
      <c r="AW790" s="34" t="s">
        <v>241</v>
      </c>
      <c r="AX790" s="34">
        <v>1.8438000000000001</v>
      </c>
      <c r="AY790" s="34">
        <v>1.4438</v>
      </c>
      <c r="AZ790" s="34">
        <v>2.6156999999999999</v>
      </c>
      <c r="BA790" s="34">
        <v>13.404</v>
      </c>
      <c r="BB790" s="34">
        <v>15.79</v>
      </c>
      <c r="BC790" s="34">
        <v>1.18</v>
      </c>
      <c r="BD790" s="34">
        <v>12.911</v>
      </c>
      <c r="BE790" s="34">
        <v>2625.931</v>
      </c>
      <c r="BF790" s="34">
        <v>99.010999999999996</v>
      </c>
      <c r="BG790" s="34">
        <v>2.1789999999999998</v>
      </c>
      <c r="BH790" s="34">
        <v>3.5999999999999997E-2</v>
      </c>
      <c r="BI790" s="34">
        <v>2.2149999999999999</v>
      </c>
      <c r="BJ790" s="34">
        <v>1.782</v>
      </c>
      <c r="BK790" s="34">
        <v>2.9000000000000001E-2</v>
      </c>
      <c r="BL790" s="34">
        <v>1.8120000000000001</v>
      </c>
      <c r="BM790" s="34">
        <v>43.513100000000001</v>
      </c>
      <c r="BN790" s="34"/>
      <c r="BO790" s="34"/>
      <c r="BP790" s="34"/>
      <c r="BQ790" s="34">
        <v>649.28499999999997</v>
      </c>
      <c r="BR790" s="34">
        <v>7.3705999999999994E-2</v>
      </c>
      <c r="BS790" s="34">
        <v>-5</v>
      </c>
      <c r="BT790" s="34">
        <v>6.8770000000000003E-3</v>
      </c>
      <c r="BU790" s="34">
        <v>1.801191</v>
      </c>
      <c r="BV790" s="34">
        <v>0</v>
      </c>
      <c r="BW790" s="34" t="s">
        <v>155</v>
      </c>
      <c r="BX790" s="34">
        <v>0.81799999999999995</v>
      </c>
    </row>
    <row r="791" spans="1:76" x14ac:dyDescent="0.25">
      <c r="A791" s="35">
        <v>43167</v>
      </c>
      <c r="B791" s="36">
        <v>2.5924768518518517E-2</v>
      </c>
      <c r="C791" s="34">
        <v>11.752000000000001</v>
      </c>
      <c r="D791" s="34">
        <v>0.68049999999999999</v>
      </c>
      <c r="E791" s="34">
        <v>6805.0609260000001</v>
      </c>
      <c r="F791" s="34">
        <v>82.8</v>
      </c>
      <c r="G791" s="34">
        <v>1.5</v>
      </c>
      <c r="H791" s="34">
        <v>4895.3999999999996</v>
      </c>
      <c r="I791" s="34"/>
      <c r="J791" s="34">
        <v>3.93</v>
      </c>
      <c r="K791" s="34">
        <v>0.88329999999999997</v>
      </c>
      <c r="L791" s="34">
        <v>10.3812</v>
      </c>
      <c r="M791" s="34">
        <v>0.60109999999999997</v>
      </c>
      <c r="N791" s="34">
        <v>73.149199999999993</v>
      </c>
      <c r="O791" s="34">
        <v>1.325</v>
      </c>
      <c r="P791" s="34">
        <v>74.5</v>
      </c>
      <c r="Q791" s="34">
        <v>59.821899999999999</v>
      </c>
      <c r="R791" s="34">
        <v>1.0835999999999999</v>
      </c>
      <c r="S791" s="34">
        <v>60.9</v>
      </c>
      <c r="T791" s="34">
        <v>4895.4279999999999</v>
      </c>
      <c r="U791" s="34"/>
      <c r="V791" s="34"/>
      <c r="W791" s="34">
        <v>0</v>
      </c>
      <c r="X791" s="34">
        <v>3.4746999999999999</v>
      </c>
      <c r="Y791" s="34">
        <v>11.9</v>
      </c>
      <c r="Z791" s="34">
        <v>851</v>
      </c>
      <c r="AA791" s="34">
        <v>851</v>
      </c>
      <c r="AB791" s="34">
        <v>861</v>
      </c>
      <c r="AC791" s="34">
        <v>94</v>
      </c>
      <c r="AD791" s="34">
        <v>27.6</v>
      </c>
      <c r="AE791" s="34">
        <v>0.63</v>
      </c>
      <c r="AF791" s="34">
        <v>979</v>
      </c>
      <c r="AG791" s="34">
        <v>1</v>
      </c>
      <c r="AH791" s="34">
        <v>35</v>
      </c>
      <c r="AI791" s="34">
        <v>37</v>
      </c>
      <c r="AJ791" s="34">
        <v>190</v>
      </c>
      <c r="AK791" s="34">
        <v>169</v>
      </c>
      <c r="AL791" s="34">
        <v>4</v>
      </c>
      <c r="AM791" s="34">
        <v>175</v>
      </c>
      <c r="AN791" s="34" t="s">
        <v>155</v>
      </c>
      <c r="AO791" s="34">
        <v>2</v>
      </c>
      <c r="AP791" s="37">
        <v>0.77673611111111107</v>
      </c>
      <c r="AQ791" s="34">
        <v>47.158487999999998</v>
      </c>
      <c r="AR791" s="34">
        <v>-88.489726000000005</v>
      </c>
      <c r="AS791" s="34">
        <v>313.7</v>
      </c>
      <c r="AT791" s="34">
        <v>7.1</v>
      </c>
      <c r="AU791" s="34">
        <v>12</v>
      </c>
      <c r="AV791" s="34">
        <v>8</v>
      </c>
      <c r="AW791" s="34" t="s">
        <v>241</v>
      </c>
      <c r="AX791" s="34">
        <v>1.3967000000000001</v>
      </c>
      <c r="AY791" s="34">
        <v>1.7876000000000001</v>
      </c>
      <c r="AZ791" s="34">
        <v>2.9157000000000002</v>
      </c>
      <c r="BA791" s="34">
        <v>13.404</v>
      </c>
      <c r="BB791" s="34">
        <v>15.46</v>
      </c>
      <c r="BC791" s="34">
        <v>1.1499999999999999</v>
      </c>
      <c r="BD791" s="34">
        <v>13.209</v>
      </c>
      <c r="BE791" s="34">
        <v>2630.9769999999999</v>
      </c>
      <c r="BF791" s="34">
        <v>96.960999999999999</v>
      </c>
      <c r="BG791" s="34">
        <v>1.9410000000000001</v>
      </c>
      <c r="BH791" s="34">
        <v>3.5000000000000003E-2</v>
      </c>
      <c r="BI791" s="34">
        <v>1.9770000000000001</v>
      </c>
      <c r="BJ791" s="34">
        <v>1.5880000000000001</v>
      </c>
      <c r="BK791" s="34">
        <v>2.9000000000000001E-2</v>
      </c>
      <c r="BL791" s="34">
        <v>1.6160000000000001</v>
      </c>
      <c r="BM791" s="34">
        <v>42.813800000000001</v>
      </c>
      <c r="BN791" s="34"/>
      <c r="BO791" s="34"/>
      <c r="BP791" s="34"/>
      <c r="BQ791" s="34">
        <v>640.29999999999995</v>
      </c>
      <c r="BR791" s="34">
        <v>0.118358</v>
      </c>
      <c r="BS791" s="34">
        <v>-5</v>
      </c>
      <c r="BT791" s="34">
        <v>7.0000000000000001E-3</v>
      </c>
      <c r="BU791" s="34">
        <v>2.8923739999999998</v>
      </c>
      <c r="BV791" s="34">
        <v>0</v>
      </c>
      <c r="BW791" s="34" t="s">
        <v>155</v>
      </c>
      <c r="BX791" s="34">
        <v>0.81799999999999995</v>
      </c>
    </row>
    <row r="792" spans="1:76" x14ac:dyDescent="0.25">
      <c r="A792" s="35">
        <v>43167</v>
      </c>
      <c r="B792" s="36">
        <v>2.5936342592592598E-2</v>
      </c>
      <c r="C792" s="34">
        <v>11.769</v>
      </c>
      <c r="D792" s="34">
        <v>0.69479999999999997</v>
      </c>
      <c r="E792" s="34">
        <v>6948.327526</v>
      </c>
      <c r="F792" s="34">
        <v>92</v>
      </c>
      <c r="G792" s="34">
        <v>1.5</v>
      </c>
      <c r="H792" s="34">
        <v>5266.4</v>
      </c>
      <c r="I792" s="34"/>
      <c r="J792" s="34">
        <v>4</v>
      </c>
      <c r="K792" s="34">
        <v>0.88270000000000004</v>
      </c>
      <c r="L792" s="34">
        <v>10.3886</v>
      </c>
      <c r="M792" s="34">
        <v>0.61329999999999996</v>
      </c>
      <c r="N792" s="34">
        <v>81.251900000000006</v>
      </c>
      <c r="O792" s="34">
        <v>1.3240000000000001</v>
      </c>
      <c r="P792" s="34">
        <v>82.6</v>
      </c>
      <c r="Q792" s="34">
        <v>66.448300000000003</v>
      </c>
      <c r="R792" s="34">
        <v>1.0828</v>
      </c>
      <c r="S792" s="34">
        <v>67.5</v>
      </c>
      <c r="T792" s="34">
        <v>5266.4243999999999</v>
      </c>
      <c r="U792" s="34"/>
      <c r="V792" s="34"/>
      <c r="W792" s="34">
        <v>0</v>
      </c>
      <c r="X792" s="34">
        <v>3.5308000000000002</v>
      </c>
      <c r="Y792" s="34">
        <v>11.9</v>
      </c>
      <c r="Z792" s="34">
        <v>852</v>
      </c>
      <c r="AA792" s="34">
        <v>851</v>
      </c>
      <c r="AB792" s="34">
        <v>861</v>
      </c>
      <c r="AC792" s="34">
        <v>94</v>
      </c>
      <c r="AD792" s="34">
        <v>27.6</v>
      </c>
      <c r="AE792" s="34">
        <v>0.63</v>
      </c>
      <c r="AF792" s="34">
        <v>979</v>
      </c>
      <c r="AG792" s="34">
        <v>1</v>
      </c>
      <c r="AH792" s="34">
        <v>35</v>
      </c>
      <c r="AI792" s="34">
        <v>37</v>
      </c>
      <c r="AJ792" s="34">
        <v>190</v>
      </c>
      <c r="AK792" s="34">
        <v>169</v>
      </c>
      <c r="AL792" s="34">
        <v>4</v>
      </c>
      <c r="AM792" s="34">
        <v>175</v>
      </c>
      <c r="AN792" s="34" t="s">
        <v>155</v>
      </c>
      <c r="AO792" s="34">
        <v>2</v>
      </c>
      <c r="AP792" s="37">
        <v>0.77674768518518522</v>
      </c>
      <c r="AQ792" s="34">
        <v>47.158482999999997</v>
      </c>
      <c r="AR792" s="34">
        <v>-88.489694999999998</v>
      </c>
      <c r="AS792" s="34">
        <v>313.60000000000002</v>
      </c>
      <c r="AT792" s="34">
        <v>6.2</v>
      </c>
      <c r="AU792" s="34">
        <v>12</v>
      </c>
      <c r="AV792" s="34">
        <v>9</v>
      </c>
      <c r="AW792" s="34" t="s">
        <v>209</v>
      </c>
      <c r="AX792" s="34">
        <v>1.2719</v>
      </c>
      <c r="AY792" s="34">
        <v>1.2528999999999999</v>
      </c>
      <c r="AZ792" s="34">
        <v>2.7843</v>
      </c>
      <c r="BA792" s="34">
        <v>13.404</v>
      </c>
      <c r="BB792" s="34">
        <v>15.38</v>
      </c>
      <c r="BC792" s="34">
        <v>1.1499999999999999</v>
      </c>
      <c r="BD792" s="34">
        <v>13.289</v>
      </c>
      <c r="BE792" s="34">
        <v>2619.8539999999998</v>
      </c>
      <c r="BF792" s="34">
        <v>98.444000000000003</v>
      </c>
      <c r="BG792" s="34">
        <v>2.1459999999999999</v>
      </c>
      <c r="BH792" s="34">
        <v>3.5000000000000003E-2</v>
      </c>
      <c r="BI792" s="34">
        <v>2.181</v>
      </c>
      <c r="BJ792" s="34">
        <v>1.7549999999999999</v>
      </c>
      <c r="BK792" s="34">
        <v>2.9000000000000001E-2</v>
      </c>
      <c r="BL792" s="34">
        <v>1.7829999999999999</v>
      </c>
      <c r="BM792" s="34">
        <v>45.8309</v>
      </c>
      <c r="BN792" s="34"/>
      <c r="BO792" s="34"/>
      <c r="BP792" s="34"/>
      <c r="BQ792" s="34">
        <v>647.42700000000002</v>
      </c>
      <c r="BR792" s="34">
        <v>0.11798400000000001</v>
      </c>
      <c r="BS792" s="34">
        <v>-5</v>
      </c>
      <c r="BT792" s="34">
        <v>7.8770000000000003E-3</v>
      </c>
      <c r="BU792" s="34">
        <v>2.8832339999999999</v>
      </c>
      <c r="BV792" s="34">
        <v>0</v>
      </c>
      <c r="BW792" s="34" t="s">
        <v>155</v>
      </c>
      <c r="BX792" s="34">
        <v>0.81799999999999995</v>
      </c>
    </row>
    <row r="793" spans="1:76" x14ac:dyDescent="0.25">
      <c r="A793" s="35">
        <v>43167</v>
      </c>
      <c r="B793" s="36">
        <v>2.5947916666666668E-2</v>
      </c>
      <c r="C793" s="34">
        <v>11.939</v>
      </c>
      <c r="D793" s="34">
        <v>0.64200000000000002</v>
      </c>
      <c r="E793" s="34">
        <v>6419.9329980000002</v>
      </c>
      <c r="F793" s="34">
        <v>117.1</v>
      </c>
      <c r="G793" s="34">
        <v>1.5</v>
      </c>
      <c r="H793" s="34">
        <v>5094.3</v>
      </c>
      <c r="I793" s="34"/>
      <c r="J793" s="34">
        <v>4</v>
      </c>
      <c r="K793" s="34">
        <v>0.88190000000000002</v>
      </c>
      <c r="L793" s="34">
        <v>10.5297</v>
      </c>
      <c r="M793" s="34">
        <v>0.56620000000000004</v>
      </c>
      <c r="N793" s="34">
        <v>103.2439</v>
      </c>
      <c r="O793" s="34">
        <v>1.3229</v>
      </c>
      <c r="P793" s="34">
        <v>104.6</v>
      </c>
      <c r="Q793" s="34">
        <v>84.433499999999995</v>
      </c>
      <c r="R793" s="34">
        <v>1.0819000000000001</v>
      </c>
      <c r="S793" s="34">
        <v>85.5</v>
      </c>
      <c r="T793" s="34">
        <v>5094.2842000000001</v>
      </c>
      <c r="U793" s="34"/>
      <c r="V793" s="34"/>
      <c r="W793" s="34">
        <v>0</v>
      </c>
      <c r="X793" s="34">
        <v>3.5276999999999998</v>
      </c>
      <c r="Y793" s="34">
        <v>11.9</v>
      </c>
      <c r="Z793" s="34">
        <v>852</v>
      </c>
      <c r="AA793" s="34">
        <v>851</v>
      </c>
      <c r="AB793" s="34">
        <v>860</v>
      </c>
      <c r="AC793" s="34">
        <v>94</v>
      </c>
      <c r="AD793" s="34">
        <v>27.6</v>
      </c>
      <c r="AE793" s="34">
        <v>0.63</v>
      </c>
      <c r="AF793" s="34">
        <v>979</v>
      </c>
      <c r="AG793" s="34">
        <v>1</v>
      </c>
      <c r="AH793" s="34">
        <v>35</v>
      </c>
      <c r="AI793" s="34">
        <v>37</v>
      </c>
      <c r="AJ793" s="34">
        <v>190</v>
      </c>
      <c r="AK793" s="34">
        <v>169</v>
      </c>
      <c r="AL793" s="34">
        <v>3.9</v>
      </c>
      <c r="AM793" s="34">
        <v>175.1</v>
      </c>
      <c r="AN793" s="34" t="s">
        <v>155</v>
      </c>
      <c r="AO793" s="34">
        <v>2</v>
      </c>
      <c r="AP793" s="37">
        <v>0.77675925925925926</v>
      </c>
      <c r="AQ793" s="34">
        <v>47.158479</v>
      </c>
      <c r="AR793" s="34">
        <v>-88.489666</v>
      </c>
      <c r="AS793" s="34">
        <v>313.60000000000002</v>
      </c>
      <c r="AT793" s="34">
        <v>5.5</v>
      </c>
      <c r="AU793" s="34">
        <v>12</v>
      </c>
      <c r="AV793" s="34">
        <v>9</v>
      </c>
      <c r="AW793" s="34" t="s">
        <v>209</v>
      </c>
      <c r="AX793" s="34">
        <v>1.33595</v>
      </c>
      <c r="AY793" s="34">
        <v>1</v>
      </c>
      <c r="AZ793" s="34">
        <v>2.6280999999999999</v>
      </c>
      <c r="BA793" s="34">
        <v>13.404</v>
      </c>
      <c r="BB793" s="34">
        <v>15.28</v>
      </c>
      <c r="BC793" s="34">
        <v>1.1399999999999999</v>
      </c>
      <c r="BD793" s="34">
        <v>13.387</v>
      </c>
      <c r="BE793" s="34">
        <v>2637.817</v>
      </c>
      <c r="BF793" s="34">
        <v>90.275999999999996</v>
      </c>
      <c r="BG793" s="34">
        <v>2.7080000000000002</v>
      </c>
      <c r="BH793" s="34">
        <v>3.5000000000000003E-2</v>
      </c>
      <c r="BI793" s="34">
        <v>2.7429999999999999</v>
      </c>
      <c r="BJ793" s="34">
        <v>2.2149999999999999</v>
      </c>
      <c r="BK793" s="34">
        <v>2.8000000000000001E-2</v>
      </c>
      <c r="BL793" s="34">
        <v>2.2429999999999999</v>
      </c>
      <c r="BM793" s="34">
        <v>44.038499999999999</v>
      </c>
      <c r="BN793" s="34"/>
      <c r="BO793" s="34"/>
      <c r="BP793" s="34"/>
      <c r="BQ793" s="34">
        <v>642.57399999999996</v>
      </c>
      <c r="BR793" s="34">
        <v>0.124016</v>
      </c>
      <c r="BS793" s="34">
        <v>-5</v>
      </c>
      <c r="BT793" s="34">
        <v>8.0000000000000002E-3</v>
      </c>
      <c r="BU793" s="34">
        <v>3.0306419999999998</v>
      </c>
      <c r="BV793" s="34">
        <v>0</v>
      </c>
      <c r="BW793" s="34" t="s">
        <v>155</v>
      </c>
      <c r="BX793" s="34">
        <v>0.81799999999999995</v>
      </c>
    </row>
    <row r="794" spans="1:76" x14ac:dyDescent="0.25">
      <c r="A794" s="35">
        <v>43167</v>
      </c>
      <c r="B794" s="36">
        <v>2.5959490740740745E-2</v>
      </c>
      <c r="C794" s="34">
        <v>11.99</v>
      </c>
      <c r="D794" s="34">
        <v>0.52310000000000001</v>
      </c>
      <c r="E794" s="34">
        <v>5230.6532660000003</v>
      </c>
      <c r="F794" s="34">
        <v>137.9</v>
      </c>
      <c r="G794" s="34">
        <v>1.4</v>
      </c>
      <c r="H794" s="34">
        <v>4907.3999999999996</v>
      </c>
      <c r="I794" s="34"/>
      <c r="J794" s="34">
        <v>3.91</v>
      </c>
      <c r="K794" s="34">
        <v>0.88280000000000003</v>
      </c>
      <c r="L794" s="34">
        <v>10.585000000000001</v>
      </c>
      <c r="M794" s="34">
        <v>0.46179999999999999</v>
      </c>
      <c r="N794" s="34">
        <v>121.721</v>
      </c>
      <c r="O794" s="34">
        <v>1.2359</v>
      </c>
      <c r="P794" s="34">
        <v>123</v>
      </c>
      <c r="Q794" s="34">
        <v>99.544200000000004</v>
      </c>
      <c r="R794" s="34">
        <v>1.0107999999999999</v>
      </c>
      <c r="S794" s="34">
        <v>100.6</v>
      </c>
      <c r="T794" s="34">
        <v>4907.4074000000001</v>
      </c>
      <c r="U794" s="34"/>
      <c r="V794" s="34"/>
      <c r="W794" s="34">
        <v>0</v>
      </c>
      <c r="X794" s="34">
        <v>3.4556</v>
      </c>
      <c r="Y794" s="34">
        <v>11.9</v>
      </c>
      <c r="Z794" s="34">
        <v>850</v>
      </c>
      <c r="AA794" s="34">
        <v>850</v>
      </c>
      <c r="AB794" s="34">
        <v>859</v>
      </c>
      <c r="AC794" s="34">
        <v>94</v>
      </c>
      <c r="AD794" s="34">
        <v>27.6</v>
      </c>
      <c r="AE794" s="34">
        <v>0.63</v>
      </c>
      <c r="AF794" s="34">
        <v>979</v>
      </c>
      <c r="AG794" s="34">
        <v>1</v>
      </c>
      <c r="AH794" s="34">
        <v>35</v>
      </c>
      <c r="AI794" s="34">
        <v>37</v>
      </c>
      <c r="AJ794" s="34">
        <v>190</v>
      </c>
      <c r="AK794" s="34">
        <v>169</v>
      </c>
      <c r="AL794" s="34">
        <v>4</v>
      </c>
      <c r="AM794" s="34">
        <v>175.5</v>
      </c>
      <c r="AN794" s="34" t="s">
        <v>155</v>
      </c>
      <c r="AO794" s="34">
        <v>2</v>
      </c>
      <c r="AP794" s="37">
        <v>0.77675925925925926</v>
      </c>
      <c r="AQ794" s="34">
        <v>47.158476</v>
      </c>
      <c r="AR794" s="34">
        <v>-88.489636000000004</v>
      </c>
      <c r="AS794" s="34">
        <v>313.7</v>
      </c>
      <c r="AT794" s="34">
        <v>5.2</v>
      </c>
      <c r="AU794" s="34">
        <v>12</v>
      </c>
      <c r="AV794" s="34">
        <v>9</v>
      </c>
      <c r="AW794" s="34" t="s">
        <v>209</v>
      </c>
      <c r="AX794" s="34">
        <v>1.38595</v>
      </c>
      <c r="AY794" s="34">
        <v>1</v>
      </c>
      <c r="AZ794" s="34">
        <v>2.5280999999999998</v>
      </c>
      <c r="BA794" s="34">
        <v>13.404</v>
      </c>
      <c r="BB794" s="34">
        <v>15.39</v>
      </c>
      <c r="BC794" s="34">
        <v>1.1499999999999999</v>
      </c>
      <c r="BD794" s="34">
        <v>13.273</v>
      </c>
      <c r="BE794" s="34">
        <v>2667.3139999999999</v>
      </c>
      <c r="BF794" s="34">
        <v>74.061000000000007</v>
      </c>
      <c r="BG794" s="34">
        <v>3.2120000000000002</v>
      </c>
      <c r="BH794" s="34">
        <v>3.3000000000000002E-2</v>
      </c>
      <c r="BI794" s="34">
        <v>3.2450000000000001</v>
      </c>
      <c r="BJ794" s="34">
        <v>2.6269999999999998</v>
      </c>
      <c r="BK794" s="34">
        <v>2.7E-2</v>
      </c>
      <c r="BL794" s="34">
        <v>2.6539999999999999</v>
      </c>
      <c r="BM794" s="34">
        <v>42.673400000000001</v>
      </c>
      <c r="BN794" s="34"/>
      <c r="BO794" s="34"/>
      <c r="BP794" s="34"/>
      <c r="BQ794" s="34">
        <v>633.15599999999995</v>
      </c>
      <c r="BR794" s="34">
        <v>0.13026199999999999</v>
      </c>
      <c r="BS794" s="34">
        <v>-5</v>
      </c>
      <c r="BT794" s="34">
        <v>7.123E-3</v>
      </c>
      <c r="BU794" s="34">
        <v>3.1832780000000001</v>
      </c>
      <c r="BV794" s="34">
        <v>0</v>
      </c>
      <c r="BW794" s="34" t="s">
        <v>155</v>
      </c>
      <c r="BX794" s="34">
        <v>0.81799999999999995</v>
      </c>
    </row>
    <row r="795" spans="1:76" x14ac:dyDescent="0.25">
      <c r="A795" s="35">
        <v>43167</v>
      </c>
      <c r="B795" s="36">
        <v>2.5971064814814815E-2</v>
      </c>
      <c r="C795" s="34">
        <v>11.986000000000001</v>
      </c>
      <c r="D795" s="34">
        <v>0.6794</v>
      </c>
      <c r="E795" s="34">
        <v>6793.9983780000002</v>
      </c>
      <c r="F795" s="34">
        <v>164.7</v>
      </c>
      <c r="G795" s="34">
        <v>1.4</v>
      </c>
      <c r="H795" s="34">
        <v>4636.6000000000004</v>
      </c>
      <c r="I795" s="34"/>
      <c r="J795" s="34">
        <v>3.87</v>
      </c>
      <c r="K795" s="34">
        <v>0.88170000000000004</v>
      </c>
      <c r="L795" s="34">
        <v>10.567399999999999</v>
      </c>
      <c r="M795" s="34">
        <v>0.59899999999999998</v>
      </c>
      <c r="N795" s="34">
        <v>145.24639999999999</v>
      </c>
      <c r="O795" s="34">
        <v>1.2343</v>
      </c>
      <c r="P795" s="34">
        <v>146.5</v>
      </c>
      <c r="Q795" s="34">
        <v>118.7834</v>
      </c>
      <c r="R795" s="34">
        <v>1.0094000000000001</v>
      </c>
      <c r="S795" s="34">
        <v>119.8</v>
      </c>
      <c r="T795" s="34">
        <v>4636.5856000000003</v>
      </c>
      <c r="U795" s="34"/>
      <c r="V795" s="34"/>
      <c r="W795" s="34">
        <v>0</v>
      </c>
      <c r="X795" s="34">
        <v>3.4079000000000002</v>
      </c>
      <c r="Y795" s="34">
        <v>11.9</v>
      </c>
      <c r="Z795" s="34">
        <v>851</v>
      </c>
      <c r="AA795" s="34">
        <v>851</v>
      </c>
      <c r="AB795" s="34">
        <v>859</v>
      </c>
      <c r="AC795" s="34">
        <v>94</v>
      </c>
      <c r="AD795" s="34">
        <v>27.6</v>
      </c>
      <c r="AE795" s="34">
        <v>0.63</v>
      </c>
      <c r="AF795" s="34">
        <v>979</v>
      </c>
      <c r="AG795" s="34">
        <v>1</v>
      </c>
      <c r="AH795" s="34">
        <v>35</v>
      </c>
      <c r="AI795" s="34">
        <v>37</v>
      </c>
      <c r="AJ795" s="34">
        <v>190</v>
      </c>
      <c r="AK795" s="34">
        <v>169</v>
      </c>
      <c r="AL795" s="34">
        <v>3.9</v>
      </c>
      <c r="AM795" s="34">
        <v>175.9</v>
      </c>
      <c r="AN795" s="34" t="s">
        <v>155</v>
      </c>
      <c r="AO795" s="34">
        <v>2</v>
      </c>
      <c r="AP795" s="37">
        <v>0.77678240740740734</v>
      </c>
      <c r="AQ795" s="34">
        <v>47.158479999999997</v>
      </c>
      <c r="AR795" s="34">
        <v>-88.489608000000004</v>
      </c>
      <c r="AS795" s="34">
        <v>313.7</v>
      </c>
      <c r="AT795" s="34">
        <v>4.8</v>
      </c>
      <c r="AU795" s="34">
        <v>12</v>
      </c>
      <c r="AV795" s="34">
        <v>9</v>
      </c>
      <c r="AW795" s="34" t="s">
        <v>209</v>
      </c>
      <c r="AX795" s="34">
        <v>1.4719</v>
      </c>
      <c r="AY795" s="34">
        <v>1</v>
      </c>
      <c r="AZ795" s="34">
        <v>2.5</v>
      </c>
      <c r="BA795" s="34">
        <v>13.404</v>
      </c>
      <c r="BB795" s="34">
        <v>15.24</v>
      </c>
      <c r="BC795" s="34">
        <v>1.1399999999999999</v>
      </c>
      <c r="BD795" s="34">
        <v>13.422000000000001</v>
      </c>
      <c r="BE795" s="34">
        <v>2641.6089999999999</v>
      </c>
      <c r="BF795" s="34">
        <v>95.302999999999997</v>
      </c>
      <c r="BG795" s="34">
        <v>3.802</v>
      </c>
      <c r="BH795" s="34">
        <v>3.2000000000000001E-2</v>
      </c>
      <c r="BI795" s="34">
        <v>3.835</v>
      </c>
      <c r="BJ795" s="34">
        <v>3.11</v>
      </c>
      <c r="BK795" s="34">
        <v>2.5999999999999999E-2</v>
      </c>
      <c r="BL795" s="34">
        <v>3.1360000000000001</v>
      </c>
      <c r="BM795" s="34">
        <v>39.996499999999997</v>
      </c>
      <c r="BN795" s="34"/>
      <c r="BO795" s="34"/>
      <c r="BP795" s="34"/>
      <c r="BQ795" s="34">
        <v>619.41899999999998</v>
      </c>
      <c r="BR795" s="34">
        <v>0.102059</v>
      </c>
      <c r="BS795" s="34">
        <v>-5</v>
      </c>
      <c r="BT795" s="34">
        <v>7.0000000000000001E-3</v>
      </c>
      <c r="BU795" s="34">
        <v>2.4940669999999998</v>
      </c>
      <c r="BV795" s="34">
        <v>0</v>
      </c>
      <c r="BW795" s="34" t="s">
        <v>155</v>
      </c>
      <c r="BX795" s="34">
        <v>0.81799999999999995</v>
      </c>
    </row>
    <row r="796" spans="1:76" x14ac:dyDescent="0.25">
      <c r="A796" s="35">
        <v>43167</v>
      </c>
      <c r="B796" s="36">
        <v>2.5982638888888885E-2</v>
      </c>
      <c r="C796" s="34">
        <v>11.837</v>
      </c>
      <c r="D796" s="34">
        <v>0.72799999999999998</v>
      </c>
      <c r="E796" s="34">
        <v>7280</v>
      </c>
      <c r="F796" s="34">
        <v>181.3</v>
      </c>
      <c r="G796" s="34">
        <v>1.4</v>
      </c>
      <c r="H796" s="34">
        <v>4212.5</v>
      </c>
      <c r="I796" s="34"/>
      <c r="J796" s="34">
        <v>3.8</v>
      </c>
      <c r="K796" s="34">
        <v>0.88290000000000002</v>
      </c>
      <c r="L796" s="34">
        <v>10.4503</v>
      </c>
      <c r="M796" s="34">
        <v>0.64270000000000005</v>
      </c>
      <c r="N796" s="34">
        <v>160.0548</v>
      </c>
      <c r="O796" s="34">
        <v>1.236</v>
      </c>
      <c r="P796" s="34">
        <v>161.30000000000001</v>
      </c>
      <c r="Q796" s="34">
        <v>130.8938</v>
      </c>
      <c r="R796" s="34">
        <v>1.0107999999999999</v>
      </c>
      <c r="S796" s="34">
        <v>131.9</v>
      </c>
      <c r="T796" s="34">
        <v>4212.5295999999998</v>
      </c>
      <c r="U796" s="34"/>
      <c r="V796" s="34"/>
      <c r="W796" s="34">
        <v>0</v>
      </c>
      <c r="X796" s="34">
        <v>3.3549000000000002</v>
      </c>
      <c r="Y796" s="34">
        <v>11.9</v>
      </c>
      <c r="Z796" s="34">
        <v>852</v>
      </c>
      <c r="AA796" s="34">
        <v>852</v>
      </c>
      <c r="AB796" s="34">
        <v>860</v>
      </c>
      <c r="AC796" s="34">
        <v>94</v>
      </c>
      <c r="AD796" s="34">
        <v>27.6</v>
      </c>
      <c r="AE796" s="34">
        <v>0.63</v>
      </c>
      <c r="AF796" s="34">
        <v>979</v>
      </c>
      <c r="AG796" s="34">
        <v>1</v>
      </c>
      <c r="AH796" s="34">
        <v>35</v>
      </c>
      <c r="AI796" s="34">
        <v>37</v>
      </c>
      <c r="AJ796" s="34">
        <v>190</v>
      </c>
      <c r="AK796" s="34">
        <v>169</v>
      </c>
      <c r="AL796" s="34">
        <v>4</v>
      </c>
      <c r="AM796" s="34">
        <v>175.8</v>
      </c>
      <c r="AN796" s="34" t="s">
        <v>155</v>
      </c>
      <c r="AO796" s="34">
        <v>2</v>
      </c>
      <c r="AP796" s="37">
        <v>0.77679398148148149</v>
      </c>
      <c r="AQ796" s="34">
        <v>47.158482999999997</v>
      </c>
      <c r="AR796" s="34">
        <v>-88.489581000000001</v>
      </c>
      <c r="AS796" s="34">
        <v>313.7</v>
      </c>
      <c r="AT796" s="34">
        <v>4.5999999999999996</v>
      </c>
      <c r="AU796" s="34">
        <v>12</v>
      </c>
      <c r="AV796" s="34">
        <v>9</v>
      </c>
      <c r="AW796" s="34" t="s">
        <v>209</v>
      </c>
      <c r="AX796" s="34">
        <v>1.5</v>
      </c>
      <c r="AY796" s="34">
        <v>1</v>
      </c>
      <c r="AZ796" s="34">
        <v>2.5</v>
      </c>
      <c r="BA796" s="34">
        <v>13.404</v>
      </c>
      <c r="BB796" s="34">
        <v>15.4</v>
      </c>
      <c r="BC796" s="34">
        <v>1.1499999999999999</v>
      </c>
      <c r="BD796" s="34">
        <v>13.268000000000001</v>
      </c>
      <c r="BE796" s="34">
        <v>2638.6950000000002</v>
      </c>
      <c r="BF796" s="34">
        <v>103.291</v>
      </c>
      <c r="BG796" s="34">
        <v>4.2320000000000002</v>
      </c>
      <c r="BH796" s="34">
        <v>3.3000000000000002E-2</v>
      </c>
      <c r="BI796" s="34">
        <v>4.2649999999999997</v>
      </c>
      <c r="BJ796" s="34">
        <v>3.4609999999999999</v>
      </c>
      <c r="BK796" s="34">
        <v>2.7E-2</v>
      </c>
      <c r="BL796" s="34">
        <v>3.488</v>
      </c>
      <c r="BM796" s="34">
        <v>36.705100000000002</v>
      </c>
      <c r="BN796" s="34"/>
      <c r="BO796" s="34"/>
      <c r="BP796" s="34"/>
      <c r="BQ796" s="34">
        <v>615.93499999999995</v>
      </c>
      <c r="BR796" s="34">
        <v>9.7123000000000001E-2</v>
      </c>
      <c r="BS796" s="34">
        <v>-5</v>
      </c>
      <c r="BT796" s="34">
        <v>7.0000000000000001E-3</v>
      </c>
      <c r="BU796" s="34">
        <v>2.3734440000000001</v>
      </c>
      <c r="BV796" s="34">
        <v>0</v>
      </c>
      <c r="BW796" s="34" t="s">
        <v>155</v>
      </c>
      <c r="BX796" s="34">
        <v>0.81799999999999995</v>
      </c>
    </row>
    <row r="797" spans="1:76" x14ac:dyDescent="0.25">
      <c r="A797" s="35">
        <v>43167</v>
      </c>
      <c r="B797" s="36">
        <v>2.5994212962962962E-2</v>
      </c>
      <c r="C797" s="34">
        <v>11.331</v>
      </c>
      <c r="D797" s="34">
        <v>1.2012</v>
      </c>
      <c r="E797" s="34">
        <v>12012.368420000001</v>
      </c>
      <c r="F797" s="34">
        <v>181.3</v>
      </c>
      <c r="G797" s="34">
        <v>1.4</v>
      </c>
      <c r="H797" s="34">
        <v>3906.4</v>
      </c>
      <c r="I797" s="34"/>
      <c r="J797" s="34">
        <v>3.7</v>
      </c>
      <c r="K797" s="34">
        <v>0.88290000000000002</v>
      </c>
      <c r="L797" s="34">
        <v>10.0044</v>
      </c>
      <c r="M797" s="34">
        <v>1.0606</v>
      </c>
      <c r="N797" s="34">
        <v>160.03649999999999</v>
      </c>
      <c r="O797" s="34">
        <v>1.2361</v>
      </c>
      <c r="P797" s="34">
        <v>161.30000000000001</v>
      </c>
      <c r="Q797" s="34">
        <v>130.87880000000001</v>
      </c>
      <c r="R797" s="34">
        <v>1.0108999999999999</v>
      </c>
      <c r="S797" s="34">
        <v>131.9</v>
      </c>
      <c r="T797" s="34">
        <v>3906.3800999999999</v>
      </c>
      <c r="U797" s="34"/>
      <c r="V797" s="34"/>
      <c r="W797" s="34">
        <v>0</v>
      </c>
      <c r="X797" s="34">
        <v>3.2667999999999999</v>
      </c>
      <c r="Y797" s="34">
        <v>11.9</v>
      </c>
      <c r="Z797" s="34">
        <v>852</v>
      </c>
      <c r="AA797" s="34">
        <v>851</v>
      </c>
      <c r="AB797" s="34">
        <v>861</v>
      </c>
      <c r="AC797" s="34">
        <v>94</v>
      </c>
      <c r="AD797" s="34">
        <v>27.6</v>
      </c>
      <c r="AE797" s="34">
        <v>0.63</v>
      </c>
      <c r="AF797" s="34">
        <v>979</v>
      </c>
      <c r="AG797" s="34">
        <v>1</v>
      </c>
      <c r="AH797" s="34">
        <v>35</v>
      </c>
      <c r="AI797" s="34">
        <v>37</v>
      </c>
      <c r="AJ797" s="34">
        <v>190</v>
      </c>
      <c r="AK797" s="34">
        <v>169</v>
      </c>
      <c r="AL797" s="34">
        <v>4</v>
      </c>
      <c r="AM797" s="34">
        <v>175.4</v>
      </c>
      <c r="AN797" s="34" t="s">
        <v>155</v>
      </c>
      <c r="AO797" s="34">
        <v>2</v>
      </c>
      <c r="AP797" s="37">
        <v>0.77680555555555564</v>
      </c>
      <c r="AQ797" s="34">
        <v>47.158496999999997</v>
      </c>
      <c r="AR797" s="34">
        <v>-88.489580000000004</v>
      </c>
      <c r="AS797" s="34">
        <v>313.60000000000002</v>
      </c>
      <c r="AT797" s="34">
        <v>4.7</v>
      </c>
      <c r="AU797" s="34">
        <v>12</v>
      </c>
      <c r="AV797" s="34">
        <v>9</v>
      </c>
      <c r="AW797" s="34" t="s">
        <v>209</v>
      </c>
      <c r="AX797" s="34">
        <v>1.4280999999999999</v>
      </c>
      <c r="AY797" s="34">
        <v>1.3594999999999999</v>
      </c>
      <c r="AZ797" s="34">
        <v>2.7875999999999999</v>
      </c>
      <c r="BA797" s="34">
        <v>13.404</v>
      </c>
      <c r="BB797" s="34">
        <v>15.41</v>
      </c>
      <c r="BC797" s="34">
        <v>1.1499999999999999</v>
      </c>
      <c r="BD797" s="34">
        <v>13.26</v>
      </c>
      <c r="BE797" s="34">
        <v>2539.0610000000001</v>
      </c>
      <c r="BF797" s="34">
        <v>171.322</v>
      </c>
      <c r="BG797" s="34">
        <v>4.2530000000000001</v>
      </c>
      <c r="BH797" s="34">
        <v>3.3000000000000002E-2</v>
      </c>
      <c r="BI797" s="34">
        <v>4.2859999999999996</v>
      </c>
      <c r="BJ797" s="34">
        <v>3.4780000000000002</v>
      </c>
      <c r="BK797" s="34">
        <v>2.7E-2</v>
      </c>
      <c r="BL797" s="34">
        <v>3.5049999999999999</v>
      </c>
      <c r="BM797" s="34">
        <v>34.2121</v>
      </c>
      <c r="BN797" s="34"/>
      <c r="BO797" s="34"/>
      <c r="BP797" s="34"/>
      <c r="BQ797" s="34">
        <v>602.84900000000005</v>
      </c>
      <c r="BR797" s="34">
        <v>0.13120299999999999</v>
      </c>
      <c r="BS797" s="34">
        <v>-5</v>
      </c>
      <c r="BT797" s="34">
        <v>7.0000000000000001E-3</v>
      </c>
      <c r="BU797" s="34">
        <v>3.2062729999999999</v>
      </c>
      <c r="BV797" s="34">
        <v>0</v>
      </c>
      <c r="BW797" s="34" t="s">
        <v>155</v>
      </c>
      <c r="BX797" s="34">
        <v>0.81799999999999995</v>
      </c>
    </row>
    <row r="798" spans="1:76" x14ac:dyDescent="0.25">
      <c r="A798" s="35">
        <v>43167</v>
      </c>
      <c r="B798" s="36">
        <v>2.6005787037037032E-2</v>
      </c>
      <c r="C798" s="34">
        <v>10.365</v>
      </c>
      <c r="D798" s="34">
        <v>1.9165000000000001</v>
      </c>
      <c r="E798" s="34">
        <v>19164.728940000001</v>
      </c>
      <c r="F798" s="34">
        <v>170.4</v>
      </c>
      <c r="G798" s="34">
        <v>1.5</v>
      </c>
      <c r="H798" s="34">
        <v>4796.8999999999996</v>
      </c>
      <c r="I798" s="34"/>
      <c r="J798" s="34">
        <v>3.62</v>
      </c>
      <c r="K798" s="34">
        <v>0.88329999999999997</v>
      </c>
      <c r="L798" s="34">
        <v>9.1553000000000004</v>
      </c>
      <c r="M798" s="34">
        <v>1.6928000000000001</v>
      </c>
      <c r="N798" s="34">
        <v>150.54349999999999</v>
      </c>
      <c r="O798" s="34">
        <v>1.3249</v>
      </c>
      <c r="P798" s="34">
        <v>151.9</v>
      </c>
      <c r="Q798" s="34">
        <v>123.11539999999999</v>
      </c>
      <c r="R798" s="34">
        <v>1.0834999999999999</v>
      </c>
      <c r="S798" s="34">
        <v>124.2</v>
      </c>
      <c r="T798" s="34">
        <v>4796.95</v>
      </c>
      <c r="U798" s="34"/>
      <c r="V798" s="34"/>
      <c r="W798" s="34">
        <v>0</v>
      </c>
      <c r="X798" s="34">
        <v>3.1945000000000001</v>
      </c>
      <c r="Y798" s="34">
        <v>11.9</v>
      </c>
      <c r="Z798" s="34">
        <v>853</v>
      </c>
      <c r="AA798" s="34">
        <v>853</v>
      </c>
      <c r="AB798" s="34">
        <v>863</v>
      </c>
      <c r="AC798" s="34">
        <v>94</v>
      </c>
      <c r="AD798" s="34">
        <v>27.6</v>
      </c>
      <c r="AE798" s="34">
        <v>0.63</v>
      </c>
      <c r="AF798" s="34">
        <v>979</v>
      </c>
      <c r="AG798" s="34">
        <v>1</v>
      </c>
      <c r="AH798" s="34">
        <v>35</v>
      </c>
      <c r="AI798" s="34">
        <v>37</v>
      </c>
      <c r="AJ798" s="34">
        <v>190</v>
      </c>
      <c r="AK798" s="34">
        <v>169</v>
      </c>
      <c r="AL798" s="34">
        <v>3.9</v>
      </c>
      <c r="AM798" s="34">
        <v>175.1</v>
      </c>
      <c r="AN798" s="34" t="s">
        <v>155</v>
      </c>
      <c r="AO798" s="34">
        <v>2</v>
      </c>
      <c r="AP798" s="37">
        <v>0.77681712962962957</v>
      </c>
      <c r="AQ798" s="34">
        <v>47.158513999999997</v>
      </c>
      <c r="AR798" s="34">
        <v>-88.489604</v>
      </c>
      <c r="AS798" s="34">
        <v>313.7</v>
      </c>
      <c r="AT798" s="34">
        <v>4.5999999999999996</v>
      </c>
      <c r="AU798" s="34">
        <v>12</v>
      </c>
      <c r="AV798" s="34">
        <v>5</v>
      </c>
      <c r="AW798" s="34" t="s">
        <v>242</v>
      </c>
      <c r="AX798" s="34">
        <v>1.4</v>
      </c>
      <c r="AY798" s="34">
        <v>1.1405000000000001</v>
      </c>
      <c r="AZ798" s="34">
        <v>2.1091000000000002</v>
      </c>
      <c r="BA798" s="34">
        <v>13.404</v>
      </c>
      <c r="BB798" s="34">
        <v>15.46</v>
      </c>
      <c r="BC798" s="34">
        <v>1.1499999999999999</v>
      </c>
      <c r="BD798" s="34">
        <v>13.214</v>
      </c>
      <c r="BE798" s="34">
        <v>2349.8560000000002</v>
      </c>
      <c r="BF798" s="34">
        <v>276.53500000000003</v>
      </c>
      <c r="BG798" s="34">
        <v>4.0460000000000003</v>
      </c>
      <c r="BH798" s="34">
        <v>3.5999999999999997E-2</v>
      </c>
      <c r="BI798" s="34">
        <v>4.0819999999999999</v>
      </c>
      <c r="BJ798" s="34">
        <v>3.3090000000000002</v>
      </c>
      <c r="BK798" s="34">
        <v>2.9000000000000001E-2</v>
      </c>
      <c r="BL798" s="34">
        <v>3.3380000000000001</v>
      </c>
      <c r="BM798" s="34">
        <v>42.487099999999998</v>
      </c>
      <c r="BN798" s="34"/>
      <c r="BO798" s="34"/>
      <c r="BP798" s="34"/>
      <c r="BQ798" s="34">
        <v>596.17899999999997</v>
      </c>
      <c r="BR798" s="34">
        <v>0.171957</v>
      </c>
      <c r="BS798" s="34">
        <v>-5</v>
      </c>
      <c r="BT798" s="34">
        <v>7.8770000000000003E-3</v>
      </c>
      <c r="BU798" s="34">
        <v>4.2021990000000002</v>
      </c>
      <c r="BV798" s="34">
        <v>0</v>
      </c>
      <c r="BW798" s="34" t="s">
        <v>155</v>
      </c>
      <c r="BX798" s="34">
        <v>0.81799999999999995</v>
      </c>
    </row>
    <row r="799" spans="1:76" x14ac:dyDescent="0.25">
      <c r="A799" s="35">
        <v>43167</v>
      </c>
      <c r="B799" s="36">
        <v>2.6017361111111113E-2</v>
      </c>
      <c r="C799" s="34">
        <v>10.848000000000001</v>
      </c>
      <c r="D799" s="34">
        <v>2.1185999999999998</v>
      </c>
      <c r="E799" s="34">
        <v>21186.030030000002</v>
      </c>
      <c r="F799" s="34">
        <v>167.4</v>
      </c>
      <c r="G799" s="34">
        <v>1.5</v>
      </c>
      <c r="H799" s="34">
        <v>7104.5</v>
      </c>
      <c r="I799" s="34"/>
      <c r="J799" s="34">
        <v>3.6</v>
      </c>
      <c r="K799" s="34">
        <v>0.87519999999999998</v>
      </c>
      <c r="L799" s="34">
        <v>9.4940999999999995</v>
      </c>
      <c r="M799" s="34">
        <v>1.8542000000000001</v>
      </c>
      <c r="N799" s="34">
        <v>146.48240000000001</v>
      </c>
      <c r="O799" s="34">
        <v>1.3128</v>
      </c>
      <c r="P799" s="34">
        <v>147.80000000000001</v>
      </c>
      <c r="Q799" s="34">
        <v>119.7942</v>
      </c>
      <c r="R799" s="34">
        <v>1.0736000000000001</v>
      </c>
      <c r="S799" s="34">
        <v>120.9</v>
      </c>
      <c r="T799" s="34">
        <v>7104.5099</v>
      </c>
      <c r="U799" s="34"/>
      <c r="V799" s="34"/>
      <c r="W799" s="34">
        <v>0</v>
      </c>
      <c r="X799" s="34">
        <v>3.1507000000000001</v>
      </c>
      <c r="Y799" s="34">
        <v>11.9</v>
      </c>
      <c r="Z799" s="34">
        <v>853</v>
      </c>
      <c r="AA799" s="34">
        <v>853</v>
      </c>
      <c r="AB799" s="34">
        <v>863</v>
      </c>
      <c r="AC799" s="34">
        <v>94</v>
      </c>
      <c r="AD799" s="34">
        <v>27.6</v>
      </c>
      <c r="AE799" s="34">
        <v>0.63</v>
      </c>
      <c r="AF799" s="34">
        <v>979</v>
      </c>
      <c r="AG799" s="34">
        <v>1</v>
      </c>
      <c r="AH799" s="34">
        <v>35</v>
      </c>
      <c r="AI799" s="34">
        <v>37</v>
      </c>
      <c r="AJ799" s="34">
        <v>190</v>
      </c>
      <c r="AK799" s="34">
        <v>169</v>
      </c>
      <c r="AL799" s="34">
        <v>3.9</v>
      </c>
      <c r="AM799" s="34">
        <v>175</v>
      </c>
      <c r="AN799" s="34" t="s">
        <v>155</v>
      </c>
      <c r="AO799" s="34">
        <v>2</v>
      </c>
      <c r="AP799" s="37">
        <v>0.77682870370370372</v>
      </c>
      <c r="AQ799" s="34">
        <v>47.158518999999998</v>
      </c>
      <c r="AR799" s="34">
        <v>-88.489632</v>
      </c>
      <c r="AS799" s="34">
        <v>313.60000000000002</v>
      </c>
      <c r="AT799" s="34">
        <v>4.5</v>
      </c>
      <c r="AU799" s="34">
        <v>12</v>
      </c>
      <c r="AV799" s="34">
        <v>5</v>
      </c>
      <c r="AW799" s="34" t="s">
        <v>242</v>
      </c>
      <c r="AX799" s="34">
        <v>1.1842999999999999</v>
      </c>
      <c r="AY799" s="34">
        <v>1</v>
      </c>
      <c r="AZ799" s="34">
        <v>1.7281</v>
      </c>
      <c r="BA799" s="34">
        <v>13.404</v>
      </c>
      <c r="BB799" s="34">
        <v>14.41</v>
      </c>
      <c r="BC799" s="34">
        <v>1.08</v>
      </c>
      <c r="BD799" s="34">
        <v>14.26</v>
      </c>
      <c r="BE799" s="34">
        <v>2288.614</v>
      </c>
      <c r="BF799" s="34">
        <v>284.47899999999998</v>
      </c>
      <c r="BG799" s="34">
        <v>3.698</v>
      </c>
      <c r="BH799" s="34">
        <v>3.3000000000000002E-2</v>
      </c>
      <c r="BI799" s="34">
        <v>3.7309999999999999</v>
      </c>
      <c r="BJ799" s="34">
        <v>3.024</v>
      </c>
      <c r="BK799" s="34">
        <v>2.7E-2</v>
      </c>
      <c r="BL799" s="34">
        <v>3.0510000000000002</v>
      </c>
      <c r="BM799" s="34">
        <v>59.098300000000002</v>
      </c>
      <c r="BN799" s="34"/>
      <c r="BO799" s="34"/>
      <c r="BP799" s="34"/>
      <c r="BQ799" s="34">
        <v>552.23599999999999</v>
      </c>
      <c r="BR799" s="34">
        <v>0.119995</v>
      </c>
      <c r="BS799" s="34">
        <v>-5</v>
      </c>
      <c r="BT799" s="34">
        <v>7.123E-3</v>
      </c>
      <c r="BU799" s="34">
        <v>2.9323779999999999</v>
      </c>
      <c r="BV799" s="34">
        <v>0</v>
      </c>
      <c r="BW799" s="34" t="s">
        <v>155</v>
      </c>
      <c r="BX799" s="34">
        <v>0.81799999999999995</v>
      </c>
    </row>
    <row r="800" spans="1:76" x14ac:dyDescent="0.25">
      <c r="A800" s="35">
        <v>43167</v>
      </c>
      <c r="B800" s="36">
        <v>2.6028935185185186E-2</v>
      </c>
      <c r="C800" s="34">
        <v>11.128</v>
      </c>
      <c r="D800" s="34">
        <v>1.2070000000000001</v>
      </c>
      <c r="E800" s="34">
        <v>12070.10008</v>
      </c>
      <c r="F800" s="34">
        <v>166.7</v>
      </c>
      <c r="G800" s="34">
        <v>1.5</v>
      </c>
      <c r="H800" s="34">
        <v>6544.5</v>
      </c>
      <c r="I800" s="34"/>
      <c r="J800" s="34">
        <v>3.6</v>
      </c>
      <c r="K800" s="34">
        <v>0.88200000000000001</v>
      </c>
      <c r="L800" s="34">
        <v>9.8147000000000002</v>
      </c>
      <c r="M800" s="34">
        <v>1.0645</v>
      </c>
      <c r="N800" s="34">
        <v>147.04140000000001</v>
      </c>
      <c r="O800" s="34">
        <v>1.3229</v>
      </c>
      <c r="P800" s="34">
        <v>148.4</v>
      </c>
      <c r="Q800" s="34">
        <v>120.2514</v>
      </c>
      <c r="R800" s="34">
        <v>1.0819000000000001</v>
      </c>
      <c r="S800" s="34">
        <v>121.3</v>
      </c>
      <c r="T800" s="34">
        <v>6544.4782999999998</v>
      </c>
      <c r="U800" s="34"/>
      <c r="V800" s="34"/>
      <c r="W800" s="34">
        <v>0</v>
      </c>
      <c r="X800" s="34">
        <v>3.1749999999999998</v>
      </c>
      <c r="Y800" s="34">
        <v>11.9</v>
      </c>
      <c r="Z800" s="34">
        <v>853</v>
      </c>
      <c r="AA800" s="34">
        <v>853</v>
      </c>
      <c r="AB800" s="34">
        <v>863</v>
      </c>
      <c r="AC800" s="34">
        <v>94</v>
      </c>
      <c r="AD800" s="34">
        <v>27.6</v>
      </c>
      <c r="AE800" s="34">
        <v>0.63</v>
      </c>
      <c r="AF800" s="34">
        <v>979</v>
      </c>
      <c r="AG800" s="34">
        <v>1</v>
      </c>
      <c r="AH800" s="34">
        <v>35</v>
      </c>
      <c r="AI800" s="34">
        <v>37</v>
      </c>
      <c r="AJ800" s="34">
        <v>190.9</v>
      </c>
      <c r="AK800" s="34">
        <v>169</v>
      </c>
      <c r="AL800" s="34">
        <v>4</v>
      </c>
      <c r="AM800" s="34">
        <v>175</v>
      </c>
      <c r="AN800" s="34" t="s">
        <v>155</v>
      </c>
      <c r="AO800" s="34">
        <v>2</v>
      </c>
      <c r="AP800" s="37">
        <v>0.77684027777777775</v>
      </c>
      <c r="AQ800" s="34">
        <v>47.158521</v>
      </c>
      <c r="AR800" s="34">
        <v>-88.489655999999997</v>
      </c>
      <c r="AS800" s="34">
        <v>313.60000000000002</v>
      </c>
      <c r="AT800" s="34">
        <v>3.1</v>
      </c>
      <c r="AU800" s="34">
        <v>12</v>
      </c>
      <c r="AV800" s="34">
        <v>5</v>
      </c>
      <c r="AW800" s="34" t="s">
        <v>242</v>
      </c>
      <c r="AX800" s="34">
        <v>1.2438</v>
      </c>
      <c r="AY800" s="34">
        <v>1.1437999999999999</v>
      </c>
      <c r="AZ800" s="34">
        <v>1.8438000000000001</v>
      </c>
      <c r="BA800" s="34">
        <v>13.404</v>
      </c>
      <c r="BB800" s="34">
        <v>15.28</v>
      </c>
      <c r="BC800" s="34">
        <v>1.1399999999999999</v>
      </c>
      <c r="BD800" s="34">
        <v>13.385</v>
      </c>
      <c r="BE800" s="34">
        <v>2474.0050000000001</v>
      </c>
      <c r="BF800" s="34">
        <v>170.78800000000001</v>
      </c>
      <c r="BG800" s="34">
        <v>3.8820000000000001</v>
      </c>
      <c r="BH800" s="34">
        <v>3.5000000000000003E-2</v>
      </c>
      <c r="BI800" s="34">
        <v>3.9159999999999999</v>
      </c>
      <c r="BJ800" s="34">
        <v>3.1739999999999999</v>
      </c>
      <c r="BK800" s="34">
        <v>2.9000000000000001E-2</v>
      </c>
      <c r="BL800" s="34">
        <v>3.2029999999999998</v>
      </c>
      <c r="BM800" s="34">
        <v>56.927599999999998</v>
      </c>
      <c r="BN800" s="34"/>
      <c r="BO800" s="34"/>
      <c r="BP800" s="34"/>
      <c r="BQ800" s="34">
        <v>581.92999999999995</v>
      </c>
      <c r="BR800" s="34">
        <v>0.102353</v>
      </c>
      <c r="BS800" s="34">
        <v>-5</v>
      </c>
      <c r="BT800" s="34">
        <v>7.8770000000000003E-3</v>
      </c>
      <c r="BU800" s="34">
        <v>2.501252</v>
      </c>
      <c r="BV800" s="34">
        <v>0</v>
      </c>
      <c r="BW800" s="34" t="s">
        <v>155</v>
      </c>
      <c r="BX800" s="34">
        <v>0.81799999999999995</v>
      </c>
    </row>
    <row r="801" spans="1:76" x14ac:dyDescent="0.25">
      <c r="A801" s="35">
        <v>43167</v>
      </c>
      <c r="B801" s="36">
        <v>2.604050925925926E-2</v>
      </c>
      <c r="C801" s="34">
        <v>9.7720000000000002</v>
      </c>
      <c r="D801" s="34">
        <v>1.6979</v>
      </c>
      <c r="E801" s="34">
        <v>16978.582409999999</v>
      </c>
      <c r="F801" s="34">
        <v>159.80000000000001</v>
      </c>
      <c r="G801" s="34">
        <v>1.5</v>
      </c>
      <c r="H801" s="34">
        <v>5587.8</v>
      </c>
      <c r="I801" s="34"/>
      <c r="J801" s="34">
        <v>3.6</v>
      </c>
      <c r="K801" s="34">
        <v>0.88949999999999996</v>
      </c>
      <c r="L801" s="34">
        <v>8.6920000000000002</v>
      </c>
      <c r="M801" s="34">
        <v>1.5102</v>
      </c>
      <c r="N801" s="34">
        <v>142.1096</v>
      </c>
      <c r="O801" s="34">
        <v>1.3342000000000001</v>
      </c>
      <c r="P801" s="34">
        <v>143.4</v>
      </c>
      <c r="Q801" s="34">
        <v>116.21810000000001</v>
      </c>
      <c r="R801" s="34">
        <v>1.0911</v>
      </c>
      <c r="S801" s="34">
        <v>117.3</v>
      </c>
      <c r="T801" s="34">
        <v>5587.8154999999997</v>
      </c>
      <c r="U801" s="34"/>
      <c r="V801" s="34"/>
      <c r="W801" s="34">
        <v>0</v>
      </c>
      <c r="X801" s="34">
        <v>3.2021000000000002</v>
      </c>
      <c r="Y801" s="34">
        <v>11.9</v>
      </c>
      <c r="Z801" s="34">
        <v>854</v>
      </c>
      <c r="AA801" s="34">
        <v>853</v>
      </c>
      <c r="AB801" s="34">
        <v>863</v>
      </c>
      <c r="AC801" s="34">
        <v>94</v>
      </c>
      <c r="AD801" s="34">
        <v>27.6</v>
      </c>
      <c r="AE801" s="34">
        <v>0.63</v>
      </c>
      <c r="AF801" s="34">
        <v>979</v>
      </c>
      <c r="AG801" s="34">
        <v>1</v>
      </c>
      <c r="AH801" s="34">
        <v>35</v>
      </c>
      <c r="AI801" s="34">
        <v>37</v>
      </c>
      <c r="AJ801" s="34">
        <v>191</v>
      </c>
      <c r="AK801" s="34">
        <v>169</v>
      </c>
      <c r="AL801" s="34">
        <v>4</v>
      </c>
      <c r="AM801" s="34">
        <v>175</v>
      </c>
      <c r="AN801" s="34" t="s">
        <v>155</v>
      </c>
      <c r="AO801" s="34">
        <v>2</v>
      </c>
      <c r="AP801" s="37">
        <v>0.7768518518518519</v>
      </c>
      <c r="AQ801" s="34">
        <v>47.158526000000002</v>
      </c>
      <c r="AR801" s="34">
        <v>-88.489667999999995</v>
      </c>
      <c r="AS801" s="34">
        <v>313.3</v>
      </c>
      <c r="AT801" s="34">
        <v>2.6</v>
      </c>
      <c r="AU801" s="34">
        <v>12</v>
      </c>
      <c r="AV801" s="34">
        <v>10</v>
      </c>
      <c r="AW801" s="34" t="s">
        <v>199</v>
      </c>
      <c r="AX801" s="34">
        <v>1.3</v>
      </c>
      <c r="AY801" s="34">
        <v>1.0563439999999999</v>
      </c>
      <c r="AZ801" s="34">
        <v>1.8281719999999999</v>
      </c>
      <c r="BA801" s="34">
        <v>13.404</v>
      </c>
      <c r="BB801" s="34">
        <v>16.37</v>
      </c>
      <c r="BC801" s="34">
        <v>1.22</v>
      </c>
      <c r="BD801" s="34">
        <v>12.425000000000001</v>
      </c>
      <c r="BE801" s="34">
        <v>2348.89</v>
      </c>
      <c r="BF801" s="34">
        <v>259.75099999999998</v>
      </c>
      <c r="BG801" s="34">
        <v>4.0220000000000002</v>
      </c>
      <c r="BH801" s="34">
        <v>3.7999999999999999E-2</v>
      </c>
      <c r="BI801" s="34">
        <v>4.0590000000000002</v>
      </c>
      <c r="BJ801" s="34">
        <v>3.2890000000000001</v>
      </c>
      <c r="BK801" s="34">
        <v>3.1E-2</v>
      </c>
      <c r="BL801" s="34">
        <v>3.32</v>
      </c>
      <c r="BM801" s="34">
        <v>52.108199999999997</v>
      </c>
      <c r="BN801" s="34"/>
      <c r="BO801" s="34"/>
      <c r="BP801" s="34"/>
      <c r="BQ801" s="34">
        <v>629.18600000000004</v>
      </c>
      <c r="BR801" s="34">
        <v>7.7321000000000001E-2</v>
      </c>
      <c r="BS801" s="34">
        <v>-5</v>
      </c>
      <c r="BT801" s="34">
        <v>7.123E-3</v>
      </c>
      <c r="BU801" s="34">
        <v>1.889532</v>
      </c>
      <c r="BV801" s="34">
        <v>0</v>
      </c>
      <c r="BW801" s="34" t="s">
        <v>155</v>
      </c>
      <c r="BX801" s="34">
        <v>0.81799999999999995</v>
      </c>
    </row>
    <row r="802" spans="1:76" x14ac:dyDescent="0.25">
      <c r="A802" s="35">
        <v>43167</v>
      </c>
      <c r="B802" s="36">
        <v>2.6052083333333333E-2</v>
      </c>
      <c r="C802" s="34">
        <v>7.0049999999999999</v>
      </c>
      <c r="D802" s="34">
        <v>3.1305000000000001</v>
      </c>
      <c r="E802" s="34">
        <v>31304.705880000001</v>
      </c>
      <c r="F802" s="34">
        <v>158.69999999999999</v>
      </c>
      <c r="G802" s="34">
        <v>1.5</v>
      </c>
      <c r="H802" s="34">
        <v>7309.8</v>
      </c>
      <c r="I802" s="34"/>
      <c r="J802" s="34">
        <v>3.6</v>
      </c>
      <c r="K802" s="34">
        <v>0.89739999999999998</v>
      </c>
      <c r="L802" s="34">
        <v>6.2859999999999996</v>
      </c>
      <c r="M802" s="34">
        <v>2.8092999999999999</v>
      </c>
      <c r="N802" s="34">
        <v>142.3946</v>
      </c>
      <c r="O802" s="34">
        <v>1.3461000000000001</v>
      </c>
      <c r="P802" s="34">
        <v>143.69999999999999</v>
      </c>
      <c r="Q802" s="34">
        <v>116.4512</v>
      </c>
      <c r="R802" s="34">
        <v>1.1009</v>
      </c>
      <c r="S802" s="34">
        <v>117.6</v>
      </c>
      <c r="T802" s="34">
        <v>7309.8224</v>
      </c>
      <c r="U802" s="34"/>
      <c r="V802" s="34"/>
      <c r="W802" s="34">
        <v>0</v>
      </c>
      <c r="X802" s="34">
        <v>3.2307000000000001</v>
      </c>
      <c r="Y802" s="34">
        <v>12</v>
      </c>
      <c r="Z802" s="34">
        <v>854</v>
      </c>
      <c r="AA802" s="34">
        <v>855</v>
      </c>
      <c r="AB802" s="34">
        <v>864</v>
      </c>
      <c r="AC802" s="34">
        <v>94</v>
      </c>
      <c r="AD802" s="34">
        <v>27.6</v>
      </c>
      <c r="AE802" s="34">
        <v>0.63</v>
      </c>
      <c r="AF802" s="34">
        <v>979</v>
      </c>
      <c r="AG802" s="34">
        <v>1</v>
      </c>
      <c r="AH802" s="34">
        <v>35</v>
      </c>
      <c r="AI802" s="34">
        <v>37</v>
      </c>
      <c r="AJ802" s="34">
        <v>191</v>
      </c>
      <c r="AK802" s="34">
        <v>169</v>
      </c>
      <c r="AL802" s="34">
        <v>4</v>
      </c>
      <c r="AM802" s="34">
        <v>175.4</v>
      </c>
      <c r="AN802" s="34" t="s">
        <v>155</v>
      </c>
      <c r="AO802" s="34">
        <v>2</v>
      </c>
      <c r="AP802" s="37">
        <v>0.77686342592592583</v>
      </c>
      <c r="AQ802" s="34">
        <v>47.158527999999997</v>
      </c>
      <c r="AR802" s="34">
        <v>-88.489673999999994</v>
      </c>
      <c r="AS802" s="34">
        <v>313.3</v>
      </c>
      <c r="AT802" s="34">
        <v>2</v>
      </c>
      <c r="AU802" s="34">
        <v>12</v>
      </c>
      <c r="AV802" s="34">
        <v>10</v>
      </c>
      <c r="AW802" s="34" t="s">
        <v>199</v>
      </c>
      <c r="AX802" s="34">
        <v>1.2281280000000001</v>
      </c>
      <c r="AY802" s="34">
        <v>1.0718719999999999</v>
      </c>
      <c r="AZ802" s="34">
        <v>1.8</v>
      </c>
      <c r="BA802" s="34">
        <v>13.404</v>
      </c>
      <c r="BB802" s="34">
        <v>17.690000000000001</v>
      </c>
      <c r="BC802" s="34">
        <v>1.32</v>
      </c>
      <c r="BD802" s="34">
        <v>11.430999999999999</v>
      </c>
      <c r="BE802" s="34">
        <v>1860.886</v>
      </c>
      <c r="BF802" s="34">
        <v>529.32899999999995</v>
      </c>
      <c r="BG802" s="34">
        <v>4.4139999999999997</v>
      </c>
      <c r="BH802" s="34">
        <v>4.2000000000000003E-2</v>
      </c>
      <c r="BI802" s="34">
        <v>4.4560000000000004</v>
      </c>
      <c r="BJ802" s="34">
        <v>3.61</v>
      </c>
      <c r="BK802" s="34">
        <v>3.4000000000000002E-2</v>
      </c>
      <c r="BL802" s="34">
        <v>3.6440000000000001</v>
      </c>
      <c r="BM802" s="34">
        <v>74.674400000000006</v>
      </c>
      <c r="BN802" s="34"/>
      <c r="BO802" s="34"/>
      <c r="BP802" s="34"/>
      <c r="BQ802" s="34">
        <v>695.40800000000002</v>
      </c>
      <c r="BR802" s="34">
        <v>0.127497</v>
      </c>
      <c r="BS802" s="34">
        <v>-5</v>
      </c>
      <c r="BT802" s="34">
        <v>7.8770000000000003E-3</v>
      </c>
      <c r="BU802" s="34">
        <v>3.1157080000000001</v>
      </c>
      <c r="BV802" s="34">
        <v>0</v>
      </c>
      <c r="BW802" s="34" t="s">
        <v>155</v>
      </c>
      <c r="BX802" s="34">
        <v>0.81799999999999995</v>
      </c>
    </row>
    <row r="803" spans="1:76" x14ac:dyDescent="0.25">
      <c r="A803" s="35">
        <v>43167</v>
      </c>
      <c r="B803" s="36">
        <v>2.6063657407407407E-2</v>
      </c>
      <c r="C803" s="34">
        <v>4.5030000000000001</v>
      </c>
      <c r="D803" s="34">
        <v>3.653</v>
      </c>
      <c r="E803" s="34">
        <v>36529.757279999998</v>
      </c>
      <c r="F803" s="34">
        <v>146</v>
      </c>
      <c r="G803" s="34">
        <v>1.5</v>
      </c>
      <c r="H803" s="34">
        <v>11517.9</v>
      </c>
      <c r="I803" s="34"/>
      <c r="J803" s="34">
        <v>3.6</v>
      </c>
      <c r="K803" s="34">
        <v>0.90969999999999995</v>
      </c>
      <c r="L803" s="34">
        <v>4.0967000000000002</v>
      </c>
      <c r="M803" s="34">
        <v>3.3231999999999999</v>
      </c>
      <c r="N803" s="34">
        <v>132.79050000000001</v>
      </c>
      <c r="O803" s="34">
        <v>1.3908</v>
      </c>
      <c r="P803" s="34">
        <v>134.19999999999999</v>
      </c>
      <c r="Q803" s="34">
        <v>108.59690000000001</v>
      </c>
      <c r="R803" s="34">
        <v>1.1374</v>
      </c>
      <c r="S803" s="34">
        <v>109.7</v>
      </c>
      <c r="T803" s="34">
        <v>11517.9</v>
      </c>
      <c r="U803" s="34"/>
      <c r="V803" s="34"/>
      <c r="W803" s="34">
        <v>0</v>
      </c>
      <c r="X803" s="34">
        <v>3.2749999999999999</v>
      </c>
      <c r="Y803" s="34">
        <v>11.9</v>
      </c>
      <c r="Z803" s="34">
        <v>857</v>
      </c>
      <c r="AA803" s="34">
        <v>858</v>
      </c>
      <c r="AB803" s="34">
        <v>867</v>
      </c>
      <c r="AC803" s="34">
        <v>94</v>
      </c>
      <c r="AD803" s="34">
        <v>27.6</v>
      </c>
      <c r="AE803" s="34">
        <v>0.63</v>
      </c>
      <c r="AF803" s="34">
        <v>979</v>
      </c>
      <c r="AG803" s="34">
        <v>1</v>
      </c>
      <c r="AH803" s="34">
        <v>35</v>
      </c>
      <c r="AI803" s="34">
        <v>37</v>
      </c>
      <c r="AJ803" s="34">
        <v>191</v>
      </c>
      <c r="AK803" s="34">
        <v>169</v>
      </c>
      <c r="AL803" s="34">
        <v>3.9</v>
      </c>
      <c r="AM803" s="34">
        <v>175.8</v>
      </c>
      <c r="AN803" s="34" t="s">
        <v>155</v>
      </c>
      <c r="AO803" s="34">
        <v>2</v>
      </c>
      <c r="AP803" s="37">
        <v>0.77687499999999998</v>
      </c>
      <c r="AQ803" s="34">
        <v>47.158527999999997</v>
      </c>
      <c r="AR803" s="34">
        <v>-88.489682000000002</v>
      </c>
      <c r="AS803" s="34">
        <v>313.39999999999998</v>
      </c>
      <c r="AT803" s="34">
        <v>0.8</v>
      </c>
      <c r="AU803" s="34">
        <v>12</v>
      </c>
      <c r="AV803" s="34">
        <v>10</v>
      </c>
      <c r="AW803" s="34" t="s">
        <v>199</v>
      </c>
      <c r="AX803" s="34">
        <v>1.2</v>
      </c>
      <c r="AY803" s="34">
        <v>1.1000000000000001</v>
      </c>
      <c r="AZ803" s="34">
        <v>1.8</v>
      </c>
      <c r="BA803" s="34">
        <v>13.404</v>
      </c>
      <c r="BB803" s="34">
        <v>20.190000000000001</v>
      </c>
      <c r="BC803" s="34">
        <v>1.51</v>
      </c>
      <c r="BD803" s="34">
        <v>9.923</v>
      </c>
      <c r="BE803" s="34">
        <v>1391.078</v>
      </c>
      <c r="BF803" s="34">
        <v>718.21400000000006</v>
      </c>
      <c r="BG803" s="34">
        <v>4.7220000000000004</v>
      </c>
      <c r="BH803" s="34">
        <v>4.9000000000000002E-2</v>
      </c>
      <c r="BI803" s="34">
        <v>4.7709999999999999</v>
      </c>
      <c r="BJ803" s="34">
        <v>3.8620000000000001</v>
      </c>
      <c r="BK803" s="34">
        <v>0.04</v>
      </c>
      <c r="BL803" s="34">
        <v>3.9020000000000001</v>
      </c>
      <c r="BM803" s="34">
        <v>134.96279999999999</v>
      </c>
      <c r="BN803" s="34"/>
      <c r="BO803" s="34"/>
      <c r="BP803" s="34"/>
      <c r="BQ803" s="34">
        <v>808.59500000000003</v>
      </c>
      <c r="BR803" s="34">
        <v>9.8166000000000003E-2</v>
      </c>
      <c r="BS803" s="34">
        <v>-5</v>
      </c>
      <c r="BT803" s="34">
        <v>8.0000000000000002E-3</v>
      </c>
      <c r="BU803" s="34">
        <v>2.3989319999999998</v>
      </c>
      <c r="BV803" s="34">
        <v>0</v>
      </c>
      <c r="BW803" s="34" t="s">
        <v>155</v>
      </c>
      <c r="BX803" s="34">
        <v>0.81799999999999995</v>
      </c>
    </row>
    <row r="804" spans="1:76" x14ac:dyDescent="0.25">
      <c r="A804" s="35">
        <v>43167</v>
      </c>
      <c r="B804" s="36">
        <v>2.607523148148148E-2</v>
      </c>
      <c r="C804" s="34">
        <v>2.512</v>
      </c>
      <c r="D804" s="34">
        <v>2.8435999999999999</v>
      </c>
      <c r="E804" s="34">
        <v>28436.195459999999</v>
      </c>
      <c r="F804" s="34">
        <v>109.1</v>
      </c>
      <c r="G804" s="34">
        <v>1.7</v>
      </c>
      <c r="H804" s="34">
        <v>11517.8</v>
      </c>
      <c r="I804" s="34"/>
      <c r="J804" s="34">
        <v>3.87</v>
      </c>
      <c r="K804" s="34">
        <v>0.93610000000000004</v>
      </c>
      <c r="L804" s="34">
        <v>2.3511000000000002</v>
      </c>
      <c r="M804" s="34">
        <v>2.6619000000000002</v>
      </c>
      <c r="N804" s="34">
        <v>102.1451</v>
      </c>
      <c r="O804" s="34">
        <v>1.5913999999999999</v>
      </c>
      <c r="P804" s="34">
        <v>103.7</v>
      </c>
      <c r="Q804" s="34">
        <v>83.534899999999993</v>
      </c>
      <c r="R804" s="34">
        <v>1.3013999999999999</v>
      </c>
      <c r="S804" s="34">
        <v>84.8</v>
      </c>
      <c r="T804" s="34">
        <v>11517.8</v>
      </c>
      <c r="U804" s="34"/>
      <c r="V804" s="34"/>
      <c r="W804" s="34">
        <v>0</v>
      </c>
      <c r="X804" s="34">
        <v>3.6227</v>
      </c>
      <c r="Y804" s="34">
        <v>11.9</v>
      </c>
      <c r="Z804" s="34">
        <v>859</v>
      </c>
      <c r="AA804" s="34">
        <v>859</v>
      </c>
      <c r="AB804" s="34">
        <v>868</v>
      </c>
      <c r="AC804" s="34">
        <v>94</v>
      </c>
      <c r="AD804" s="34">
        <v>27.6</v>
      </c>
      <c r="AE804" s="34">
        <v>0.63</v>
      </c>
      <c r="AF804" s="34">
        <v>979</v>
      </c>
      <c r="AG804" s="34">
        <v>1</v>
      </c>
      <c r="AH804" s="34">
        <v>35</v>
      </c>
      <c r="AI804" s="34">
        <v>37</v>
      </c>
      <c r="AJ804" s="34">
        <v>191</v>
      </c>
      <c r="AK804" s="34">
        <v>169</v>
      </c>
      <c r="AL804" s="34">
        <v>3.9</v>
      </c>
      <c r="AM804" s="34">
        <v>175.9</v>
      </c>
      <c r="AN804" s="34" t="s">
        <v>155</v>
      </c>
      <c r="AO804" s="34">
        <v>2</v>
      </c>
      <c r="AP804" s="37">
        <v>0.77688657407407413</v>
      </c>
      <c r="AQ804" s="34">
        <v>47.158529000000001</v>
      </c>
      <c r="AR804" s="34">
        <v>-88.489676000000003</v>
      </c>
      <c r="AS804" s="34">
        <v>313.3</v>
      </c>
      <c r="AT804" s="34">
        <v>0.5</v>
      </c>
      <c r="AU804" s="34">
        <v>12</v>
      </c>
      <c r="AV804" s="34">
        <v>10</v>
      </c>
      <c r="AW804" s="34" t="s">
        <v>199</v>
      </c>
      <c r="AX804" s="34">
        <v>1.2</v>
      </c>
      <c r="AY804" s="34">
        <v>1.1000000000000001</v>
      </c>
      <c r="AZ804" s="34">
        <v>1.8</v>
      </c>
      <c r="BA804" s="34">
        <v>13.404</v>
      </c>
      <c r="BB804" s="34">
        <v>28.71</v>
      </c>
      <c r="BC804" s="34">
        <v>2.14</v>
      </c>
      <c r="BD804" s="34">
        <v>6.8280000000000003</v>
      </c>
      <c r="BE804" s="34">
        <v>1112.0429999999999</v>
      </c>
      <c r="BF804" s="34">
        <v>801.35400000000004</v>
      </c>
      <c r="BG804" s="34">
        <v>5.0599999999999996</v>
      </c>
      <c r="BH804" s="34">
        <v>7.9000000000000001E-2</v>
      </c>
      <c r="BI804" s="34">
        <v>5.1379999999999999</v>
      </c>
      <c r="BJ804" s="34">
        <v>4.1379999999999999</v>
      </c>
      <c r="BK804" s="34">
        <v>6.4000000000000001E-2</v>
      </c>
      <c r="BL804" s="34">
        <v>4.202</v>
      </c>
      <c r="BM804" s="34">
        <v>187.99690000000001</v>
      </c>
      <c r="BN804" s="34"/>
      <c r="BO804" s="34"/>
      <c r="BP804" s="34"/>
      <c r="BQ804" s="34">
        <v>1245.9349999999999</v>
      </c>
      <c r="BR804" s="34">
        <v>4.3888000000000003E-2</v>
      </c>
      <c r="BS804" s="34">
        <v>-5</v>
      </c>
      <c r="BT804" s="34">
        <v>8.0000000000000002E-3</v>
      </c>
      <c r="BU804" s="34">
        <v>1.072513</v>
      </c>
      <c r="BV804" s="34">
        <v>0</v>
      </c>
      <c r="BW804" s="34" t="s">
        <v>155</v>
      </c>
      <c r="BX804" s="34">
        <v>0.81799999999999995</v>
      </c>
    </row>
    <row r="805" spans="1:76" x14ac:dyDescent="0.25">
      <c r="A805" s="35">
        <v>43167</v>
      </c>
      <c r="B805" s="36">
        <v>2.6086805555555554E-2</v>
      </c>
      <c r="C805" s="34">
        <v>1.4530000000000001</v>
      </c>
      <c r="D805" s="34">
        <v>1.5589999999999999</v>
      </c>
      <c r="E805" s="34">
        <v>15590.14925</v>
      </c>
      <c r="F805" s="34">
        <v>82.4</v>
      </c>
      <c r="G805" s="34">
        <v>1.7</v>
      </c>
      <c r="H805" s="34">
        <v>11517.8</v>
      </c>
      <c r="I805" s="34"/>
      <c r="J805" s="34">
        <v>4.6100000000000003</v>
      </c>
      <c r="K805" s="34">
        <v>0.95930000000000004</v>
      </c>
      <c r="L805" s="34">
        <v>1.3939999999999999</v>
      </c>
      <c r="M805" s="34">
        <v>1.4955000000000001</v>
      </c>
      <c r="N805" s="34">
        <v>79.083399999999997</v>
      </c>
      <c r="O805" s="34">
        <v>1.6308</v>
      </c>
      <c r="P805" s="34">
        <v>80.7</v>
      </c>
      <c r="Q805" s="34">
        <v>64.674899999999994</v>
      </c>
      <c r="R805" s="34">
        <v>1.3337000000000001</v>
      </c>
      <c r="S805" s="34">
        <v>66</v>
      </c>
      <c r="T805" s="34">
        <v>11517.8</v>
      </c>
      <c r="U805" s="34"/>
      <c r="V805" s="34"/>
      <c r="W805" s="34">
        <v>0</v>
      </c>
      <c r="X805" s="34">
        <v>4.4191000000000003</v>
      </c>
      <c r="Y805" s="34">
        <v>12</v>
      </c>
      <c r="Z805" s="34">
        <v>859</v>
      </c>
      <c r="AA805" s="34">
        <v>859</v>
      </c>
      <c r="AB805" s="34">
        <v>868</v>
      </c>
      <c r="AC805" s="34">
        <v>94</v>
      </c>
      <c r="AD805" s="34">
        <v>27.6</v>
      </c>
      <c r="AE805" s="34">
        <v>0.63</v>
      </c>
      <c r="AF805" s="34">
        <v>979</v>
      </c>
      <c r="AG805" s="34">
        <v>1</v>
      </c>
      <c r="AH805" s="34">
        <v>35</v>
      </c>
      <c r="AI805" s="34">
        <v>37</v>
      </c>
      <c r="AJ805" s="34">
        <v>190.1</v>
      </c>
      <c r="AK805" s="34">
        <v>169</v>
      </c>
      <c r="AL805" s="34">
        <v>3.7</v>
      </c>
      <c r="AM805" s="34">
        <v>175.5</v>
      </c>
      <c r="AN805" s="34" t="s">
        <v>155</v>
      </c>
      <c r="AO805" s="34">
        <v>2</v>
      </c>
      <c r="AP805" s="37">
        <v>0.77689814814814817</v>
      </c>
      <c r="AQ805" s="34">
        <v>47.158531000000004</v>
      </c>
      <c r="AR805" s="34">
        <v>-88.489669000000006</v>
      </c>
      <c r="AS805" s="34">
        <v>313.10000000000002</v>
      </c>
      <c r="AT805" s="34">
        <v>0.1</v>
      </c>
      <c r="AU805" s="34">
        <v>12</v>
      </c>
      <c r="AV805" s="34">
        <v>10</v>
      </c>
      <c r="AW805" s="34" t="s">
        <v>199</v>
      </c>
      <c r="AX805" s="34">
        <v>1.2</v>
      </c>
      <c r="AY805" s="34">
        <v>1.1000000000000001</v>
      </c>
      <c r="AZ805" s="34">
        <v>1.8</v>
      </c>
      <c r="BA805" s="34">
        <v>13.404</v>
      </c>
      <c r="BB805" s="34">
        <v>45.08</v>
      </c>
      <c r="BC805" s="34">
        <v>3.36</v>
      </c>
      <c r="BD805" s="34">
        <v>4.2450000000000001</v>
      </c>
      <c r="BE805" s="34">
        <v>1009.249</v>
      </c>
      <c r="BF805" s="34">
        <v>689.149</v>
      </c>
      <c r="BG805" s="34">
        <v>5.9960000000000004</v>
      </c>
      <c r="BH805" s="34">
        <v>0.124</v>
      </c>
      <c r="BI805" s="34">
        <v>6.12</v>
      </c>
      <c r="BJ805" s="34">
        <v>4.9039999999999999</v>
      </c>
      <c r="BK805" s="34">
        <v>0.10100000000000001</v>
      </c>
      <c r="BL805" s="34">
        <v>5.0049999999999999</v>
      </c>
      <c r="BM805" s="34">
        <v>287.76010000000002</v>
      </c>
      <c r="BN805" s="34"/>
      <c r="BO805" s="34"/>
      <c r="BP805" s="34"/>
      <c r="BQ805" s="34">
        <v>2326.328</v>
      </c>
      <c r="BR805" s="34">
        <v>4.5510000000000004E-3</v>
      </c>
      <c r="BS805" s="34">
        <v>-5</v>
      </c>
      <c r="BT805" s="34">
        <v>8.0000000000000002E-3</v>
      </c>
      <c r="BU805" s="34">
        <v>0.11121499999999999</v>
      </c>
      <c r="BV805" s="34">
        <v>0</v>
      </c>
      <c r="BW805" s="34" t="s">
        <v>155</v>
      </c>
      <c r="BX805" s="34">
        <v>0.81799999999999995</v>
      </c>
    </row>
    <row r="806" spans="1:76" x14ac:dyDescent="0.25">
      <c r="A806" s="35">
        <v>43167</v>
      </c>
      <c r="B806" s="36">
        <v>2.6098379629629628E-2</v>
      </c>
      <c r="C806" s="34">
        <v>0.92200000000000004</v>
      </c>
      <c r="D806" s="34">
        <v>0.92720000000000002</v>
      </c>
      <c r="E806" s="34">
        <v>9271.7412939999995</v>
      </c>
      <c r="F806" s="34">
        <v>61.5</v>
      </c>
      <c r="G806" s="34">
        <v>1.7</v>
      </c>
      <c r="H806" s="34">
        <v>11518</v>
      </c>
      <c r="I806" s="34"/>
      <c r="J806" s="34">
        <v>5.53</v>
      </c>
      <c r="K806" s="34">
        <v>0.97089999999999999</v>
      </c>
      <c r="L806" s="34">
        <v>0.89559999999999995</v>
      </c>
      <c r="M806" s="34">
        <v>0.9002</v>
      </c>
      <c r="N806" s="34">
        <v>59.674700000000001</v>
      </c>
      <c r="O806" s="34">
        <v>1.6787000000000001</v>
      </c>
      <c r="P806" s="34">
        <v>61.4</v>
      </c>
      <c r="Q806" s="34">
        <v>48.802300000000002</v>
      </c>
      <c r="R806" s="34">
        <v>1.3728</v>
      </c>
      <c r="S806" s="34">
        <v>50.2</v>
      </c>
      <c r="T806" s="34">
        <v>11518</v>
      </c>
      <c r="U806" s="34"/>
      <c r="V806" s="34"/>
      <c r="W806" s="34">
        <v>0</v>
      </c>
      <c r="X806" s="34">
        <v>5.3734000000000002</v>
      </c>
      <c r="Y806" s="34">
        <v>12</v>
      </c>
      <c r="Z806" s="34">
        <v>859</v>
      </c>
      <c r="AA806" s="34">
        <v>859</v>
      </c>
      <c r="AB806" s="34">
        <v>868</v>
      </c>
      <c r="AC806" s="34">
        <v>94</v>
      </c>
      <c r="AD806" s="34">
        <v>27.6</v>
      </c>
      <c r="AE806" s="34">
        <v>0.63</v>
      </c>
      <c r="AF806" s="34">
        <v>979</v>
      </c>
      <c r="AG806" s="34">
        <v>1</v>
      </c>
      <c r="AH806" s="34">
        <v>35</v>
      </c>
      <c r="AI806" s="34">
        <v>37</v>
      </c>
      <c r="AJ806" s="34">
        <v>190</v>
      </c>
      <c r="AK806" s="34">
        <v>169</v>
      </c>
      <c r="AL806" s="34">
        <v>3.6</v>
      </c>
      <c r="AM806" s="34">
        <v>175.2</v>
      </c>
      <c r="AN806" s="34" t="s">
        <v>155</v>
      </c>
      <c r="AO806" s="34">
        <v>2</v>
      </c>
      <c r="AP806" s="37">
        <v>0.77690972222222221</v>
      </c>
      <c r="AQ806" s="34">
        <v>47.158532000000001</v>
      </c>
      <c r="AR806" s="34">
        <v>-88.489666999999997</v>
      </c>
      <c r="AS806" s="34">
        <v>313</v>
      </c>
      <c r="AT806" s="34">
        <v>0</v>
      </c>
      <c r="AU806" s="34">
        <v>12</v>
      </c>
      <c r="AV806" s="34">
        <v>10</v>
      </c>
      <c r="AW806" s="34" t="s">
        <v>199</v>
      </c>
      <c r="AX806" s="34">
        <v>1.2</v>
      </c>
      <c r="AY806" s="34">
        <v>1.1718999999999999</v>
      </c>
      <c r="AZ806" s="34">
        <v>1.8</v>
      </c>
      <c r="BA806" s="34">
        <v>13.404</v>
      </c>
      <c r="BB806" s="34">
        <v>62.67</v>
      </c>
      <c r="BC806" s="34">
        <v>4.68</v>
      </c>
      <c r="BD806" s="34">
        <v>2.9969999999999999</v>
      </c>
      <c r="BE806" s="34">
        <v>892.32500000000005</v>
      </c>
      <c r="BF806" s="34">
        <v>570.83799999999997</v>
      </c>
      <c r="BG806" s="34">
        <v>6.226</v>
      </c>
      <c r="BH806" s="34">
        <v>0.17499999999999999</v>
      </c>
      <c r="BI806" s="34">
        <v>6.4009999999999998</v>
      </c>
      <c r="BJ806" s="34">
        <v>5.0919999999999996</v>
      </c>
      <c r="BK806" s="34">
        <v>0.14299999999999999</v>
      </c>
      <c r="BL806" s="34">
        <v>5.2350000000000003</v>
      </c>
      <c r="BM806" s="34">
        <v>396.00220000000002</v>
      </c>
      <c r="BN806" s="34"/>
      <c r="BO806" s="34"/>
      <c r="BP806" s="34"/>
      <c r="BQ806" s="34">
        <v>3892.6289999999999</v>
      </c>
      <c r="BR806" s="34">
        <v>-2.5433000000000001E-2</v>
      </c>
      <c r="BS806" s="34">
        <v>-5</v>
      </c>
      <c r="BT806" s="34">
        <v>8.0000000000000002E-3</v>
      </c>
      <c r="BU806" s="34">
        <v>-0.62151900000000004</v>
      </c>
      <c r="BV806" s="34">
        <v>0</v>
      </c>
      <c r="BW806" s="34" t="s">
        <v>155</v>
      </c>
      <c r="BX806" s="34">
        <v>0.81799999999999995</v>
      </c>
    </row>
    <row r="807" spans="1:76" x14ac:dyDescent="0.25">
      <c r="A807" s="35">
        <v>43167</v>
      </c>
      <c r="B807" s="36">
        <v>2.6109953703703708E-2</v>
      </c>
      <c r="C807" s="34">
        <v>0.64300000000000002</v>
      </c>
      <c r="D807" s="34">
        <v>0.6462</v>
      </c>
      <c r="E807" s="34">
        <v>6462.0785599999999</v>
      </c>
      <c r="F807" s="34">
        <v>48.6</v>
      </c>
      <c r="G807" s="34">
        <v>1.8</v>
      </c>
      <c r="H807" s="34">
        <v>11517.9</v>
      </c>
      <c r="I807" s="34"/>
      <c r="J807" s="34">
        <v>6.77</v>
      </c>
      <c r="K807" s="34">
        <v>0.97660000000000002</v>
      </c>
      <c r="L807" s="34">
        <v>0.62819999999999998</v>
      </c>
      <c r="M807" s="34">
        <v>0.63109999999999999</v>
      </c>
      <c r="N807" s="34">
        <v>47.419499999999999</v>
      </c>
      <c r="O807" s="34">
        <v>1.7578</v>
      </c>
      <c r="P807" s="34">
        <v>49.2</v>
      </c>
      <c r="Q807" s="34">
        <v>38.78</v>
      </c>
      <c r="R807" s="34">
        <v>1.4376</v>
      </c>
      <c r="S807" s="34">
        <v>40.200000000000003</v>
      </c>
      <c r="T807" s="34">
        <v>11517.9</v>
      </c>
      <c r="U807" s="34"/>
      <c r="V807" s="34"/>
      <c r="W807" s="34">
        <v>0</v>
      </c>
      <c r="X807" s="34">
        <v>6.6089000000000002</v>
      </c>
      <c r="Y807" s="34">
        <v>12.1</v>
      </c>
      <c r="Z807" s="34">
        <v>858</v>
      </c>
      <c r="AA807" s="34">
        <v>858</v>
      </c>
      <c r="AB807" s="34">
        <v>868</v>
      </c>
      <c r="AC807" s="34">
        <v>94</v>
      </c>
      <c r="AD807" s="34">
        <v>27.6</v>
      </c>
      <c r="AE807" s="34">
        <v>0.63</v>
      </c>
      <c r="AF807" s="34">
        <v>979</v>
      </c>
      <c r="AG807" s="34">
        <v>1</v>
      </c>
      <c r="AH807" s="34">
        <v>34.123876000000003</v>
      </c>
      <c r="AI807" s="34">
        <v>37</v>
      </c>
      <c r="AJ807" s="34">
        <v>190</v>
      </c>
      <c r="AK807" s="34">
        <v>169</v>
      </c>
      <c r="AL807" s="34">
        <v>3.7</v>
      </c>
      <c r="AM807" s="34">
        <v>175.2</v>
      </c>
      <c r="AN807" s="34" t="s">
        <v>155</v>
      </c>
      <c r="AO807" s="34">
        <v>2</v>
      </c>
      <c r="AP807" s="37">
        <v>0.77692129629629625</v>
      </c>
      <c r="AQ807" s="34">
        <v>47.158532999999998</v>
      </c>
      <c r="AR807" s="34">
        <v>-88.489666999999997</v>
      </c>
      <c r="AS807" s="34">
        <v>312.89999999999998</v>
      </c>
      <c r="AT807" s="34">
        <v>0</v>
      </c>
      <c r="AU807" s="34">
        <v>12</v>
      </c>
      <c r="AV807" s="34">
        <v>10</v>
      </c>
      <c r="AW807" s="34" t="s">
        <v>199</v>
      </c>
      <c r="AX807" s="34">
        <v>1.2</v>
      </c>
      <c r="AY807" s="34">
        <v>1.2</v>
      </c>
      <c r="AZ807" s="34">
        <v>1.8</v>
      </c>
      <c r="BA807" s="34">
        <v>13.404</v>
      </c>
      <c r="BB807" s="34">
        <v>77.11</v>
      </c>
      <c r="BC807" s="34">
        <v>5.75</v>
      </c>
      <c r="BD807" s="34">
        <v>2.3980000000000001</v>
      </c>
      <c r="BE807" s="34">
        <v>767.49</v>
      </c>
      <c r="BF807" s="34">
        <v>490.73700000000002</v>
      </c>
      <c r="BG807" s="34">
        <v>6.0670000000000002</v>
      </c>
      <c r="BH807" s="34">
        <v>0.22500000000000001</v>
      </c>
      <c r="BI807" s="34">
        <v>6.2919999999999998</v>
      </c>
      <c r="BJ807" s="34">
        <v>4.9619999999999997</v>
      </c>
      <c r="BK807" s="34">
        <v>0.184</v>
      </c>
      <c r="BL807" s="34">
        <v>5.1459999999999999</v>
      </c>
      <c r="BM807" s="34">
        <v>485.61079999999998</v>
      </c>
      <c r="BN807" s="34"/>
      <c r="BO807" s="34"/>
      <c r="BP807" s="34"/>
      <c r="BQ807" s="34">
        <v>5871.15</v>
      </c>
      <c r="BR807" s="34">
        <v>-3.2503999999999998E-2</v>
      </c>
      <c r="BS807" s="34">
        <v>-5</v>
      </c>
      <c r="BT807" s="34">
        <v>7.1240000000000001E-3</v>
      </c>
      <c r="BU807" s="34">
        <v>-0.79432899999999995</v>
      </c>
      <c r="BV807" s="34">
        <v>0</v>
      </c>
      <c r="BW807" s="34" t="s">
        <v>155</v>
      </c>
      <c r="BX807" s="34">
        <v>0.81799999999999995</v>
      </c>
    </row>
    <row r="808" spans="1:76" x14ac:dyDescent="0.25">
      <c r="A808" s="35">
        <v>43167</v>
      </c>
      <c r="B808" s="36">
        <v>2.6121527777777778E-2</v>
      </c>
      <c r="C808" s="34">
        <v>0.46100000000000002</v>
      </c>
      <c r="D808" s="34">
        <v>0.44340000000000002</v>
      </c>
      <c r="E808" s="34">
        <v>4434.0991739999999</v>
      </c>
      <c r="F808" s="34">
        <v>38.299999999999997</v>
      </c>
      <c r="G808" s="34">
        <v>1.8</v>
      </c>
      <c r="H808" s="34">
        <v>11295.7</v>
      </c>
      <c r="I808" s="34"/>
      <c r="J808" s="34">
        <v>8.1199999999999992</v>
      </c>
      <c r="K808" s="34">
        <v>0.98070000000000002</v>
      </c>
      <c r="L808" s="34">
        <v>0.45240000000000002</v>
      </c>
      <c r="M808" s="34">
        <v>0.43480000000000002</v>
      </c>
      <c r="N808" s="34">
        <v>37.593000000000004</v>
      </c>
      <c r="O808" s="34">
        <v>1.7652000000000001</v>
      </c>
      <c r="P808" s="34">
        <v>39.4</v>
      </c>
      <c r="Q808" s="34">
        <v>30.7438</v>
      </c>
      <c r="R808" s="34">
        <v>1.4436</v>
      </c>
      <c r="S808" s="34">
        <v>32.200000000000003</v>
      </c>
      <c r="T808" s="34">
        <v>11295.6708</v>
      </c>
      <c r="U808" s="34"/>
      <c r="V808" s="34"/>
      <c r="W808" s="34">
        <v>0</v>
      </c>
      <c r="X808" s="34">
        <v>7.9599000000000002</v>
      </c>
      <c r="Y808" s="34">
        <v>12</v>
      </c>
      <c r="Z808" s="34">
        <v>859</v>
      </c>
      <c r="AA808" s="34">
        <v>859</v>
      </c>
      <c r="AB808" s="34">
        <v>868</v>
      </c>
      <c r="AC808" s="34">
        <v>94</v>
      </c>
      <c r="AD808" s="34">
        <v>27.6</v>
      </c>
      <c r="AE808" s="34">
        <v>0.63</v>
      </c>
      <c r="AF808" s="34">
        <v>979</v>
      </c>
      <c r="AG808" s="34">
        <v>1</v>
      </c>
      <c r="AH808" s="34">
        <v>34</v>
      </c>
      <c r="AI808" s="34">
        <v>37</v>
      </c>
      <c r="AJ808" s="34">
        <v>190</v>
      </c>
      <c r="AK808" s="34">
        <v>169</v>
      </c>
      <c r="AL808" s="34">
        <v>3.6</v>
      </c>
      <c r="AM808" s="34">
        <v>175.6</v>
      </c>
      <c r="AN808" s="34" t="s">
        <v>155</v>
      </c>
      <c r="AO808" s="34">
        <v>2</v>
      </c>
      <c r="AP808" s="37">
        <v>0.7769328703703704</v>
      </c>
      <c r="AQ808" s="34">
        <v>47.158534000000003</v>
      </c>
      <c r="AR808" s="34">
        <v>-88.489666999999997</v>
      </c>
      <c r="AS808" s="34">
        <v>312.8</v>
      </c>
      <c r="AT808" s="34">
        <v>0</v>
      </c>
      <c r="AU808" s="34">
        <v>12</v>
      </c>
      <c r="AV808" s="34">
        <v>10</v>
      </c>
      <c r="AW808" s="34" t="s">
        <v>199</v>
      </c>
      <c r="AX808" s="34">
        <v>1.2</v>
      </c>
      <c r="AY808" s="34">
        <v>1.2</v>
      </c>
      <c r="AZ808" s="34">
        <v>1.8</v>
      </c>
      <c r="BA808" s="34">
        <v>13.404</v>
      </c>
      <c r="BB808" s="34">
        <v>450</v>
      </c>
      <c r="BC808" s="34">
        <v>33.57</v>
      </c>
      <c r="BD808" s="34">
        <v>0.63400000000000001</v>
      </c>
      <c r="BE808" s="34">
        <v>662.99800000000005</v>
      </c>
      <c r="BF808" s="34">
        <v>405.56400000000002</v>
      </c>
      <c r="BG808" s="34">
        <v>5.7690000000000001</v>
      </c>
      <c r="BH808" s="34">
        <v>0.27100000000000002</v>
      </c>
      <c r="BI808" s="34">
        <v>6.04</v>
      </c>
      <c r="BJ808" s="34">
        <v>4.718</v>
      </c>
      <c r="BK808" s="34">
        <v>0.222</v>
      </c>
      <c r="BL808" s="34">
        <v>4.9390000000000001</v>
      </c>
      <c r="BM808" s="34">
        <v>571.19960000000003</v>
      </c>
      <c r="BN808" s="34"/>
      <c r="BO808" s="34"/>
      <c r="BP808" s="34"/>
      <c r="BQ808" s="34">
        <v>8481.2970000000005</v>
      </c>
      <c r="BR808" s="34">
        <v>-3.9137999999999999E-2</v>
      </c>
      <c r="BS808" s="34">
        <v>-5</v>
      </c>
      <c r="BT808" s="34">
        <v>7.0000000000000001E-3</v>
      </c>
      <c r="BU808" s="34">
        <v>-0.95643800000000001</v>
      </c>
      <c r="BV808" s="34">
        <v>0</v>
      </c>
      <c r="BW808" s="34" t="s">
        <v>155</v>
      </c>
      <c r="BX808" s="34">
        <v>0.81799999999999995</v>
      </c>
    </row>
    <row r="809" spans="1:76" x14ac:dyDescent="0.25">
      <c r="A809" s="35">
        <v>43167</v>
      </c>
      <c r="B809" s="36">
        <v>2.6133101851851855E-2</v>
      </c>
      <c r="C809" s="34">
        <v>0.32100000000000001</v>
      </c>
      <c r="D809" s="34">
        <v>0.29720000000000002</v>
      </c>
      <c r="E809" s="34">
        <v>2972.211221</v>
      </c>
      <c r="F809" s="34">
        <v>29</v>
      </c>
      <c r="G809" s="34">
        <v>1.8</v>
      </c>
      <c r="H809" s="34">
        <v>9659.7999999999993</v>
      </c>
      <c r="I809" s="34"/>
      <c r="J809" s="34">
        <v>9.4700000000000006</v>
      </c>
      <c r="K809" s="34">
        <v>0.98529999999999995</v>
      </c>
      <c r="L809" s="34">
        <v>0.31580000000000003</v>
      </c>
      <c r="M809" s="34">
        <v>0.2928</v>
      </c>
      <c r="N809" s="34">
        <v>28.534199999999998</v>
      </c>
      <c r="O809" s="34">
        <v>1.8019000000000001</v>
      </c>
      <c r="P809" s="34">
        <v>30.3</v>
      </c>
      <c r="Q809" s="34">
        <v>23.3354</v>
      </c>
      <c r="R809" s="34">
        <v>1.4736</v>
      </c>
      <c r="S809" s="34">
        <v>24.8</v>
      </c>
      <c r="T809" s="34">
        <v>9659.8202999999994</v>
      </c>
      <c r="U809" s="34"/>
      <c r="V809" s="34"/>
      <c r="W809" s="34">
        <v>0</v>
      </c>
      <c r="X809" s="34">
        <v>9.3285999999999998</v>
      </c>
      <c r="Y809" s="34">
        <v>12</v>
      </c>
      <c r="Z809" s="34">
        <v>859</v>
      </c>
      <c r="AA809" s="34">
        <v>859</v>
      </c>
      <c r="AB809" s="34">
        <v>868</v>
      </c>
      <c r="AC809" s="34">
        <v>94</v>
      </c>
      <c r="AD809" s="34">
        <v>27.6</v>
      </c>
      <c r="AE809" s="34">
        <v>0.63</v>
      </c>
      <c r="AF809" s="34">
        <v>979</v>
      </c>
      <c r="AG809" s="34">
        <v>1</v>
      </c>
      <c r="AH809" s="34">
        <v>34</v>
      </c>
      <c r="AI809" s="34">
        <v>37</v>
      </c>
      <c r="AJ809" s="34">
        <v>190</v>
      </c>
      <c r="AK809" s="34">
        <v>169</v>
      </c>
      <c r="AL809" s="34">
        <v>3.6</v>
      </c>
      <c r="AM809" s="34">
        <v>176</v>
      </c>
      <c r="AN809" s="34" t="s">
        <v>155</v>
      </c>
      <c r="AO809" s="34">
        <v>2</v>
      </c>
      <c r="AP809" s="37">
        <v>0.77694444444444455</v>
      </c>
      <c r="AQ809" s="34">
        <v>47.158535999999998</v>
      </c>
      <c r="AR809" s="34">
        <v>-88.489666999999997</v>
      </c>
      <c r="AS809" s="34">
        <v>312.7</v>
      </c>
      <c r="AT809" s="34">
        <v>0</v>
      </c>
      <c r="AU809" s="34">
        <v>12</v>
      </c>
      <c r="AV809" s="34">
        <v>9</v>
      </c>
      <c r="AW809" s="34" t="s">
        <v>202</v>
      </c>
      <c r="AX809" s="34">
        <v>1.2</v>
      </c>
      <c r="AY809" s="34">
        <v>1.2</v>
      </c>
      <c r="AZ809" s="34">
        <v>1.8</v>
      </c>
      <c r="BA809" s="34">
        <v>13.404</v>
      </c>
      <c r="BB809" s="34">
        <v>450</v>
      </c>
      <c r="BC809" s="34">
        <v>33.57</v>
      </c>
      <c r="BD809" s="34">
        <v>0.63400000000000001</v>
      </c>
      <c r="BE809" s="34">
        <v>596.14200000000005</v>
      </c>
      <c r="BF809" s="34">
        <v>351.81200000000001</v>
      </c>
      <c r="BG809" s="34">
        <v>5.64</v>
      </c>
      <c r="BH809" s="34">
        <v>0.35599999999999998</v>
      </c>
      <c r="BI809" s="34">
        <v>5.9969999999999999</v>
      </c>
      <c r="BJ809" s="34">
        <v>4.6130000000000004</v>
      </c>
      <c r="BK809" s="34">
        <v>0.29099999999999998</v>
      </c>
      <c r="BL809" s="34">
        <v>4.9039999999999999</v>
      </c>
      <c r="BM809" s="34">
        <v>629.20979999999997</v>
      </c>
      <c r="BN809" s="34"/>
      <c r="BO809" s="34"/>
      <c r="BP809" s="34"/>
      <c r="BQ809" s="34">
        <v>12803.287</v>
      </c>
      <c r="BR809" s="34">
        <v>-3.9122999999999998E-2</v>
      </c>
      <c r="BS809" s="34">
        <v>-5</v>
      </c>
      <c r="BT809" s="34">
        <v>7.0000000000000001E-3</v>
      </c>
      <c r="BU809" s="34">
        <v>-0.95606899999999995</v>
      </c>
      <c r="BV809" s="34">
        <v>0</v>
      </c>
      <c r="BW809" s="34" t="s">
        <v>155</v>
      </c>
      <c r="BX809" s="34">
        <v>0.81799999999999995</v>
      </c>
    </row>
    <row r="810" spans="1:76" x14ac:dyDescent="0.25">
      <c r="A810" s="35">
        <v>43167</v>
      </c>
      <c r="B810" s="36">
        <v>2.6144675925925925E-2</v>
      </c>
      <c r="C810" s="34">
        <v>0.255</v>
      </c>
      <c r="D810" s="34">
        <v>0.19750000000000001</v>
      </c>
      <c r="E810" s="34">
        <v>1975.478261</v>
      </c>
      <c r="F810" s="34">
        <v>21.7</v>
      </c>
      <c r="G810" s="34">
        <v>1.9</v>
      </c>
      <c r="H810" s="34">
        <v>8034.3</v>
      </c>
      <c r="I810" s="34"/>
      <c r="J810" s="34">
        <v>10.7</v>
      </c>
      <c r="K810" s="34">
        <v>0.98860000000000003</v>
      </c>
      <c r="L810" s="34">
        <v>0.252</v>
      </c>
      <c r="M810" s="34">
        <v>0.1953</v>
      </c>
      <c r="N810" s="34">
        <v>21.476500000000001</v>
      </c>
      <c r="O810" s="34">
        <v>1.8784000000000001</v>
      </c>
      <c r="P810" s="34">
        <v>23.4</v>
      </c>
      <c r="Q810" s="34">
        <v>17.563600000000001</v>
      </c>
      <c r="R810" s="34">
        <v>1.5361</v>
      </c>
      <c r="S810" s="34">
        <v>19.100000000000001</v>
      </c>
      <c r="T810" s="34">
        <v>8034.2723999999998</v>
      </c>
      <c r="U810" s="34"/>
      <c r="V810" s="34"/>
      <c r="W810" s="34">
        <v>0</v>
      </c>
      <c r="X810" s="34">
        <v>10.576499999999999</v>
      </c>
      <c r="Y810" s="34">
        <v>12</v>
      </c>
      <c r="Z810" s="34">
        <v>859</v>
      </c>
      <c r="AA810" s="34">
        <v>858</v>
      </c>
      <c r="AB810" s="34">
        <v>868</v>
      </c>
      <c r="AC810" s="34">
        <v>94</v>
      </c>
      <c r="AD810" s="34">
        <v>27.6</v>
      </c>
      <c r="AE810" s="34">
        <v>0.63</v>
      </c>
      <c r="AF810" s="34">
        <v>979</v>
      </c>
      <c r="AG810" s="34">
        <v>1</v>
      </c>
      <c r="AH810" s="34">
        <v>34</v>
      </c>
      <c r="AI810" s="34">
        <v>37</v>
      </c>
      <c r="AJ810" s="34">
        <v>190</v>
      </c>
      <c r="AK810" s="34">
        <v>169</v>
      </c>
      <c r="AL810" s="34">
        <v>3.6</v>
      </c>
      <c r="AM810" s="34">
        <v>176</v>
      </c>
      <c r="AN810" s="34" t="s">
        <v>155</v>
      </c>
      <c r="AO810" s="34">
        <v>2</v>
      </c>
      <c r="AP810" s="37">
        <v>0.77695601851851848</v>
      </c>
      <c r="AQ810" s="34">
        <v>47.158537000000003</v>
      </c>
      <c r="AR810" s="34">
        <v>-88.489666999999997</v>
      </c>
      <c r="AS810" s="34">
        <v>312.60000000000002</v>
      </c>
      <c r="AT810" s="34">
        <v>0</v>
      </c>
      <c r="AU810" s="34">
        <v>12</v>
      </c>
      <c r="AV810" s="34">
        <v>9</v>
      </c>
      <c r="AW810" s="34" t="s">
        <v>202</v>
      </c>
      <c r="AX810" s="34">
        <v>1.2</v>
      </c>
      <c r="AY810" s="34">
        <v>1.2</v>
      </c>
      <c r="AZ810" s="34">
        <v>1.8</v>
      </c>
      <c r="BA810" s="34">
        <v>13.404</v>
      </c>
      <c r="BB810" s="34">
        <v>450</v>
      </c>
      <c r="BC810" s="34">
        <v>33.57</v>
      </c>
      <c r="BD810" s="34">
        <v>0.63400000000000001</v>
      </c>
      <c r="BE810" s="34">
        <v>602.94299999999998</v>
      </c>
      <c r="BF810" s="34">
        <v>297.38400000000001</v>
      </c>
      <c r="BG810" s="34">
        <v>5.3810000000000002</v>
      </c>
      <c r="BH810" s="34">
        <v>0.47099999999999997</v>
      </c>
      <c r="BI810" s="34">
        <v>5.851</v>
      </c>
      <c r="BJ810" s="34">
        <v>4.4000000000000004</v>
      </c>
      <c r="BK810" s="34">
        <v>0.38500000000000001</v>
      </c>
      <c r="BL810" s="34">
        <v>4.7850000000000001</v>
      </c>
      <c r="BM810" s="34">
        <v>663.30359999999996</v>
      </c>
      <c r="BN810" s="34"/>
      <c r="BO810" s="34"/>
      <c r="BP810" s="34"/>
      <c r="BQ810" s="34">
        <v>18398.617999999999</v>
      </c>
      <c r="BR810" s="34">
        <v>-3.9877000000000003E-2</v>
      </c>
      <c r="BS810" s="34">
        <v>-5</v>
      </c>
      <c r="BT810" s="34">
        <v>7.0000000000000001E-3</v>
      </c>
      <c r="BU810" s="34">
        <v>-0.97449399999999997</v>
      </c>
      <c r="BV810" s="34">
        <v>0</v>
      </c>
      <c r="BW810" s="34" t="s">
        <v>155</v>
      </c>
      <c r="BX810" s="34">
        <v>0.81799999999999995</v>
      </c>
    </row>
    <row r="811" spans="1:76" x14ac:dyDescent="0.25">
      <c r="A811" s="35">
        <v>43167</v>
      </c>
      <c r="B811" s="36">
        <v>2.6156250000000002E-2</v>
      </c>
      <c r="C811" s="34">
        <v>0.19600000000000001</v>
      </c>
      <c r="D811" s="34">
        <v>0.13170000000000001</v>
      </c>
      <c r="E811" s="34">
        <v>1316.934307</v>
      </c>
      <c r="F811" s="34">
        <v>15.7</v>
      </c>
      <c r="G811" s="34">
        <v>1.9</v>
      </c>
      <c r="H811" s="34">
        <v>6526.6</v>
      </c>
      <c r="I811" s="34"/>
      <c r="J811" s="34">
        <v>11.97</v>
      </c>
      <c r="K811" s="34">
        <v>0.99139999999999995</v>
      </c>
      <c r="L811" s="34">
        <v>0.1948</v>
      </c>
      <c r="M811" s="34">
        <v>0.13059999999999999</v>
      </c>
      <c r="N811" s="34">
        <v>15.606400000000001</v>
      </c>
      <c r="O811" s="34">
        <v>1.8836999999999999</v>
      </c>
      <c r="P811" s="34">
        <v>17.5</v>
      </c>
      <c r="Q811" s="34">
        <v>12.763</v>
      </c>
      <c r="R811" s="34">
        <v>1.5405</v>
      </c>
      <c r="S811" s="34">
        <v>14.3</v>
      </c>
      <c r="T811" s="34">
        <v>6526.6365999999998</v>
      </c>
      <c r="U811" s="34"/>
      <c r="V811" s="34"/>
      <c r="W811" s="34">
        <v>0</v>
      </c>
      <c r="X811" s="34">
        <v>11.865500000000001</v>
      </c>
      <c r="Y811" s="34">
        <v>12</v>
      </c>
      <c r="Z811" s="34">
        <v>859</v>
      </c>
      <c r="AA811" s="34">
        <v>859</v>
      </c>
      <c r="AB811" s="34">
        <v>868</v>
      </c>
      <c r="AC811" s="34">
        <v>94</v>
      </c>
      <c r="AD811" s="34">
        <v>27.6</v>
      </c>
      <c r="AE811" s="34">
        <v>0.63</v>
      </c>
      <c r="AF811" s="34">
        <v>979</v>
      </c>
      <c r="AG811" s="34">
        <v>1</v>
      </c>
      <c r="AH811" s="34">
        <v>34</v>
      </c>
      <c r="AI811" s="34">
        <v>37</v>
      </c>
      <c r="AJ811" s="34">
        <v>190</v>
      </c>
      <c r="AK811" s="34">
        <v>168.1</v>
      </c>
      <c r="AL811" s="34">
        <v>3.6</v>
      </c>
      <c r="AM811" s="34">
        <v>176</v>
      </c>
      <c r="AN811" s="34" t="s">
        <v>155</v>
      </c>
      <c r="AO811" s="34">
        <v>2</v>
      </c>
      <c r="AP811" s="37">
        <v>0.77696759259259263</v>
      </c>
      <c r="AQ811" s="34">
        <v>47.158538</v>
      </c>
      <c r="AR811" s="34">
        <v>-88.489666999999997</v>
      </c>
      <c r="AS811" s="34">
        <v>312.5</v>
      </c>
      <c r="AT811" s="34">
        <v>0</v>
      </c>
      <c r="AU811" s="34">
        <v>12</v>
      </c>
      <c r="AV811" s="34">
        <v>9</v>
      </c>
      <c r="AW811" s="34" t="s">
        <v>202</v>
      </c>
      <c r="AX811" s="34">
        <v>1.2</v>
      </c>
      <c r="AY811" s="34">
        <v>1.2</v>
      </c>
      <c r="AZ811" s="34">
        <v>1.8</v>
      </c>
      <c r="BA811" s="34">
        <v>13.404</v>
      </c>
      <c r="BB811" s="34">
        <v>450</v>
      </c>
      <c r="BC811" s="34">
        <v>33.57</v>
      </c>
      <c r="BD811" s="34">
        <v>0.63400000000000001</v>
      </c>
      <c r="BE811" s="34">
        <v>601.41</v>
      </c>
      <c r="BF811" s="34">
        <v>256.61099999999999</v>
      </c>
      <c r="BG811" s="34">
        <v>5.0469999999999997</v>
      </c>
      <c r="BH811" s="34">
        <v>0.60899999999999999</v>
      </c>
      <c r="BI811" s="34">
        <v>5.6559999999999997</v>
      </c>
      <c r="BJ811" s="34">
        <v>4.1269999999999998</v>
      </c>
      <c r="BK811" s="34">
        <v>0.498</v>
      </c>
      <c r="BL811" s="34">
        <v>4.625</v>
      </c>
      <c r="BM811" s="34">
        <v>695.48389999999995</v>
      </c>
      <c r="BN811" s="34"/>
      <c r="BO811" s="34"/>
      <c r="BP811" s="34"/>
      <c r="BQ811" s="34">
        <v>26641.688999999998</v>
      </c>
      <c r="BR811" s="34">
        <v>-3.9122999999999998E-2</v>
      </c>
      <c r="BS811" s="34">
        <v>-5</v>
      </c>
      <c r="BT811" s="34">
        <v>7.8770000000000003E-3</v>
      </c>
      <c r="BU811" s="34">
        <v>-0.95606899999999995</v>
      </c>
      <c r="BV811" s="34">
        <v>0</v>
      </c>
      <c r="BW811" s="34" t="s">
        <v>155</v>
      </c>
      <c r="BX811" s="34">
        <v>0.81799999999999995</v>
      </c>
    </row>
    <row r="812" spans="1:76" x14ac:dyDescent="0.25">
      <c r="A812" s="35">
        <v>43167</v>
      </c>
      <c r="B812" s="36">
        <v>2.6167824074074073E-2</v>
      </c>
      <c r="C812" s="34">
        <v>0.14399999999999999</v>
      </c>
      <c r="D812" s="34">
        <v>8.7900000000000006E-2</v>
      </c>
      <c r="E812" s="34">
        <v>878.97810200000004</v>
      </c>
      <c r="F812" s="34">
        <v>11.3</v>
      </c>
      <c r="G812" s="34">
        <v>1.9</v>
      </c>
      <c r="H812" s="34">
        <v>5300.5</v>
      </c>
      <c r="I812" s="34"/>
      <c r="J812" s="34">
        <v>13.12</v>
      </c>
      <c r="K812" s="34">
        <v>0.99360000000000004</v>
      </c>
      <c r="L812" s="34">
        <v>0.14360000000000001</v>
      </c>
      <c r="M812" s="34">
        <v>8.7300000000000003E-2</v>
      </c>
      <c r="N812" s="34">
        <v>11.2685</v>
      </c>
      <c r="O812" s="34">
        <v>1.8878999999999999</v>
      </c>
      <c r="P812" s="34">
        <v>13.2</v>
      </c>
      <c r="Q812" s="34">
        <v>9.2155000000000005</v>
      </c>
      <c r="R812" s="34">
        <v>1.544</v>
      </c>
      <c r="S812" s="34">
        <v>10.8</v>
      </c>
      <c r="T812" s="34">
        <v>5300.47</v>
      </c>
      <c r="U812" s="34"/>
      <c r="V812" s="34"/>
      <c r="W812" s="34">
        <v>0</v>
      </c>
      <c r="X812" s="34">
        <v>13.0349</v>
      </c>
      <c r="Y812" s="34">
        <v>12</v>
      </c>
      <c r="Z812" s="34">
        <v>859</v>
      </c>
      <c r="AA812" s="34">
        <v>859</v>
      </c>
      <c r="AB812" s="34">
        <v>868</v>
      </c>
      <c r="AC812" s="34">
        <v>94</v>
      </c>
      <c r="AD812" s="34">
        <v>27.6</v>
      </c>
      <c r="AE812" s="34">
        <v>0.63</v>
      </c>
      <c r="AF812" s="34">
        <v>979</v>
      </c>
      <c r="AG812" s="34">
        <v>1</v>
      </c>
      <c r="AH812" s="34">
        <v>34</v>
      </c>
      <c r="AI812" s="34">
        <v>37</v>
      </c>
      <c r="AJ812" s="34">
        <v>190</v>
      </c>
      <c r="AK812" s="34">
        <v>168</v>
      </c>
      <c r="AL812" s="34">
        <v>3.6</v>
      </c>
      <c r="AM812" s="34">
        <v>176</v>
      </c>
      <c r="AN812" s="34" t="s">
        <v>155</v>
      </c>
      <c r="AO812" s="34">
        <v>2</v>
      </c>
      <c r="AP812" s="37">
        <v>0.77697916666666667</v>
      </c>
      <c r="AQ812" s="34">
        <v>47.158538999999998</v>
      </c>
      <c r="AR812" s="34">
        <v>-88.489666999999997</v>
      </c>
      <c r="AS812" s="34">
        <v>312.39999999999998</v>
      </c>
      <c r="AT812" s="34">
        <v>0</v>
      </c>
      <c r="AU812" s="34">
        <v>12</v>
      </c>
      <c r="AV812" s="34">
        <v>9</v>
      </c>
      <c r="AW812" s="34" t="s">
        <v>202</v>
      </c>
      <c r="AX812" s="34">
        <v>1.2</v>
      </c>
      <c r="AY812" s="34">
        <v>1.2</v>
      </c>
      <c r="AZ812" s="34">
        <v>1.8</v>
      </c>
      <c r="BA812" s="34">
        <v>13.404</v>
      </c>
      <c r="BB812" s="34">
        <v>450</v>
      </c>
      <c r="BC812" s="34">
        <v>33.57</v>
      </c>
      <c r="BD812" s="34">
        <v>0.63400000000000001</v>
      </c>
      <c r="BE812" s="34">
        <v>576.78300000000002</v>
      </c>
      <c r="BF812" s="34">
        <v>223.31200000000001</v>
      </c>
      <c r="BG812" s="34">
        <v>4.7409999999999997</v>
      </c>
      <c r="BH812" s="34">
        <v>0.79400000000000004</v>
      </c>
      <c r="BI812" s="34">
        <v>5.5350000000000001</v>
      </c>
      <c r="BJ812" s="34">
        <v>3.8769999999999998</v>
      </c>
      <c r="BK812" s="34">
        <v>0.65</v>
      </c>
      <c r="BL812" s="34">
        <v>4.5259999999999998</v>
      </c>
      <c r="BM812" s="34">
        <v>734.78520000000003</v>
      </c>
      <c r="BN812" s="34"/>
      <c r="BO812" s="34"/>
      <c r="BP812" s="34"/>
      <c r="BQ812" s="34">
        <v>38074.008999999998</v>
      </c>
      <c r="BR812" s="34">
        <v>-3.9877000000000003E-2</v>
      </c>
      <c r="BS812" s="34">
        <v>-5</v>
      </c>
      <c r="BT812" s="34">
        <v>7.123E-3</v>
      </c>
      <c r="BU812" s="34">
        <v>-0.97449399999999997</v>
      </c>
      <c r="BV812" s="34">
        <v>0</v>
      </c>
      <c r="BW812" s="34" t="s">
        <v>155</v>
      </c>
      <c r="BX812" s="34">
        <v>0.81799999999999995</v>
      </c>
    </row>
    <row r="813" spans="1:76" x14ac:dyDescent="0.25">
      <c r="A813" s="35">
        <v>43167</v>
      </c>
      <c r="B813" s="36">
        <v>2.617939814814815E-2</v>
      </c>
      <c r="C813" s="34">
        <v>0.12</v>
      </c>
      <c r="D813" s="34">
        <v>6.1699999999999998E-2</v>
      </c>
      <c r="E813" s="34">
        <v>616.86655399999995</v>
      </c>
      <c r="F813" s="34">
        <v>8.4</v>
      </c>
      <c r="G813" s="34">
        <v>1.9</v>
      </c>
      <c r="H813" s="34">
        <v>4353.7</v>
      </c>
      <c r="I813" s="34"/>
      <c r="J813" s="34">
        <v>14.2</v>
      </c>
      <c r="K813" s="34">
        <v>0.99509999999999998</v>
      </c>
      <c r="L813" s="34">
        <v>0.11940000000000001</v>
      </c>
      <c r="M813" s="34">
        <v>6.1400000000000003E-2</v>
      </c>
      <c r="N813" s="34">
        <v>8.3143999999999991</v>
      </c>
      <c r="O813" s="34">
        <v>1.8908</v>
      </c>
      <c r="P813" s="34">
        <v>10.199999999999999</v>
      </c>
      <c r="Q813" s="34">
        <v>6.7995999999999999</v>
      </c>
      <c r="R813" s="34">
        <v>1.5463</v>
      </c>
      <c r="S813" s="34">
        <v>8.3000000000000007</v>
      </c>
      <c r="T813" s="34">
        <v>4353.7241999999997</v>
      </c>
      <c r="U813" s="34"/>
      <c r="V813" s="34"/>
      <c r="W813" s="34">
        <v>0</v>
      </c>
      <c r="X813" s="34">
        <v>14.134</v>
      </c>
      <c r="Y813" s="34">
        <v>12</v>
      </c>
      <c r="Z813" s="34">
        <v>859</v>
      </c>
      <c r="AA813" s="34">
        <v>859</v>
      </c>
      <c r="AB813" s="34">
        <v>868</v>
      </c>
      <c r="AC813" s="34">
        <v>94</v>
      </c>
      <c r="AD813" s="34">
        <v>27.6</v>
      </c>
      <c r="AE813" s="34">
        <v>0.63</v>
      </c>
      <c r="AF813" s="34">
        <v>979</v>
      </c>
      <c r="AG813" s="34">
        <v>1</v>
      </c>
      <c r="AH813" s="34">
        <v>34</v>
      </c>
      <c r="AI813" s="34">
        <v>37</v>
      </c>
      <c r="AJ813" s="34">
        <v>190</v>
      </c>
      <c r="AK813" s="34">
        <v>168</v>
      </c>
      <c r="AL813" s="34">
        <v>3.6</v>
      </c>
      <c r="AM813" s="34">
        <v>175.6</v>
      </c>
      <c r="AN813" s="34" t="s">
        <v>155</v>
      </c>
      <c r="AO813" s="34">
        <v>2</v>
      </c>
      <c r="AP813" s="37">
        <v>0.7769907407407407</v>
      </c>
      <c r="AQ813" s="34">
        <v>47.158540000000002</v>
      </c>
      <c r="AR813" s="34">
        <v>-88.489666999999997</v>
      </c>
      <c r="AS813" s="34">
        <v>312.39999999999998</v>
      </c>
      <c r="AT813" s="34">
        <v>0</v>
      </c>
      <c r="AU813" s="34">
        <v>12</v>
      </c>
      <c r="AV813" s="34">
        <v>9</v>
      </c>
      <c r="AW813" s="34" t="s">
        <v>202</v>
      </c>
      <c r="AX813" s="34">
        <v>1.2</v>
      </c>
      <c r="AY813" s="34">
        <v>1.2</v>
      </c>
      <c r="AZ813" s="34">
        <v>1.8</v>
      </c>
      <c r="BA813" s="34">
        <v>13.404</v>
      </c>
      <c r="BB813" s="34">
        <v>450</v>
      </c>
      <c r="BC813" s="34">
        <v>33.57</v>
      </c>
      <c r="BD813" s="34">
        <v>0.63400000000000001</v>
      </c>
      <c r="BE813" s="34">
        <v>600.21900000000005</v>
      </c>
      <c r="BF813" s="34">
        <v>196.38</v>
      </c>
      <c r="BG813" s="34">
        <v>4.3760000000000003</v>
      </c>
      <c r="BH813" s="34">
        <v>0.995</v>
      </c>
      <c r="BI813" s="34">
        <v>5.3719999999999999</v>
      </c>
      <c r="BJ813" s="34">
        <v>3.5790000000000002</v>
      </c>
      <c r="BK813" s="34">
        <v>0.81399999999999995</v>
      </c>
      <c r="BL813" s="34">
        <v>4.3929999999999998</v>
      </c>
      <c r="BM813" s="34">
        <v>755.14400000000001</v>
      </c>
      <c r="BN813" s="34"/>
      <c r="BO813" s="34"/>
      <c r="BP813" s="34"/>
      <c r="BQ813" s="34">
        <v>51654.807999999997</v>
      </c>
      <c r="BR813" s="34">
        <v>-4.0876999999999997E-2</v>
      </c>
      <c r="BS813" s="34">
        <v>-5</v>
      </c>
      <c r="BT813" s="34">
        <v>7.0000000000000001E-3</v>
      </c>
      <c r="BU813" s="34">
        <v>-0.99893200000000004</v>
      </c>
      <c r="BV813" s="34">
        <v>0</v>
      </c>
      <c r="BW813" s="34" t="s">
        <v>155</v>
      </c>
      <c r="BX813" s="34">
        <v>0.81799999999999995</v>
      </c>
    </row>
    <row r="814" spans="1:76" x14ac:dyDescent="0.25">
      <c r="A814" s="35">
        <v>43167</v>
      </c>
      <c r="B814" s="36">
        <v>2.6190972222222223E-2</v>
      </c>
      <c r="C814" s="34">
        <v>0.107</v>
      </c>
      <c r="D814" s="34">
        <v>4.41E-2</v>
      </c>
      <c r="E814" s="34">
        <v>441.13144799999998</v>
      </c>
      <c r="F814" s="34">
        <v>6.3</v>
      </c>
      <c r="G814" s="34">
        <v>1.9</v>
      </c>
      <c r="H814" s="34">
        <v>3683.1</v>
      </c>
      <c r="I814" s="34"/>
      <c r="J814" s="34">
        <v>15.06</v>
      </c>
      <c r="K814" s="34">
        <v>0.99609999999999999</v>
      </c>
      <c r="L814" s="34">
        <v>0.1069</v>
      </c>
      <c r="M814" s="34">
        <v>4.3900000000000002E-2</v>
      </c>
      <c r="N814" s="34">
        <v>6.2853000000000003</v>
      </c>
      <c r="O814" s="34">
        <v>1.8926000000000001</v>
      </c>
      <c r="P814" s="34">
        <v>8.1999999999999993</v>
      </c>
      <c r="Q814" s="34">
        <v>5.1402000000000001</v>
      </c>
      <c r="R814" s="34">
        <v>1.5478000000000001</v>
      </c>
      <c r="S814" s="34">
        <v>6.7</v>
      </c>
      <c r="T814" s="34">
        <v>3683.1279</v>
      </c>
      <c r="U814" s="34"/>
      <c r="V814" s="34"/>
      <c r="W814" s="34">
        <v>0</v>
      </c>
      <c r="X814" s="34">
        <v>14.9963</v>
      </c>
      <c r="Y814" s="34">
        <v>12.2</v>
      </c>
      <c r="Z814" s="34">
        <v>858</v>
      </c>
      <c r="AA814" s="34">
        <v>858</v>
      </c>
      <c r="AB814" s="34">
        <v>868</v>
      </c>
      <c r="AC814" s="34">
        <v>94</v>
      </c>
      <c r="AD814" s="34">
        <v>27.6</v>
      </c>
      <c r="AE814" s="34">
        <v>0.63</v>
      </c>
      <c r="AF814" s="34">
        <v>979</v>
      </c>
      <c r="AG814" s="34">
        <v>1</v>
      </c>
      <c r="AH814" s="34">
        <v>34</v>
      </c>
      <c r="AI814" s="34">
        <v>37</v>
      </c>
      <c r="AJ814" s="34">
        <v>190.9</v>
      </c>
      <c r="AK814" s="34">
        <v>168.9</v>
      </c>
      <c r="AL814" s="34">
        <v>3.5</v>
      </c>
      <c r="AM814" s="34">
        <v>175.2</v>
      </c>
      <c r="AN814" s="34" t="s">
        <v>155</v>
      </c>
      <c r="AO814" s="34">
        <v>2</v>
      </c>
      <c r="AP814" s="37">
        <v>0.77700231481481474</v>
      </c>
      <c r="AQ814" s="34">
        <v>47.158540000000002</v>
      </c>
      <c r="AR814" s="34">
        <v>-88.489666999999997</v>
      </c>
      <c r="AS814" s="34">
        <v>312.39999999999998</v>
      </c>
      <c r="AT814" s="34">
        <v>0</v>
      </c>
      <c r="AU814" s="34">
        <v>12</v>
      </c>
      <c r="AV814" s="34">
        <v>9</v>
      </c>
      <c r="AW814" s="34" t="s">
        <v>202</v>
      </c>
      <c r="AX814" s="34">
        <v>1.2</v>
      </c>
      <c r="AY814" s="34">
        <v>1.2</v>
      </c>
      <c r="AZ814" s="34">
        <v>1.8</v>
      </c>
      <c r="BA814" s="34">
        <v>13.404</v>
      </c>
      <c r="BB814" s="34">
        <v>450</v>
      </c>
      <c r="BC814" s="34">
        <v>33.57</v>
      </c>
      <c r="BD814" s="34">
        <v>0.63400000000000001</v>
      </c>
      <c r="BE814" s="34">
        <v>646.23299999999995</v>
      </c>
      <c r="BF814" s="34">
        <v>169.005</v>
      </c>
      <c r="BG814" s="34">
        <v>3.9780000000000002</v>
      </c>
      <c r="BH814" s="34">
        <v>1.198</v>
      </c>
      <c r="BI814" s="34">
        <v>5.1749999999999998</v>
      </c>
      <c r="BJ814" s="34">
        <v>3.2530000000000001</v>
      </c>
      <c r="BK814" s="34">
        <v>0.97899999999999998</v>
      </c>
      <c r="BL814" s="34">
        <v>4.2320000000000002</v>
      </c>
      <c r="BM814" s="34">
        <v>768.0566</v>
      </c>
      <c r="BN814" s="34"/>
      <c r="BO814" s="34"/>
      <c r="BP814" s="34"/>
      <c r="BQ814" s="34">
        <v>65892.567999999999</v>
      </c>
      <c r="BR814" s="34">
        <v>-3.4861000000000003E-2</v>
      </c>
      <c r="BS814" s="34">
        <v>-5</v>
      </c>
      <c r="BT814" s="34">
        <v>7.0000000000000001E-3</v>
      </c>
      <c r="BU814" s="34">
        <v>-0.85191600000000001</v>
      </c>
      <c r="BV814" s="34">
        <v>0</v>
      </c>
      <c r="BW814" s="34" t="s">
        <v>155</v>
      </c>
      <c r="BX814" s="34">
        <v>0.81799999999999995</v>
      </c>
    </row>
    <row r="815" spans="1:76" x14ac:dyDescent="0.25">
      <c r="A815" s="35">
        <v>43167</v>
      </c>
      <c r="B815" s="36">
        <v>2.62025462962963E-2</v>
      </c>
      <c r="C815" s="34">
        <v>7.0000000000000007E-2</v>
      </c>
      <c r="D815" s="34">
        <v>3.2300000000000002E-2</v>
      </c>
      <c r="E815" s="34">
        <v>323.31446999999997</v>
      </c>
      <c r="F815" s="34">
        <v>4.7</v>
      </c>
      <c r="G815" s="34">
        <v>1.9</v>
      </c>
      <c r="H815" s="34">
        <v>3168.9</v>
      </c>
      <c r="I815" s="34"/>
      <c r="J815" s="34">
        <v>15.77</v>
      </c>
      <c r="K815" s="34">
        <v>1</v>
      </c>
      <c r="L815" s="34">
        <v>7.0000000000000007E-2</v>
      </c>
      <c r="M815" s="34">
        <v>3.2300000000000002E-2</v>
      </c>
      <c r="N815" s="34">
        <v>4.6989999999999998</v>
      </c>
      <c r="O815" s="34">
        <v>1.9</v>
      </c>
      <c r="P815" s="34">
        <v>6.6</v>
      </c>
      <c r="Q815" s="34">
        <v>3.8429000000000002</v>
      </c>
      <c r="R815" s="34">
        <v>1.5538000000000001</v>
      </c>
      <c r="S815" s="34">
        <v>5.4</v>
      </c>
      <c r="T815" s="34">
        <v>3168.93</v>
      </c>
      <c r="U815" s="34"/>
      <c r="V815" s="34"/>
      <c r="W815" s="34">
        <v>0</v>
      </c>
      <c r="X815" s="34">
        <v>15.766999999999999</v>
      </c>
      <c r="Y815" s="34">
        <v>12.3</v>
      </c>
      <c r="Z815" s="34">
        <v>857</v>
      </c>
      <c r="AA815" s="34">
        <v>857</v>
      </c>
      <c r="AB815" s="34">
        <v>867</v>
      </c>
      <c r="AC815" s="34">
        <v>94</v>
      </c>
      <c r="AD815" s="34">
        <v>27.6</v>
      </c>
      <c r="AE815" s="34">
        <v>0.63</v>
      </c>
      <c r="AF815" s="34">
        <v>979</v>
      </c>
      <c r="AG815" s="34">
        <v>1</v>
      </c>
      <c r="AH815" s="34">
        <v>34</v>
      </c>
      <c r="AI815" s="34">
        <v>37</v>
      </c>
      <c r="AJ815" s="34">
        <v>191</v>
      </c>
      <c r="AK815" s="34">
        <v>169</v>
      </c>
      <c r="AL815" s="34">
        <v>3.6</v>
      </c>
      <c r="AM815" s="34">
        <v>175</v>
      </c>
      <c r="AN815" s="34" t="s">
        <v>155</v>
      </c>
      <c r="AO815" s="34">
        <v>2</v>
      </c>
      <c r="AP815" s="37">
        <v>0.77701388888888889</v>
      </c>
      <c r="AQ815" s="34">
        <v>47.158541</v>
      </c>
      <c r="AR815" s="34">
        <v>-88.489666999999997</v>
      </c>
      <c r="AS815" s="34">
        <v>312.5</v>
      </c>
      <c r="AT815" s="34">
        <v>0</v>
      </c>
      <c r="AU815" s="34">
        <v>12</v>
      </c>
      <c r="AV815" s="34">
        <v>8</v>
      </c>
      <c r="AW815" s="34" t="s">
        <v>243</v>
      </c>
      <c r="AX815" s="34">
        <v>1.2</v>
      </c>
      <c r="AY815" s="34">
        <v>1.2</v>
      </c>
      <c r="AZ815" s="34">
        <v>1.8</v>
      </c>
      <c r="BA815" s="34">
        <v>13.404</v>
      </c>
      <c r="BB815" s="34">
        <v>450</v>
      </c>
      <c r="BC815" s="34">
        <v>33.57</v>
      </c>
      <c r="BD815" s="34">
        <v>0.63400000000000001</v>
      </c>
      <c r="BE815" s="34">
        <v>0</v>
      </c>
      <c r="BF815" s="34">
        <v>0</v>
      </c>
      <c r="BG815" s="34">
        <v>0</v>
      </c>
      <c r="BH815" s="34">
        <v>0</v>
      </c>
      <c r="BI815" s="34">
        <v>0</v>
      </c>
      <c r="BJ815" s="34">
        <v>0</v>
      </c>
      <c r="BK815" s="34">
        <v>0</v>
      </c>
      <c r="BL815" s="34">
        <v>0</v>
      </c>
      <c r="BM815" s="34">
        <v>0</v>
      </c>
      <c r="BN815" s="34">
        <v>0</v>
      </c>
      <c r="BO815" s="34">
        <v>0</v>
      </c>
      <c r="BP815" s="34"/>
      <c r="BQ815" s="34">
        <v>0</v>
      </c>
      <c r="BR815" s="34">
        <v>-3.2245999999999997E-2</v>
      </c>
      <c r="BS815" s="34">
        <v>-5</v>
      </c>
      <c r="BT815" s="34">
        <v>7.0000000000000001E-3</v>
      </c>
      <c r="BU815" s="34">
        <v>-0.78801200000000005</v>
      </c>
      <c r="BV815" s="34">
        <v>0</v>
      </c>
      <c r="BW815" s="34" t="s">
        <v>155</v>
      </c>
      <c r="BX815" s="34">
        <v>0.81799999999999995</v>
      </c>
    </row>
    <row r="816" spans="1:76" x14ac:dyDescent="0.25">
      <c r="A816" s="35">
        <v>43167</v>
      </c>
      <c r="B816" s="36">
        <v>2.621412037037037E-2</v>
      </c>
      <c r="C816" s="34">
        <v>7.0000000000000007E-2</v>
      </c>
      <c r="D816" s="34">
        <v>2.35E-2</v>
      </c>
      <c r="E816" s="34">
        <v>234.825175</v>
      </c>
      <c r="F816" s="34">
        <v>3.7</v>
      </c>
      <c r="G816" s="34">
        <v>1.9</v>
      </c>
      <c r="H816" s="34">
        <v>2768</v>
      </c>
      <c r="I816" s="34"/>
      <c r="J816" s="34">
        <v>16.37</v>
      </c>
      <c r="K816" s="34">
        <v>1</v>
      </c>
      <c r="L816" s="34">
        <v>7.0000000000000007E-2</v>
      </c>
      <c r="M816" s="34">
        <v>2.35E-2</v>
      </c>
      <c r="N816" s="34">
        <v>3.7136</v>
      </c>
      <c r="O816" s="34">
        <v>1.9</v>
      </c>
      <c r="P816" s="34">
        <v>5.6</v>
      </c>
      <c r="Q816" s="34">
        <v>3.0369999999999999</v>
      </c>
      <c r="R816" s="34">
        <v>1.5538000000000001</v>
      </c>
      <c r="S816" s="34">
        <v>4.5999999999999996</v>
      </c>
      <c r="T816" s="34">
        <v>2767.9879000000001</v>
      </c>
      <c r="U816" s="34"/>
      <c r="V816" s="34"/>
      <c r="W816" s="34">
        <v>0</v>
      </c>
      <c r="X816" s="34">
        <v>16.369399999999999</v>
      </c>
      <c r="Y816" s="34">
        <v>12.3</v>
      </c>
      <c r="Z816" s="34">
        <v>857</v>
      </c>
      <c r="AA816" s="34">
        <v>857</v>
      </c>
      <c r="AB816" s="34">
        <v>867</v>
      </c>
      <c r="AC816" s="34">
        <v>94</v>
      </c>
      <c r="AD816" s="34">
        <v>27.6</v>
      </c>
      <c r="AE816" s="34">
        <v>0.63</v>
      </c>
      <c r="AF816" s="34">
        <v>979</v>
      </c>
      <c r="AG816" s="34">
        <v>1</v>
      </c>
      <c r="AH816" s="34">
        <v>34</v>
      </c>
      <c r="AI816" s="34">
        <v>37</v>
      </c>
      <c r="AJ816" s="34">
        <v>191</v>
      </c>
      <c r="AK816" s="34">
        <v>169</v>
      </c>
      <c r="AL816" s="34">
        <v>3.5</v>
      </c>
      <c r="AM816" s="34">
        <v>175</v>
      </c>
      <c r="AN816" s="34" t="s">
        <v>155</v>
      </c>
      <c r="AO816" s="34">
        <v>2</v>
      </c>
      <c r="AP816" s="37">
        <v>0.77702546296296304</v>
      </c>
      <c r="AQ816" s="34">
        <v>47.158541999999997</v>
      </c>
      <c r="AR816" s="34">
        <v>-88.489666999999997</v>
      </c>
      <c r="AS816" s="34">
        <v>312.39999999999998</v>
      </c>
      <c r="AT816" s="34">
        <v>0</v>
      </c>
      <c r="AU816" s="34">
        <v>12</v>
      </c>
      <c r="AV816" s="34">
        <v>8</v>
      </c>
      <c r="AW816" s="34" t="s">
        <v>243</v>
      </c>
      <c r="AX816" s="34">
        <v>1.2</v>
      </c>
      <c r="AY816" s="34">
        <v>1.2</v>
      </c>
      <c r="AZ816" s="34">
        <v>1.8718999999999999</v>
      </c>
      <c r="BA816" s="34">
        <v>13.404</v>
      </c>
      <c r="BB816" s="34">
        <v>450</v>
      </c>
      <c r="BC816" s="34">
        <v>33.57</v>
      </c>
      <c r="BD816" s="34">
        <v>0.63400000000000001</v>
      </c>
      <c r="BE816" s="34">
        <v>0</v>
      </c>
      <c r="BF816" s="34">
        <v>0</v>
      </c>
      <c r="BG816" s="34">
        <v>0</v>
      </c>
      <c r="BH816" s="34">
        <v>0</v>
      </c>
      <c r="BI816" s="34">
        <v>0</v>
      </c>
      <c r="BJ816" s="34">
        <v>0</v>
      </c>
      <c r="BK816" s="34">
        <v>0</v>
      </c>
      <c r="BL816" s="34">
        <v>0</v>
      </c>
      <c r="BM816" s="34">
        <v>0</v>
      </c>
      <c r="BN816" s="34">
        <v>0</v>
      </c>
      <c r="BO816" s="34">
        <v>0</v>
      </c>
      <c r="BP816" s="34"/>
      <c r="BQ816" s="34">
        <v>0</v>
      </c>
      <c r="BR816" s="34">
        <v>-3.4631000000000002E-2</v>
      </c>
      <c r="BS816" s="34">
        <v>-5</v>
      </c>
      <c r="BT816" s="34">
        <v>8.7539999999999996E-3</v>
      </c>
      <c r="BU816" s="34">
        <v>-0.84629600000000005</v>
      </c>
      <c r="BV816" s="34">
        <v>0</v>
      </c>
      <c r="BW816" s="34" t="s">
        <v>155</v>
      </c>
      <c r="BX816" s="34">
        <v>0.81799999999999995</v>
      </c>
    </row>
    <row r="817" spans="1:76" x14ac:dyDescent="0.25">
      <c r="A817" s="35">
        <v>43167</v>
      </c>
      <c r="B817" s="36">
        <v>2.6225694444444444E-2</v>
      </c>
      <c r="C817" s="34">
        <v>7.0000000000000007E-2</v>
      </c>
      <c r="D817" s="34">
        <v>1.5800000000000002E-2</v>
      </c>
      <c r="E817" s="34">
        <v>157.60797299999999</v>
      </c>
      <c r="F817" s="34">
        <v>2.9</v>
      </c>
      <c r="G817" s="34">
        <v>1.9</v>
      </c>
      <c r="H817" s="34">
        <v>2462.4</v>
      </c>
      <c r="I817" s="34"/>
      <c r="J817" s="34">
        <v>16.829999999999998</v>
      </c>
      <c r="K817" s="34">
        <v>1</v>
      </c>
      <c r="L817" s="34">
        <v>7.0000000000000007E-2</v>
      </c>
      <c r="M817" s="34">
        <v>1.5800000000000002E-2</v>
      </c>
      <c r="N817" s="34">
        <v>2.9129999999999998</v>
      </c>
      <c r="O817" s="34">
        <v>1.9</v>
      </c>
      <c r="P817" s="34">
        <v>4.8</v>
      </c>
      <c r="Q817" s="34">
        <v>2.3822999999999999</v>
      </c>
      <c r="R817" s="34">
        <v>1.5538000000000001</v>
      </c>
      <c r="S817" s="34">
        <v>3.9</v>
      </c>
      <c r="T817" s="34">
        <v>2462.3521000000001</v>
      </c>
      <c r="U817" s="34"/>
      <c r="V817" s="34"/>
      <c r="W817" s="34">
        <v>0</v>
      </c>
      <c r="X817" s="34">
        <v>16.833600000000001</v>
      </c>
      <c r="Y817" s="34">
        <v>12.3</v>
      </c>
      <c r="Z817" s="34">
        <v>857</v>
      </c>
      <c r="AA817" s="34">
        <v>857</v>
      </c>
      <c r="AB817" s="34">
        <v>867</v>
      </c>
      <c r="AC817" s="34">
        <v>94</v>
      </c>
      <c r="AD817" s="34">
        <v>27.6</v>
      </c>
      <c r="AE817" s="34">
        <v>0.63</v>
      </c>
      <c r="AF817" s="34">
        <v>979</v>
      </c>
      <c r="AG817" s="34">
        <v>1</v>
      </c>
      <c r="AH817" s="34">
        <v>34</v>
      </c>
      <c r="AI817" s="34">
        <v>37</v>
      </c>
      <c r="AJ817" s="34">
        <v>191</v>
      </c>
      <c r="AK817" s="34">
        <v>169</v>
      </c>
      <c r="AL817" s="34">
        <v>3.5</v>
      </c>
      <c r="AM817" s="34">
        <v>175</v>
      </c>
      <c r="AN817" s="34" t="s">
        <v>155</v>
      </c>
      <c r="AO817" s="34">
        <v>2</v>
      </c>
      <c r="AP817" s="37">
        <v>0.77703703703703697</v>
      </c>
      <c r="AQ817" s="34">
        <v>47.158543000000002</v>
      </c>
      <c r="AR817" s="34">
        <v>-88.489666999999997</v>
      </c>
      <c r="AS817" s="34">
        <v>312.5</v>
      </c>
      <c r="AT817" s="34">
        <v>0</v>
      </c>
      <c r="AU817" s="34">
        <v>12</v>
      </c>
      <c r="AV817" s="34">
        <v>8</v>
      </c>
      <c r="AW817" s="34" t="s">
        <v>243</v>
      </c>
      <c r="AX817" s="34">
        <v>1.2</v>
      </c>
      <c r="AY817" s="34">
        <v>1.2</v>
      </c>
      <c r="AZ817" s="34">
        <v>1.9</v>
      </c>
      <c r="BA817" s="34">
        <v>13.404</v>
      </c>
      <c r="BB817" s="34">
        <v>450</v>
      </c>
      <c r="BC817" s="34">
        <v>33.57</v>
      </c>
      <c r="BD817" s="34">
        <v>0.63400000000000001</v>
      </c>
      <c r="BE817" s="34">
        <v>0</v>
      </c>
      <c r="BF817" s="34">
        <v>0</v>
      </c>
      <c r="BG817" s="34">
        <v>0</v>
      </c>
      <c r="BH817" s="34">
        <v>0</v>
      </c>
      <c r="BI817" s="34">
        <v>0</v>
      </c>
      <c r="BJ817" s="34">
        <v>0</v>
      </c>
      <c r="BK817" s="34">
        <v>0</v>
      </c>
      <c r="BL817" s="34">
        <v>0</v>
      </c>
      <c r="BM817" s="34">
        <v>0</v>
      </c>
      <c r="BN817" s="34">
        <v>0</v>
      </c>
      <c r="BO817" s="34">
        <v>0</v>
      </c>
      <c r="BP817" s="34"/>
      <c r="BQ817" s="34">
        <v>0</v>
      </c>
      <c r="BR817" s="34">
        <v>-3.3245999999999998E-2</v>
      </c>
      <c r="BS817" s="34">
        <v>-5</v>
      </c>
      <c r="BT817" s="34">
        <v>8.123E-3</v>
      </c>
      <c r="BU817" s="34">
        <v>-0.81245000000000001</v>
      </c>
      <c r="BV817" s="34">
        <v>0</v>
      </c>
      <c r="BW817" s="34" t="s">
        <v>155</v>
      </c>
      <c r="BX817" s="34">
        <v>0.81799999999999995</v>
      </c>
    </row>
    <row r="818" spans="1:76" x14ac:dyDescent="0.25">
      <c r="A818" s="35">
        <v>43167</v>
      </c>
      <c r="B818" s="36">
        <v>2.6237268518518517E-2</v>
      </c>
      <c r="C818" s="34">
        <v>7.0000000000000007E-2</v>
      </c>
      <c r="D818" s="34">
        <v>1.41E-2</v>
      </c>
      <c r="E818" s="34">
        <v>140.996678</v>
      </c>
      <c r="F818" s="34">
        <v>2.4</v>
      </c>
      <c r="G818" s="34">
        <v>1.9</v>
      </c>
      <c r="H818" s="34">
        <v>2215.1</v>
      </c>
      <c r="I818" s="34"/>
      <c r="J818" s="34">
        <v>17.18</v>
      </c>
      <c r="K818" s="34">
        <v>1</v>
      </c>
      <c r="L818" s="34">
        <v>7.0000000000000007E-2</v>
      </c>
      <c r="M818" s="34">
        <v>1.41E-2</v>
      </c>
      <c r="N818" s="34">
        <v>2.4422999999999999</v>
      </c>
      <c r="O818" s="34">
        <v>1.9</v>
      </c>
      <c r="P818" s="34">
        <v>4.3</v>
      </c>
      <c r="Q818" s="34">
        <v>1.9973000000000001</v>
      </c>
      <c r="R818" s="34">
        <v>1.5538000000000001</v>
      </c>
      <c r="S818" s="34">
        <v>3.6</v>
      </c>
      <c r="T818" s="34">
        <v>2215.0569999999998</v>
      </c>
      <c r="U818" s="34"/>
      <c r="V818" s="34"/>
      <c r="W818" s="34">
        <v>0</v>
      </c>
      <c r="X818" s="34">
        <v>17.183399999999999</v>
      </c>
      <c r="Y818" s="34">
        <v>12.4</v>
      </c>
      <c r="Z818" s="34">
        <v>856</v>
      </c>
      <c r="AA818" s="34">
        <v>856</v>
      </c>
      <c r="AB818" s="34">
        <v>867</v>
      </c>
      <c r="AC818" s="34">
        <v>94</v>
      </c>
      <c r="AD818" s="34">
        <v>27.6</v>
      </c>
      <c r="AE818" s="34">
        <v>0.63</v>
      </c>
      <c r="AF818" s="34">
        <v>979</v>
      </c>
      <c r="AG818" s="34">
        <v>1</v>
      </c>
      <c r="AH818" s="34">
        <v>34.877000000000002</v>
      </c>
      <c r="AI818" s="34">
        <v>37</v>
      </c>
      <c r="AJ818" s="34">
        <v>191</v>
      </c>
      <c r="AK818" s="34">
        <v>169</v>
      </c>
      <c r="AL818" s="34">
        <v>3.7</v>
      </c>
      <c r="AM818" s="34">
        <v>175</v>
      </c>
      <c r="AN818" s="34" t="s">
        <v>155</v>
      </c>
      <c r="AO818" s="34">
        <v>2</v>
      </c>
      <c r="AP818" s="37">
        <v>0.77704861111111112</v>
      </c>
      <c r="AQ818" s="34">
        <v>47.158543000000002</v>
      </c>
      <c r="AR818" s="34">
        <v>-88.489666999999997</v>
      </c>
      <c r="AS818" s="34">
        <v>312.39999999999998</v>
      </c>
      <c r="AT818" s="34">
        <v>0</v>
      </c>
      <c r="AU818" s="34">
        <v>12</v>
      </c>
      <c r="AV818" s="34">
        <v>9</v>
      </c>
      <c r="AW818" s="34" t="s">
        <v>202</v>
      </c>
      <c r="AX818" s="34">
        <v>1.2</v>
      </c>
      <c r="AY818" s="34">
        <v>1.2</v>
      </c>
      <c r="AZ818" s="34">
        <v>1.9</v>
      </c>
      <c r="BA818" s="34">
        <v>13.404</v>
      </c>
      <c r="BB818" s="34">
        <v>450</v>
      </c>
      <c r="BC818" s="34">
        <v>33.57</v>
      </c>
      <c r="BD818" s="34">
        <v>0.63400000000000001</v>
      </c>
      <c r="BE818" s="34">
        <v>0</v>
      </c>
      <c r="BF818" s="34">
        <v>0</v>
      </c>
      <c r="BG818" s="34">
        <v>0</v>
      </c>
      <c r="BH818" s="34">
        <v>0</v>
      </c>
      <c r="BI818" s="34">
        <v>0</v>
      </c>
      <c r="BJ818" s="34">
        <v>0</v>
      </c>
      <c r="BK818" s="34">
        <v>0</v>
      </c>
      <c r="BL818" s="34">
        <v>0</v>
      </c>
      <c r="BM818" s="34">
        <v>0</v>
      </c>
      <c r="BN818" s="34">
        <v>0</v>
      </c>
      <c r="BO818" s="34">
        <v>0</v>
      </c>
      <c r="BP818" s="34"/>
      <c r="BQ818" s="34">
        <v>0</v>
      </c>
      <c r="BR818" s="34">
        <v>-2.5107000000000001E-2</v>
      </c>
      <c r="BS818" s="34">
        <v>-5</v>
      </c>
      <c r="BT818" s="34">
        <v>8.8769999999999995E-3</v>
      </c>
      <c r="BU818" s="34">
        <v>-0.61355199999999999</v>
      </c>
      <c r="BV818" s="34">
        <v>0</v>
      </c>
      <c r="BW818" s="34" t="s">
        <v>155</v>
      </c>
      <c r="BX818" s="34">
        <v>0.81799999999999995</v>
      </c>
    </row>
    <row r="819" spans="1:76" x14ac:dyDescent="0.25">
      <c r="A819" s="35">
        <v>43167</v>
      </c>
      <c r="B819" s="36">
        <v>2.6248842592592591E-2</v>
      </c>
      <c r="C819" s="34">
        <v>6.2E-2</v>
      </c>
      <c r="D819" s="34">
        <v>1.24E-2</v>
      </c>
      <c r="E819" s="34">
        <v>124.411277</v>
      </c>
      <c r="F819" s="34">
        <v>2</v>
      </c>
      <c r="G819" s="34">
        <v>1.9</v>
      </c>
      <c r="H819" s="34">
        <v>2019.6</v>
      </c>
      <c r="I819" s="34"/>
      <c r="J819" s="34">
        <v>17.54</v>
      </c>
      <c r="K819" s="34">
        <v>1</v>
      </c>
      <c r="L819" s="34">
        <v>6.1600000000000002E-2</v>
      </c>
      <c r="M819" s="34">
        <v>1.24E-2</v>
      </c>
      <c r="N819" s="34">
        <v>2.0421</v>
      </c>
      <c r="O819" s="34">
        <v>1.9</v>
      </c>
      <c r="P819" s="34">
        <v>3.9</v>
      </c>
      <c r="Q819" s="34">
        <v>1.6700999999999999</v>
      </c>
      <c r="R819" s="34">
        <v>1.5538000000000001</v>
      </c>
      <c r="S819" s="34">
        <v>3.2</v>
      </c>
      <c r="T819" s="34">
        <v>2019.6359</v>
      </c>
      <c r="U819" s="34"/>
      <c r="V819" s="34"/>
      <c r="W819" s="34">
        <v>0</v>
      </c>
      <c r="X819" s="34">
        <v>17.5351</v>
      </c>
      <c r="Y819" s="34">
        <v>12.8</v>
      </c>
      <c r="Z819" s="34">
        <v>854</v>
      </c>
      <c r="AA819" s="34">
        <v>854</v>
      </c>
      <c r="AB819" s="34">
        <v>866</v>
      </c>
      <c r="AC819" s="34">
        <v>94</v>
      </c>
      <c r="AD819" s="34">
        <v>27.6</v>
      </c>
      <c r="AE819" s="34">
        <v>0.63</v>
      </c>
      <c r="AF819" s="34">
        <v>979</v>
      </c>
      <c r="AG819" s="34">
        <v>1</v>
      </c>
      <c r="AH819" s="34">
        <v>35</v>
      </c>
      <c r="AI819" s="34">
        <v>37</v>
      </c>
      <c r="AJ819" s="34">
        <v>191</v>
      </c>
      <c r="AK819" s="34">
        <v>169</v>
      </c>
      <c r="AL819" s="34">
        <v>3.8</v>
      </c>
      <c r="AM819" s="34">
        <v>175</v>
      </c>
      <c r="AN819" s="34" t="s">
        <v>155</v>
      </c>
      <c r="AO819" s="34">
        <v>2</v>
      </c>
      <c r="AP819" s="37">
        <v>0.77706018518518516</v>
      </c>
      <c r="AQ819" s="34">
        <v>47.158543999999999</v>
      </c>
      <c r="AR819" s="34">
        <v>-88.489666999999997</v>
      </c>
      <c r="AS819" s="34">
        <v>312.39999999999998</v>
      </c>
      <c r="AT819" s="34">
        <v>0</v>
      </c>
      <c r="AU819" s="34">
        <v>12</v>
      </c>
      <c r="AV819" s="34">
        <v>9</v>
      </c>
      <c r="AW819" s="34" t="s">
        <v>202</v>
      </c>
      <c r="AX819" s="34">
        <v>1.2</v>
      </c>
      <c r="AY819" s="34">
        <v>1.2</v>
      </c>
      <c r="AZ819" s="34">
        <v>1.9</v>
      </c>
      <c r="BA819" s="34">
        <v>13.404</v>
      </c>
      <c r="BB819" s="34">
        <v>450</v>
      </c>
      <c r="BC819" s="34">
        <v>33.57</v>
      </c>
      <c r="BD819" s="34">
        <v>0.63400000000000001</v>
      </c>
      <c r="BE819" s="34">
        <v>0</v>
      </c>
      <c r="BF819" s="34">
        <v>0</v>
      </c>
      <c r="BG819" s="34">
        <v>0</v>
      </c>
      <c r="BH819" s="34">
        <v>0</v>
      </c>
      <c r="BI819" s="34">
        <v>0</v>
      </c>
      <c r="BJ819" s="34">
        <v>0</v>
      </c>
      <c r="BK819" s="34">
        <v>0</v>
      </c>
      <c r="BL819" s="34">
        <v>0</v>
      </c>
      <c r="BM819" s="34">
        <v>0</v>
      </c>
      <c r="BN819" s="34">
        <v>0</v>
      </c>
      <c r="BO819" s="34">
        <v>0</v>
      </c>
      <c r="BP819" s="34"/>
      <c r="BQ819" s="34">
        <v>0</v>
      </c>
      <c r="BR819" s="34">
        <v>-9.9679999999999994E-3</v>
      </c>
      <c r="BS819" s="34">
        <v>-5</v>
      </c>
      <c r="BT819" s="34">
        <v>9.8770000000000004E-3</v>
      </c>
      <c r="BU819" s="34">
        <v>-0.243593</v>
      </c>
      <c r="BV819" s="34">
        <v>0</v>
      </c>
      <c r="BW819" s="34" t="s">
        <v>155</v>
      </c>
      <c r="BX819" s="34">
        <v>0.81799999999999995</v>
      </c>
    </row>
    <row r="820" spans="1:76" x14ac:dyDescent="0.25">
      <c r="A820" s="35">
        <v>43167</v>
      </c>
      <c r="B820" s="36">
        <v>2.6260416666666665E-2</v>
      </c>
      <c r="C820" s="34">
        <v>0.05</v>
      </c>
      <c r="D820" s="34">
        <v>1.0200000000000001E-2</v>
      </c>
      <c r="E820" s="34">
        <v>101.726141</v>
      </c>
      <c r="F820" s="34">
        <v>1.7</v>
      </c>
      <c r="G820" s="34">
        <v>1.9</v>
      </c>
      <c r="H820" s="34">
        <v>1873.8</v>
      </c>
      <c r="I820" s="34"/>
      <c r="J820" s="34">
        <v>17.78</v>
      </c>
      <c r="K820" s="34">
        <v>1</v>
      </c>
      <c r="L820" s="34">
        <v>0.05</v>
      </c>
      <c r="M820" s="34">
        <v>1.0200000000000001E-2</v>
      </c>
      <c r="N820" s="34">
        <v>1.6711</v>
      </c>
      <c r="O820" s="34">
        <v>1.9</v>
      </c>
      <c r="P820" s="34">
        <v>3.6</v>
      </c>
      <c r="Q820" s="34">
        <v>1.3666</v>
      </c>
      <c r="R820" s="34">
        <v>1.5538000000000001</v>
      </c>
      <c r="S820" s="34">
        <v>2.9</v>
      </c>
      <c r="T820" s="34">
        <v>1873.8363999999999</v>
      </c>
      <c r="U820" s="34"/>
      <c r="V820" s="34"/>
      <c r="W820" s="34">
        <v>0</v>
      </c>
      <c r="X820" s="34">
        <v>17.783799999999999</v>
      </c>
      <c r="Y820" s="34">
        <v>13.2</v>
      </c>
      <c r="Z820" s="34">
        <v>851</v>
      </c>
      <c r="AA820" s="34">
        <v>852</v>
      </c>
      <c r="AB820" s="34">
        <v>865</v>
      </c>
      <c r="AC820" s="34">
        <v>94</v>
      </c>
      <c r="AD820" s="34">
        <v>27.6</v>
      </c>
      <c r="AE820" s="34">
        <v>0.63</v>
      </c>
      <c r="AF820" s="34">
        <v>979</v>
      </c>
      <c r="AG820" s="34">
        <v>1</v>
      </c>
      <c r="AH820" s="34">
        <v>35</v>
      </c>
      <c r="AI820" s="34">
        <v>37</v>
      </c>
      <c r="AJ820" s="34">
        <v>191.9</v>
      </c>
      <c r="AK820" s="34">
        <v>169.9</v>
      </c>
      <c r="AL820" s="34">
        <v>4.2</v>
      </c>
      <c r="AM820" s="34">
        <v>175</v>
      </c>
      <c r="AN820" s="34" t="s">
        <v>155</v>
      </c>
      <c r="AO820" s="34">
        <v>2</v>
      </c>
      <c r="AP820" s="37">
        <v>0.77707175925925931</v>
      </c>
      <c r="AQ820" s="34">
        <v>47.158544999999997</v>
      </c>
      <c r="AR820" s="34">
        <v>-88.489666999999997</v>
      </c>
      <c r="AS820" s="34">
        <v>312.3</v>
      </c>
      <c r="AT820" s="34">
        <v>0</v>
      </c>
      <c r="AU820" s="34">
        <v>12</v>
      </c>
      <c r="AV820" s="34">
        <v>9</v>
      </c>
      <c r="AW820" s="34" t="s">
        <v>202</v>
      </c>
      <c r="AX820" s="34">
        <v>1.2</v>
      </c>
      <c r="AY820" s="34">
        <v>1.2</v>
      </c>
      <c r="AZ820" s="34">
        <v>1.9</v>
      </c>
      <c r="BA820" s="34">
        <v>13.404</v>
      </c>
      <c r="BB820" s="34">
        <v>450</v>
      </c>
      <c r="BC820" s="34">
        <v>33.57</v>
      </c>
      <c r="BD820" s="34">
        <v>0.63400000000000001</v>
      </c>
      <c r="BE820" s="34">
        <v>0</v>
      </c>
      <c r="BF820" s="34">
        <v>0</v>
      </c>
      <c r="BG820" s="34">
        <v>0</v>
      </c>
      <c r="BH820" s="34">
        <v>0</v>
      </c>
      <c r="BI820" s="34">
        <v>0</v>
      </c>
      <c r="BJ820" s="34">
        <v>0</v>
      </c>
      <c r="BK820" s="34">
        <v>0</v>
      </c>
      <c r="BL820" s="34">
        <v>0</v>
      </c>
      <c r="BM820" s="34">
        <v>0</v>
      </c>
      <c r="BN820" s="34">
        <v>0</v>
      </c>
      <c r="BO820" s="34">
        <v>0</v>
      </c>
      <c r="BP820" s="34"/>
      <c r="BQ820" s="34">
        <v>0</v>
      </c>
      <c r="BR820" s="34">
        <v>-9.8400000000000007E-4</v>
      </c>
      <c r="BS820" s="34">
        <v>-5</v>
      </c>
      <c r="BT820" s="34">
        <v>9.1229999999999992E-3</v>
      </c>
      <c r="BU820" s="34">
        <v>-2.4046000000000001E-2</v>
      </c>
      <c r="BV820" s="34">
        <v>0</v>
      </c>
      <c r="BW820" s="34" t="s">
        <v>155</v>
      </c>
      <c r="BX820" s="34">
        <v>0.81799999999999995</v>
      </c>
    </row>
    <row r="821" spans="1:76" x14ac:dyDescent="0.25">
      <c r="A821" s="35">
        <v>43167</v>
      </c>
      <c r="B821" s="36">
        <v>2.6271990740740738E-2</v>
      </c>
      <c r="C821" s="34">
        <v>0.05</v>
      </c>
      <c r="D821" s="34">
        <v>8.9999999999999993E-3</v>
      </c>
      <c r="E821" s="34">
        <v>90</v>
      </c>
      <c r="F821" s="34">
        <v>1.5</v>
      </c>
      <c r="G821" s="34">
        <v>1.9</v>
      </c>
      <c r="H821" s="34">
        <v>1731.5</v>
      </c>
      <c r="I821" s="34"/>
      <c r="J821" s="34">
        <v>18.03</v>
      </c>
      <c r="K821" s="34">
        <v>1</v>
      </c>
      <c r="L821" s="34">
        <v>0.05</v>
      </c>
      <c r="M821" s="34">
        <v>8.9999999999999993E-3</v>
      </c>
      <c r="N821" s="34">
        <v>1.4711000000000001</v>
      </c>
      <c r="O821" s="34">
        <v>1.9</v>
      </c>
      <c r="P821" s="34">
        <v>3.4</v>
      </c>
      <c r="Q821" s="34">
        <v>1.2031000000000001</v>
      </c>
      <c r="R821" s="34">
        <v>1.5538000000000001</v>
      </c>
      <c r="S821" s="34">
        <v>2.8</v>
      </c>
      <c r="T821" s="34">
        <v>1731.4549999999999</v>
      </c>
      <c r="U821" s="34"/>
      <c r="V821" s="34"/>
      <c r="W821" s="34">
        <v>0</v>
      </c>
      <c r="X821" s="34">
        <v>18.0336</v>
      </c>
      <c r="Y821" s="34">
        <v>13.1</v>
      </c>
      <c r="Z821" s="34">
        <v>850</v>
      </c>
      <c r="AA821" s="34">
        <v>852</v>
      </c>
      <c r="AB821" s="34">
        <v>865</v>
      </c>
      <c r="AC821" s="34">
        <v>94</v>
      </c>
      <c r="AD821" s="34">
        <v>27.6</v>
      </c>
      <c r="AE821" s="34">
        <v>0.63</v>
      </c>
      <c r="AF821" s="34">
        <v>979</v>
      </c>
      <c r="AG821" s="34">
        <v>1</v>
      </c>
      <c r="AH821" s="34">
        <v>35</v>
      </c>
      <c r="AI821" s="34">
        <v>37</v>
      </c>
      <c r="AJ821" s="34">
        <v>192</v>
      </c>
      <c r="AK821" s="34">
        <v>170</v>
      </c>
      <c r="AL821" s="34">
        <v>4.3</v>
      </c>
      <c r="AM821" s="34">
        <v>174.7</v>
      </c>
      <c r="AN821" s="34" t="s">
        <v>155</v>
      </c>
      <c r="AO821" s="34">
        <v>2</v>
      </c>
      <c r="AP821" s="37">
        <v>0.77708333333333324</v>
      </c>
      <c r="AQ821" s="34">
        <v>47.158546000000001</v>
      </c>
      <c r="AR821" s="34">
        <v>-88.489666999999997</v>
      </c>
      <c r="AS821" s="34">
        <v>312.3</v>
      </c>
      <c r="AT821" s="34">
        <v>0</v>
      </c>
      <c r="AU821" s="34">
        <v>12</v>
      </c>
      <c r="AV821" s="34">
        <v>9</v>
      </c>
      <c r="AW821" s="34" t="s">
        <v>202</v>
      </c>
      <c r="AX821" s="34">
        <v>1.2</v>
      </c>
      <c r="AY821" s="34">
        <v>1.2</v>
      </c>
      <c r="AZ821" s="34">
        <v>1.9</v>
      </c>
      <c r="BA821" s="34">
        <v>13.404</v>
      </c>
      <c r="BB821" s="34">
        <v>450</v>
      </c>
      <c r="BC821" s="34">
        <v>33.57</v>
      </c>
      <c r="BD821" s="34">
        <v>0.63400000000000001</v>
      </c>
      <c r="BE821" s="34">
        <v>0</v>
      </c>
      <c r="BF821" s="34">
        <v>0</v>
      </c>
      <c r="BG821" s="34">
        <v>0</v>
      </c>
      <c r="BH821" s="34">
        <v>0</v>
      </c>
      <c r="BI821" s="34">
        <v>0</v>
      </c>
      <c r="BJ821" s="34">
        <v>0</v>
      </c>
      <c r="BK821" s="34">
        <v>0</v>
      </c>
      <c r="BL821" s="34">
        <v>0</v>
      </c>
      <c r="BM821" s="34">
        <v>0</v>
      </c>
      <c r="BN821" s="34">
        <v>0</v>
      </c>
      <c r="BO821" s="34">
        <v>0</v>
      </c>
      <c r="BP821" s="34"/>
      <c r="BQ821" s="34">
        <v>0</v>
      </c>
      <c r="BR821" s="34">
        <v>8.7299999999999997E-4</v>
      </c>
      <c r="BS821" s="34">
        <v>-5</v>
      </c>
      <c r="BT821" s="34">
        <v>8.9999999999999993E-3</v>
      </c>
      <c r="BU821" s="34">
        <v>2.1325E-2</v>
      </c>
      <c r="BV821" s="34">
        <v>0</v>
      </c>
      <c r="BW821" s="34" t="s">
        <v>155</v>
      </c>
      <c r="BX821" s="34">
        <v>0.81799999999999995</v>
      </c>
    </row>
    <row r="822" spans="1:76" x14ac:dyDescent="0.25">
      <c r="A822" s="35">
        <v>43167</v>
      </c>
      <c r="B822" s="36">
        <v>2.6283564814814819E-2</v>
      </c>
      <c r="C822" s="34">
        <v>0.05</v>
      </c>
      <c r="D822" s="34">
        <v>8.9999999999999993E-3</v>
      </c>
      <c r="E822" s="34">
        <v>90</v>
      </c>
      <c r="F822" s="34">
        <v>1.3</v>
      </c>
      <c r="G822" s="34">
        <v>1.9</v>
      </c>
      <c r="H822" s="34">
        <v>1619</v>
      </c>
      <c r="I822" s="34"/>
      <c r="J822" s="34">
        <v>18.2</v>
      </c>
      <c r="K822" s="34">
        <v>1</v>
      </c>
      <c r="L822" s="34">
        <v>0.05</v>
      </c>
      <c r="M822" s="34">
        <v>8.9999999999999993E-3</v>
      </c>
      <c r="N822" s="34">
        <v>1.2707999999999999</v>
      </c>
      <c r="O822" s="34">
        <v>1.9</v>
      </c>
      <c r="P822" s="34">
        <v>3.2</v>
      </c>
      <c r="Q822" s="34">
        <v>1.0391999999999999</v>
      </c>
      <c r="R822" s="34">
        <v>1.5538000000000001</v>
      </c>
      <c r="S822" s="34">
        <v>2.6</v>
      </c>
      <c r="T822" s="34">
        <v>1619.0028</v>
      </c>
      <c r="U822" s="34"/>
      <c r="V822" s="34"/>
      <c r="W822" s="34">
        <v>0</v>
      </c>
      <c r="X822" s="34">
        <v>18.2</v>
      </c>
      <c r="Y822" s="34">
        <v>13.3</v>
      </c>
      <c r="Z822" s="34">
        <v>850</v>
      </c>
      <c r="AA822" s="34">
        <v>852</v>
      </c>
      <c r="AB822" s="34">
        <v>864</v>
      </c>
      <c r="AC822" s="34">
        <v>94</v>
      </c>
      <c r="AD822" s="34">
        <v>27.6</v>
      </c>
      <c r="AE822" s="34">
        <v>0.63</v>
      </c>
      <c r="AF822" s="34">
        <v>979</v>
      </c>
      <c r="AG822" s="34">
        <v>1</v>
      </c>
      <c r="AH822" s="34">
        <v>35.876382</v>
      </c>
      <c r="AI822" s="34">
        <v>37</v>
      </c>
      <c r="AJ822" s="34">
        <v>192</v>
      </c>
      <c r="AK822" s="34">
        <v>170</v>
      </c>
      <c r="AL822" s="34">
        <v>4.3</v>
      </c>
      <c r="AM822" s="34">
        <v>174.3</v>
      </c>
      <c r="AN822" s="34" t="s">
        <v>155</v>
      </c>
      <c r="AO822" s="34">
        <v>2</v>
      </c>
      <c r="AP822" s="37">
        <v>0.77709490740740739</v>
      </c>
      <c r="AQ822" s="34">
        <v>47.158548000000003</v>
      </c>
      <c r="AR822" s="34">
        <v>-88.489666999999997</v>
      </c>
      <c r="AS822" s="34">
        <v>312.2</v>
      </c>
      <c r="AT822" s="34">
        <v>0</v>
      </c>
      <c r="AU822" s="34">
        <v>12</v>
      </c>
      <c r="AV822" s="34">
        <v>9</v>
      </c>
      <c r="AW822" s="34" t="s">
        <v>202</v>
      </c>
      <c r="AX822" s="34">
        <v>1.2</v>
      </c>
      <c r="AY822" s="34">
        <v>1.2</v>
      </c>
      <c r="AZ822" s="34">
        <v>1.9</v>
      </c>
      <c r="BA822" s="34">
        <v>13.404</v>
      </c>
      <c r="BB822" s="34">
        <v>450</v>
      </c>
      <c r="BC822" s="34">
        <v>33.57</v>
      </c>
      <c r="BD822" s="34">
        <v>0.63400000000000001</v>
      </c>
      <c r="BE822" s="34">
        <v>0</v>
      </c>
      <c r="BF822" s="34">
        <v>0</v>
      </c>
      <c r="BG822" s="34">
        <v>0</v>
      </c>
      <c r="BH822" s="34">
        <v>0</v>
      </c>
      <c r="BI822" s="34">
        <v>0</v>
      </c>
      <c r="BJ822" s="34">
        <v>0</v>
      </c>
      <c r="BK822" s="34">
        <v>0</v>
      </c>
      <c r="BL822" s="34">
        <v>0</v>
      </c>
      <c r="BM822" s="34">
        <v>0</v>
      </c>
      <c r="BN822" s="34">
        <v>0</v>
      </c>
      <c r="BO822" s="34">
        <v>0</v>
      </c>
      <c r="BP822" s="34"/>
      <c r="BQ822" s="34">
        <v>0</v>
      </c>
      <c r="BR822" s="34">
        <v>1E-3</v>
      </c>
      <c r="BS822" s="34">
        <v>-5</v>
      </c>
      <c r="BT822" s="34">
        <v>8.9999999999999993E-3</v>
      </c>
      <c r="BU822" s="34">
        <v>2.4438000000000001E-2</v>
      </c>
      <c r="BV822" s="34">
        <v>0</v>
      </c>
      <c r="BW822" s="34" t="s">
        <v>155</v>
      </c>
      <c r="BX822" s="34">
        <v>0.81799999999999995</v>
      </c>
    </row>
    <row r="823" spans="1:76" x14ac:dyDescent="0.25">
      <c r="A823" s="35">
        <v>43167</v>
      </c>
      <c r="B823" s="36">
        <v>2.6295138888888889E-2</v>
      </c>
      <c r="C823" s="34">
        <v>0.05</v>
      </c>
      <c r="D823" s="34">
        <v>8.9999999999999993E-3</v>
      </c>
      <c r="E823" s="34">
        <v>90</v>
      </c>
      <c r="F823" s="34">
        <v>1.1000000000000001</v>
      </c>
      <c r="G823" s="34">
        <v>2</v>
      </c>
      <c r="H823" s="34">
        <v>1530.1</v>
      </c>
      <c r="I823" s="34"/>
      <c r="J823" s="34">
        <v>18.399999999999999</v>
      </c>
      <c r="K823" s="34">
        <v>1</v>
      </c>
      <c r="L823" s="34">
        <v>0.05</v>
      </c>
      <c r="M823" s="34">
        <v>8.9999999999999993E-3</v>
      </c>
      <c r="N823" s="34">
        <v>1.0710999999999999</v>
      </c>
      <c r="O823" s="34">
        <v>2</v>
      </c>
      <c r="P823" s="34">
        <v>3.1</v>
      </c>
      <c r="Q823" s="34">
        <v>0.87590000000000001</v>
      </c>
      <c r="R823" s="34">
        <v>1.6355999999999999</v>
      </c>
      <c r="S823" s="34">
        <v>2.5</v>
      </c>
      <c r="T823" s="34">
        <v>1530.1207999999999</v>
      </c>
      <c r="U823" s="34"/>
      <c r="V823" s="34"/>
      <c r="W823" s="34">
        <v>0</v>
      </c>
      <c r="X823" s="34">
        <v>18.399999999999999</v>
      </c>
      <c r="Y823" s="34">
        <v>13.3</v>
      </c>
      <c r="Z823" s="34">
        <v>849</v>
      </c>
      <c r="AA823" s="34">
        <v>851</v>
      </c>
      <c r="AB823" s="34">
        <v>864</v>
      </c>
      <c r="AC823" s="34">
        <v>94</v>
      </c>
      <c r="AD823" s="34">
        <v>27.6</v>
      </c>
      <c r="AE823" s="34">
        <v>0.63</v>
      </c>
      <c r="AF823" s="34">
        <v>979</v>
      </c>
      <c r="AG823" s="34">
        <v>1</v>
      </c>
      <c r="AH823" s="34">
        <v>36</v>
      </c>
      <c r="AI823" s="34">
        <v>37</v>
      </c>
      <c r="AJ823" s="34">
        <v>192</v>
      </c>
      <c r="AK823" s="34">
        <v>170</v>
      </c>
      <c r="AL823" s="34">
        <v>4.4000000000000004</v>
      </c>
      <c r="AM823" s="34">
        <v>174</v>
      </c>
      <c r="AN823" s="34" t="s">
        <v>155</v>
      </c>
      <c r="AO823" s="34">
        <v>2</v>
      </c>
      <c r="AP823" s="37">
        <v>0.77710648148148154</v>
      </c>
      <c r="AQ823" s="34">
        <v>47.158548000000003</v>
      </c>
      <c r="AR823" s="34">
        <v>-88.489666</v>
      </c>
      <c r="AS823" s="34">
        <v>312.10000000000002</v>
      </c>
      <c r="AT823" s="34">
        <v>0</v>
      </c>
      <c r="AU823" s="34">
        <v>12</v>
      </c>
      <c r="AV823" s="34">
        <v>9</v>
      </c>
      <c r="AW823" s="34" t="s">
        <v>202</v>
      </c>
      <c r="AX823" s="34">
        <v>1.2</v>
      </c>
      <c r="AY823" s="34">
        <v>1.2</v>
      </c>
      <c r="AZ823" s="34">
        <v>1.9</v>
      </c>
      <c r="BA823" s="34">
        <v>13.404</v>
      </c>
      <c r="BB823" s="34">
        <v>450</v>
      </c>
      <c r="BC823" s="34">
        <v>33.57</v>
      </c>
      <c r="BD823" s="34">
        <v>0.63400000000000001</v>
      </c>
      <c r="BE823" s="34">
        <v>0</v>
      </c>
      <c r="BF823" s="34">
        <v>0</v>
      </c>
      <c r="BG823" s="34">
        <v>0</v>
      </c>
      <c r="BH823" s="34">
        <v>0</v>
      </c>
      <c r="BI823" s="34">
        <v>0</v>
      </c>
      <c r="BJ823" s="34">
        <v>0</v>
      </c>
      <c r="BK823" s="34">
        <v>0</v>
      </c>
      <c r="BL823" s="34">
        <v>0</v>
      </c>
      <c r="BM823" s="34">
        <v>0</v>
      </c>
      <c r="BN823" s="34">
        <v>0</v>
      </c>
      <c r="BO823" s="34">
        <v>0</v>
      </c>
      <c r="BP823" s="34"/>
      <c r="BQ823" s="34">
        <v>0</v>
      </c>
      <c r="BR823" s="34">
        <v>1.8760000000000001E-3</v>
      </c>
      <c r="BS823" s="34">
        <v>-5</v>
      </c>
      <c r="BT823" s="34">
        <v>8.9999999999999993E-3</v>
      </c>
      <c r="BU823" s="34">
        <v>4.5848E-2</v>
      </c>
      <c r="BV823" s="34">
        <v>0</v>
      </c>
      <c r="BW823" s="34" t="s">
        <v>155</v>
      </c>
      <c r="BX823" s="34">
        <v>0.81799999999999995</v>
      </c>
    </row>
    <row r="824" spans="1:76" x14ac:dyDescent="0.25">
      <c r="A824" s="35">
        <v>43167</v>
      </c>
      <c r="B824" s="36">
        <v>2.6306712962962966E-2</v>
      </c>
      <c r="C824" s="34">
        <v>0.05</v>
      </c>
      <c r="D824" s="34">
        <v>8.9999999999999993E-3</v>
      </c>
      <c r="E824" s="34">
        <v>90</v>
      </c>
      <c r="F824" s="34">
        <v>0.8</v>
      </c>
      <c r="G824" s="34">
        <v>2</v>
      </c>
      <c r="H824" s="34">
        <v>1439</v>
      </c>
      <c r="I824" s="34"/>
      <c r="J824" s="34">
        <v>18.5</v>
      </c>
      <c r="K824" s="34">
        <v>1</v>
      </c>
      <c r="L824" s="34">
        <v>0.05</v>
      </c>
      <c r="M824" s="34">
        <v>8.9999999999999993E-3</v>
      </c>
      <c r="N824" s="34">
        <v>0.84230000000000005</v>
      </c>
      <c r="O824" s="34">
        <v>2</v>
      </c>
      <c r="P824" s="34">
        <v>2.8</v>
      </c>
      <c r="Q824" s="34">
        <v>0.68879999999999997</v>
      </c>
      <c r="R824" s="34">
        <v>1.6355999999999999</v>
      </c>
      <c r="S824" s="34">
        <v>2.2999999999999998</v>
      </c>
      <c r="T824" s="34">
        <v>1438.9503</v>
      </c>
      <c r="U824" s="34"/>
      <c r="V824" s="34"/>
      <c r="W824" s="34">
        <v>0</v>
      </c>
      <c r="X824" s="34">
        <v>18.5</v>
      </c>
      <c r="Y824" s="34">
        <v>13.2</v>
      </c>
      <c r="Z824" s="34">
        <v>850</v>
      </c>
      <c r="AA824" s="34">
        <v>852</v>
      </c>
      <c r="AB824" s="34">
        <v>864</v>
      </c>
      <c r="AC824" s="34">
        <v>94</v>
      </c>
      <c r="AD824" s="34">
        <v>27.6</v>
      </c>
      <c r="AE824" s="34">
        <v>0.63</v>
      </c>
      <c r="AF824" s="34">
        <v>979</v>
      </c>
      <c r="AG824" s="34">
        <v>1</v>
      </c>
      <c r="AH824" s="34">
        <v>36</v>
      </c>
      <c r="AI824" s="34">
        <v>37</v>
      </c>
      <c r="AJ824" s="34">
        <v>192</v>
      </c>
      <c r="AK824" s="34">
        <v>170</v>
      </c>
      <c r="AL824" s="34">
        <v>4.4000000000000004</v>
      </c>
      <c r="AM824" s="34">
        <v>174.4</v>
      </c>
      <c r="AN824" s="34" t="s">
        <v>155</v>
      </c>
      <c r="AO824" s="34">
        <v>2</v>
      </c>
      <c r="AP824" s="37">
        <v>0.77711805555555558</v>
      </c>
      <c r="AQ824" s="34">
        <v>47.158549000000001</v>
      </c>
      <c r="AR824" s="34">
        <v>-88.489665000000002</v>
      </c>
      <c r="AS824" s="34">
        <v>312.10000000000002</v>
      </c>
      <c r="AT824" s="34">
        <v>0</v>
      </c>
      <c r="AU824" s="34">
        <v>12</v>
      </c>
      <c r="AV824" s="34">
        <v>9</v>
      </c>
      <c r="AW824" s="34" t="s">
        <v>202</v>
      </c>
      <c r="AX824" s="34">
        <v>1.2</v>
      </c>
      <c r="AY824" s="34">
        <v>1.2</v>
      </c>
      <c r="AZ824" s="34">
        <v>1.9</v>
      </c>
      <c r="BA824" s="34">
        <v>13.404</v>
      </c>
      <c r="BB824" s="34">
        <v>450</v>
      </c>
      <c r="BC824" s="34">
        <v>33.57</v>
      </c>
      <c r="BD824" s="34">
        <v>0.63400000000000001</v>
      </c>
      <c r="BE824" s="34">
        <v>0</v>
      </c>
      <c r="BF824" s="34">
        <v>0</v>
      </c>
      <c r="BG824" s="34">
        <v>0</v>
      </c>
      <c r="BH824" s="34">
        <v>0</v>
      </c>
      <c r="BI824" s="34">
        <v>0</v>
      </c>
      <c r="BJ824" s="34">
        <v>0</v>
      </c>
      <c r="BK824" s="34">
        <v>0</v>
      </c>
      <c r="BL824" s="34">
        <v>0</v>
      </c>
      <c r="BM824" s="34">
        <v>0</v>
      </c>
      <c r="BN824" s="34">
        <v>0</v>
      </c>
      <c r="BO824" s="34">
        <v>0</v>
      </c>
      <c r="BP824" s="34"/>
      <c r="BQ824" s="34">
        <v>0</v>
      </c>
      <c r="BR824" s="34">
        <v>2E-3</v>
      </c>
      <c r="BS824" s="34">
        <v>-5</v>
      </c>
      <c r="BT824" s="34">
        <v>9.8770000000000004E-3</v>
      </c>
      <c r="BU824" s="34">
        <v>4.8875000000000002E-2</v>
      </c>
      <c r="BV824" s="34">
        <v>0</v>
      </c>
      <c r="BW824" s="34" t="s">
        <v>155</v>
      </c>
      <c r="BX824" s="34">
        <v>0.81799999999999995</v>
      </c>
    </row>
    <row r="825" spans="1:76" x14ac:dyDescent="0.25">
      <c r="A825" s="35">
        <v>43167</v>
      </c>
      <c r="B825" s="36">
        <v>2.6318287037037036E-2</v>
      </c>
      <c r="C825" s="34">
        <v>0.05</v>
      </c>
      <c r="D825" s="34">
        <v>8.9999999999999993E-3</v>
      </c>
      <c r="E825" s="34">
        <v>90</v>
      </c>
      <c r="F825" s="34">
        <v>0.6</v>
      </c>
      <c r="G825" s="34">
        <v>2</v>
      </c>
      <c r="H825" s="34">
        <v>1384.9</v>
      </c>
      <c r="I825" s="34"/>
      <c r="J825" s="34">
        <v>18.63</v>
      </c>
      <c r="K825" s="34">
        <v>1</v>
      </c>
      <c r="L825" s="34">
        <v>0.05</v>
      </c>
      <c r="M825" s="34">
        <v>8.9999999999999993E-3</v>
      </c>
      <c r="N825" s="34">
        <v>0.57110000000000005</v>
      </c>
      <c r="O825" s="34">
        <v>2</v>
      </c>
      <c r="P825" s="34">
        <v>2.6</v>
      </c>
      <c r="Q825" s="34">
        <v>0.46700000000000003</v>
      </c>
      <c r="R825" s="34">
        <v>1.6355999999999999</v>
      </c>
      <c r="S825" s="34">
        <v>2.1</v>
      </c>
      <c r="T825" s="34">
        <v>1384.8692000000001</v>
      </c>
      <c r="U825" s="34"/>
      <c r="V825" s="34"/>
      <c r="W825" s="34">
        <v>0</v>
      </c>
      <c r="X825" s="34">
        <v>18.633600000000001</v>
      </c>
      <c r="Y825" s="34">
        <v>13</v>
      </c>
      <c r="Z825" s="34">
        <v>852</v>
      </c>
      <c r="AA825" s="34">
        <v>853</v>
      </c>
      <c r="AB825" s="34">
        <v>865</v>
      </c>
      <c r="AC825" s="34">
        <v>94</v>
      </c>
      <c r="AD825" s="34">
        <v>27.6</v>
      </c>
      <c r="AE825" s="34">
        <v>0.63</v>
      </c>
      <c r="AF825" s="34">
        <v>979</v>
      </c>
      <c r="AG825" s="34">
        <v>1</v>
      </c>
      <c r="AH825" s="34">
        <v>36</v>
      </c>
      <c r="AI825" s="34">
        <v>37</v>
      </c>
      <c r="AJ825" s="34">
        <v>192.9</v>
      </c>
      <c r="AK825" s="34">
        <v>170</v>
      </c>
      <c r="AL825" s="34">
        <v>4.5999999999999996</v>
      </c>
      <c r="AM825" s="34">
        <v>174.8</v>
      </c>
      <c r="AN825" s="34" t="s">
        <v>155</v>
      </c>
      <c r="AO825" s="34">
        <v>2</v>
      </c>
      <c r="AP825" s="37">
        <v>0.77712962962962961</v>
      </c>
      <c r="AQ825" s="34">
        <v>47.158549999999998</v>
      </c>
      <c r="AR825" s="34">
        <v>-88.489665000000002</v>
      </c>
      <c r="AS825" s="34">
        <v>312</v>
      </c>
      <c r="AT825" s="34">
        <v>0</v>
      </c>
      <c r="AU825" s="34">
        <v>12</v>
      </c>
      <c r="AV825" s="34">
        <v>9</v>
      </c>
      <c r="AW825" s="34" t="s">
        <v>202</v>
      </c>
      <c r="AX825" s="34">
        <v>1.2</v>
      </c>
      <c r="AY825" s="34">
        <v>1.2</v>
      </c>
      <c r="AZ825" s="34">
        <v>1.9</v>
      </c>
      <c r="BA825" s="34">
        <v>13.404</v>
      </c>
      <c r="BB825" s="34">
        <v>450</v>
      </c>
      <c r="BC825" s="34">
        <v>33.57</v>
      </c>
      <c r="BD825" s="34">
        <v>0.63400000000000001</v>
      </c>
      <c r="BE825" s="34">
        <v>0</v>
      </c>
      <c r="BF825" s="34">
        <v>0</v>
      </c>
      <c r="BG825" s="34">
        <v>0</v>
      </c>
      <c r="BH825" s="34">
        <v>0</v>
      </c>
      <c r="BI825" s="34">
        <v>0</v>
      </c>
      <c r="BJ825" s="34">
        <v>0</v>
      </c>
      <c r="BK825" s="34">
        <v>0</v>
      </c>
      <c r="BL825" s="34">
        <v>0</v>
      </c>
      <c r="BM825" s="34">
        <v>0</v>
      </c>
      <c r="BN825" s="34">
        <v>0</v>
      </c>
      <c r="BO825" s="34">
        <v>0</v>
      </c>
      <c r="BP825" s="34"/>
      <c r="BQ825" s="34">
        <v>0</v>
      </c>
      <c r="BR825" s="34">
        <v>2E-3</v>
      </c>
      <c r="BS825" s="34">
        <v>-5</v>
      </c>
      <c r="BT825" s="34">
        <v>7.3689999999999997E-3</v>
      </c>
      <c r="BU825" s="34">
        <v>4.8875000000000002E-2</v>
      </c>
      <c r="BV825" s="34">
        <v>0</v>
      </c>
      <c r="BW825" s="34" t="s">
        <v>155</v>
      </c>
      <c r="BX825" s="34">
        <v>0.81799999999999995</v>
      </c>
    </row>
    <row r="826" spans="1:76" x14ac:dyDescent="0.25">
      <c r="A826" s="35">
        <v>43167</v>
      </c>
      <c r="B826" s="36">
        <v>2.6329861111111113E-2</v>
      </c>
      <c r="C826" s="34">
        <v>0.05</v>
      </c>
      <c r="D826" s="34">
        <v>8.9999999999999993E-3</v>
      </c>
      <c r="E826" s="34">
        <v>90</v>
      </c>
      <c r="F826" s="34">
        <v>0.4</v>
      </c>
      <c r="G826" s="34">
        <v>2</v>
      </c>
      <c r="H826" s="34">
        <v>1338.3</v>
      </c>
      <c r="I826" s="34"/>
      <c r="J826" s="34">
        <v>18.78</v>
      </c>
      <c r="K826" s="34">
        <v>1</v>
      </c>
      <c r="L826" s="34">
        <v>0.05</v>
      </c>
      <c r="M826" s="34">
        <v>8.9999999999999993E-3</v>
      </c>
      <c r="N826" s="34">
        <v>0.4</v>
      </c>
      <c r="O826" s="34">
        <v>2</v>
      </c>
      <c r="P826" s="34">
        <v>2.4</v>
      </c>
      <c r="Q826" s="34">
        <v>0.3271</v>
      </c>
      <c r="R826" s="34">
        <v>1.6355999999999999</v>
      </c>
      <c r="S826" s="34">
        <v>2</v>
      </c>
      <c r="T826" s="34">
        <v>1338.3239000000001</v>
      </c>
      <c r="U826" s="34"/>
      <c r="V826" s="34"/>
      <c r="W826" s="34">
        <v>0</v>
      </c>
      <c r="X826" s="34">
        <v>18.783000000000001</v>
      </c>
      <c r="Y826" s="34">
        <v>12.8</v>
      </c>
      <c r="Z826" s="34">
        <v>853</v>
      </c>
      <c r="AA826" s="34">
        <v>854</v>
      </c>
      <c r="AB826" s="34">
        <v>865</v>
      </c>
      <c r="AC826" s="34">
        <v>94</v>
      </c>
      <c r="AD826" s="34">
        <v>27.6</v>
      </c>
      <c r="AE826" s="34">
        <v>0.63</v>
      </c>
      <c r="AF826" s="34">
        <v>979</v>
      </c>
      <c r="AG826" s="34">
        <v>1</v>
      </c>
      <c r="AH826" s="34">
        <v>36</v>
      </c>
      <c r="AI826" s="34">
        <v>37</v>
      </c>
      <c r="AJ826" s="34">
        <v>193</v>
      </c>
      <c r="AK826" s="34">
        <v>170.9</v>
      </c>
      <c r="AL826" s="34">
        <v>4.5999999999999996</v>
      </c>
      <c r="AM826" s="34">
        <v>175</v>
      </c>
      <c r="AN826" s="34" t="s">
        <v>155</v>
      </c>
      <c r="AO826" s="34">
        <v>2</v>
      </c>
      <c r="AP826" s="37">
        <v>0.77714120370370365</v>
      </c>
      <c r="AQ826" s="34">
        <v>47.158551000000003</v>
      </c>
      <c r="AR826" s="34">
        <v>-88.489665000000002</v>
      </c>
      <c r="AS826" s="34">
        <v>311.89999999999998</v>
      </c>
      <c r="AT826" s="34">
        <v>0</v>
      </c>
      <c r="AU826" s="34">
        <v>12</v>
      </c>
      <c r="AV826" s="34">
        <v>9</v>
      </c>
      <c r="AW826" s="34" t="s">
        <v>202</v>
      </c>
      <c r="AX826" s="34">
        <v>1.2</v>
      </c>
      <c r="AY826" s="34">
        <v>1.2</v>
      </c>
      <c r="AZ826" s="34">
        <v>1.9</v>
      </c>
      <c r="BA826" s="34">
        <v>13.404</v>
      </c>
      <c r="BB826" s="34">
        <v>450</v>
      </c>
      <c r="BC826" s="34">
        <v>33.57</v>
      </c>
      <c r="BD826" s="34">
        <v>0.63400000000000001</v>
      </c>
      <c r="BE826" s="34">
        <v>0</v>
      </c>
      <c r="BF826" s="34">
        <v>0</v>
      </c>
      <c r="BG826" s="34">
        <v>0</v>
      </c>
      <c r="BH826" s="34">
        <v>0</v>
      </c>
      <c r="BI826" s="34">
        <v>0</v>
      </c>
      <c r="BJ826" s="34">
        <v>0</v>
      </c>
      <c r="BK826" s="34">
        <v>0</v>
      </c>
      <c r="BL826" s="34">
        <v>0</v>
      </c>
      <c r="BM826" s="34">
        <v>0</v>
      </c>
      <c r="BN826" s="34">
        <v>0</v>
      </c>
      <c r="BO826" s="34">
        <v>0</v>
      </c>
      <c r="BP826" s="34"/>
      <c r="BQ826" s="34">
        <v>0</v>
      </c>
      <c r="BR826" s="34">
        <v>2E-3</v>
      </c>
      <c r="BS826" s="34">
        <v>-5</v>
      </c>
      <c r="BT826" s="34">
        <v>7.0000000000000001E-3</v>
      </c>
      <c r="BU826" s="34">
        <v>4.8875000000000002E-2</v>
      </c>
      <c r="BV826" s="34">
        <v>0</v>
      </c>
      <c r="BW826" s="34" t="s">
        <v>155</v>
      </c>
      <c r="BX826" s="34">
        <v>0.81799999999999995</v>
      </c>
    </row>
    <row r="827" spans="1:76" x14ac:dyDescent="0.25">
      <c r="A827" s="35">
        <v>43167</v>
      </c>
      <c r="B827" s="36">
        <v>2.6341435185185183E-2</v>
      </c>
      <c r="C827" s="34">
        <v>0.05</v>
      </c>
      <c r="D827" s="34">
        <v>8.6E-3</v>
      </c>
      <c r="E827" s="34">
        <v>85.786062000000001</v>
      </c>
      <c r="F827" s="34">
        <v>0.4</v>
      </c>
      <c r="G827" s="34">
        <v>2.1</v>
      </c>
      <c r="H827" s="34">
        <v>1295.7</v>
      </c>
      <c r="I827" s="34"/>
      <c r="J827" s="34">
        <v>18.8</v>
      </c>
      <c r="K827" s="34">
        <v>1</v>
      </c>
      <c r="L827" s="34">
        <v>0.05</v>
      </c>
      <c r="M827" s="34">
        <v>8.6E-3</v>
      </c>
      <c r="N827" s="34">
        <v>0.4</v>
      </c>
      <c r="O827" s="34">
        <v>2.1</v>
      </c>
      <c r="P827" s="34">
        <v>2.5</v>
      </c>
      <c r="Q827" s="34">
        <v>0.3271</v>
      </c>
      <c r="R827" s="34">
        <v>1.7174</v>
      </c>
      <c r="S827" s="34">
        <v>2</v>
      </c>
      <c r="T827" s="34">
        <v>1295.6678999999999</v>
      </c>
      <c r="U827" s="34"/>
      <c r="V827" s="34"/>
      <c r="W827" s="34">
        <v>0</v>
      </c>
      <c r="X827" s="34">
        <v>18.8</v>
      </c>
      <c r="Y827" s="34">
        <v>12.8</v>
      </c>
      <c r="Z827" s="34">
        <v>854</v>
      </c>
      <c r="AA827" s="34">
        <v>855</v>
      </c>
      <c r="AB827" s="34">
        <v>866</v>
      </c>
      <c r="AC827" s="34">
        <v>94</v>
      </c>
      <c r="AD827" s="34">
        <v>27.6</v>
      </c>
      <c r="AE827" s="34">
        <v>0.63</v>
      </c>
      <c r="AF827" s="34">
        <v>979</v>
      </c>
      <c r="AG827" s="34">
        <v>1</v>
      </c>
      <c r="AH827" s="34">
        <v>36</v>
      </c>
      <c r="AI827" s="34">
        <v>37</v>
      </c>
      <c r="AJ827" s="34">
        <v>193</v>
      </c>
      <c r="AK827" s="34">
        <v>171</v>
      </c>
      <c r="AL827" s="34">
        <v>4.5999999999999996</v>
      </c>
      <c r="AM827" s="34">
        <v>175</v>
      </c>
      <c r="AN827" s="34" t="s">
        <v>155</v>
      </c>
      <c r="AO827" s="34">
        <v>2</v>
      </c>
      <c r="AP827" s="37">
        <v>0.7771527777777778</v>
      </c>
      <c r="AQ827" s="34">
        <v>47.158552</v>
      </c>
      <c r="AR827" s="34">
        <v>-88.489665000000002</v>
      </c>
      <c r="AS827" s="34">
        <v>311.8</v>
      </c>
      <c r="AT827" s="34">
        <v>0</v>
      </c>
      <c r="AU827" s="34">
        <v>12</v>
      </c>
      <c r="AV827" s="34">
        <v>8</v>
      </c>
      <c r="AW827" s="34" t="s">
        <v>243</v>
      </c>
      <c r="AX827" s="34">
        <v>1.2</v>
      </c>
      <c r="AY827" s="34">
        <v>1.2</v>
      </c>
      <c r="AZ827" s="34">
        <v>1.9</v>
      </c>
      <c r="BA827" s="34">
        <v>13.404</v>
      </c>
      <c r="BB827" s="34">
        <v>450</v>
      </c>
      <c r="BC827" s="34">
        <v>33.57</v>
      </c>
      <c r="BD827" s="34">
        <v>0.63400000000000001</v>
      </c>
      <c r="BE827" s="34">
        <v>0</v>
      </c>
      <c r="BF827" s="34">
        <v>0</v>
      </c>
      <c r="BG827" s="34">
        <v>0</v>
      </c>
      <c r="BH827" s="34">
        <v>0</v>
      </c>
      <c r="BI827" s="34">
        <v>0</v>
      </c>
      <c r="BJ827" s="34">
        <v>0</v>
      </c>
      <c r="BK827" s="34">
        <v>0</v>
      </c>
      <c r="BL827" s="34">
        <v>0</v>
      </c>
      <c r="BM827" s="34">
        <v>0</v>
      </c>
      <c r="BN827" s="34">
        <v>0</v>
      </c>
      <c r="BO827" s="34">
        <v>0</v>
      </c>
      <c r="BP827" s="34"/>
      <c r="BQ827" s="34">
        <v>0</v>
      </c>
      <c r="BR827" s="34">
        <v>2.8770000000000002E-3</v>
      </c>
      <c r="BS827" s="34">
        <v>-5</v>
      </c>
      <c r="BT827" s="34">
        <v>7.0000000000000001E-3</v>
      </c>
      <c r="BU827" s="34">
        <v>7.0306999999999994E-2</v>
      </c>
      <c r="BV827" s="34">
        <v>0</v>
      </c>
      <c r="BW827" s="34" t="s">
        <v>155</v>
      </c>
      <c r="BX827" s="34">
        <v>0.81799999999999995</v>
      </c>
    </row>
    <row r="828" spans="1:76" x14ac:dyDescent="0.25">
      <c r="A828" s="35">
        <v>43167</v>
      </c>
      <c r="B828" s="36">
        <v>2.635300925925926E-2</v>
      </c>
      <c r="C828" s="34">
        <v>0.05</v>
      </c>
      <c r="D828" s="34">
        <v>8.0000000000000002E-3</v>
      </c>
      <c r="E828" s="34">
        <v>80</v>
      </c>
      <c r="F828" s="34">
        <v>0.4</v>
      </c>
      <c r="G828" s="34">
        <v>2.1</v>
      </c>
      <c r="H828" s="34">
        <v>1247.3</v>
      </c>
      <c r="I828" s="34"/>
      <c r="J828" s="34">
        <v>18.899999999999999</v>
      </c>
      <c r="K828" s="34">
        <v>1</v>
      </c>
      <c r="L828" s="34">
        <v>0.05</v>
      </c>
      <c r="M828" s="34">
        <v>8.0000000000000002E-3</v>
      </c>
      <c r="N828" s="34">
        <v>0.4</v>
      </c>
      <c r="O828" s="34">
        <v>2.1</v>
      </c>
      <c r="P828" s="34">
        <v>2.5</v>
      </c>
      <c r="Q828" s="34">
        <v>0.3271</v>
      </c>
      <c r="R828" s="34">
        <v>1.7174</v>
      </c>
      <c r="S828" s="34">
        <v>2</v>
      </c>
      <c r="T828" s="34">
        <v>1247.2974999999999</v>
      </c>
      <c r="U828" s="34"/>
      <c r="V828" s="34"/>
      <c r="W828" s="34">
        <v>0</v>
      </c>
      <c r="X828" s="34">
        <v>18.899999999999999</v>
      </c>
      <c r="Y828" s="34">
        <v>12.8</v>
      </c>
      <c r="Z828" s="34">
        <v>853</v>
      </c>
      <c r="AA828" s="34">
        <v>853</v>
      </c>
      <c r="AB828" s="34">
        <v>866</v>
      </c>
      <c r="AC828" s="34">
        <v>94</v>
      </c>
      <c r="AD828" s="34">
        <v>27.6</v>
      </c>
      <c r="AE828" s="34">
        <v>0.63</v>
      </c>
      <c r="AF828" s="34">
        <v>979</v>
      </c>
      <c r="AG828" s="34">
        <v>1</v>
      </c>
      <c r="AH828" s="34">
        <v>36</v>
      </c>
      <c r="AI828" s="34">
        <v>37</v>
      </c>
      <c r="AJ828" s="34">
        <v>193</v>
      </c>
      <c r="AK828" s="34">
        <v>171</v>
      </c>
      <c r="AL828" s="34">
        <v>4.5999999999999996</v>
      </c>
      <c r="AM828" s="34">
        <v>175</v>
      </c>
      <c r="AN828" s="34" t="s">
        <v>155</v>
      </c>
      <c r="AO828" s="34">
        <v>2</v>
      </c>
      <c r="AP828" s="37">
        <v>0.77716435185185195</v>
      </c>
      <c r="AQ828" s="34">
        <v>47.158552999999998</v>
      </c>
      <c r="AR828" s="34">
        <v>-88.489665000000002</v>
      </c>
      <c r="AS828" s="34">
        <v>311.8</v>
      </c>
      <c r="AT828" s="34">
        <v>0</v>
      </c>
      <c r="AU828" s="34">
        <v>12</v>
      </c>
      <c r="AV828" s="34">
        <v>8</v>
      </c>
      <c r="AW828" s="34" t="s">
        <v>243</v>
      </c>
      <c r="AX828" s="34">
        <v>1.2</v>
      </c>
      <c r="AY828" s="34">
        <v>1.2</v>
      </c>
      <c r="AZ828" s="34">
        <v>1.9</v>
      </c>
      <c r="BA828" s="34">
        <v>13.404</v>
      </c>
      <c r="BB828" s="34">
        <v>450</v>
      </c>
      <c r="BC828" s="34">
        <v>33.57</v>
      </c>
      <c r="BD828" s="34">
        <v>0.63400000000000001</v>
      </c>
      <c r="BE828" s="34">
        <v>0</v>
      </c>
      <c r="BF828" s="34">
        <v>0</v>
      </c>
      <c r="BG828" s="34">
        <v>0</v>
      </c>
      <c r="BH828" s="34">
        <v>0</v>
      </c>
      <c r="BI828" s="34">
        <v>0</v>
      </c>
      <c r="BJ828" s="34">
        <v>0</v>
      </c>
      <c r="BK828" s="34">
        <v>0</v>
      </c>
      <c r="BL828" s="34">
        <v>0</v>
      </c>
      <c r="BM828" s="34">
        <v>0</v>
      </c>
      <c r="BN828" s="34">
        <v>0</v>
      </c>
      <c r="BO828" s="34">
        <v>0</v>
      </c>
      <c r="BP828" s="34"/>
      <c r="BQ828" s="34">
        <v>0</v>
      </c>
      <c r="BR828" s="34">
        <v>2.1229999999999999E-3</v>
      </c>
      <c r="BS828" s="34">
        <v>-5</v>
      </c>
      <c r="BT828" s="34">
        <v>7.8770000000000003E-3</v>
      </c>
      <c r="BU828" s="34">
        <v>5.1880999999999997E-2</v>
      </c>
      <c r="BV828" s="34">
        <v>0</v>
      </c>
      <c r="BW828" s="34" t="s">
        <v>155</v>
      </c>
      <c r="BX828" s="34">
        <v>0.81799999999999995</v>
      </c>
    </row>
    <row r="829" spans="1:76" x14ac:dyDescent="0.25">
      <c r="A829" s="35">
        <v>43167</v>
      </c>
      <c r="B829" s="36">
        <v>2.6364583333333334E-2</v>
      </c>
      <c r="C829" s="34">
        <v>4.2000000000000003E-2</v>
      </c>
      <c r="D829" s="34">
        <v>8.0000000000000002E-3</v>
      </c>
      <c r="E829" s="34">
        <v>80</v>
      </c>
      <c r="F829" s="34">
        <v>0.4</v>
      </c>
      <c r="G829" s="34">
        <v>2.1</v>
      </c>
      <c r="H829" s="34">
        <v>1199.5999999999999</v>
      </c>
      <c r="I829" s="34"/>
      <c r="J829" s="34">
        <v>19</v>
      </c>
      <c r="K829" s="34">
        <v>1</v>
      </c>
      <c r="L829" s="34">
        <v>4.2299999999999997E-2</v>
      </c>
      <c r="M829" s="34">
        <v>8.0000000000000002E-3</v>
      </c>
      <c r="N829" s="34">
        <v>0.4</v>
      </c>
      <c r="O829" s="34">
        <v>2.1</v>
      </c>
      <c r="P829" s="34">
        <v>2.5</v>
      </c>
      <c r="Q829" s="34">
        <v>0.3271</v>
      </c>
      <c r="R829" s="34">
        <v>1.7174</v>
      </c>
      <c r="S829" s="34">
        <v>2</v>
      </c>
      <c r="T829" s="34">
        <v>1199.5555999999999</v>
      </c>
      <c r="U829" s="34"/>
      <c r="V829" s="34"/>
      <c r="W829" s="34">
        <v>0</v>
      </c>
      <c r="X829" s="34">
        <v>19</v>
      </c>
      <c r="Y829" s="34">
        <v>12.7</v>
      </c>
      <c r="Z829" s="34">
        <v>853</v>
      </c>
      <c r="AA829" s="34">
        <v>854</v>
      </c>
      <c r="AB829" s="34">
        <v>866</v>
      </c>
      <c r="AC829" s="34">
        <v>94</v>
      </c>
      <c r="AD829" s="34">
        <v>27.6</v>
      </c>
      <c r="AE829" s="34">
        <v>0.63</v>
      </c>
      <c r="AF829" s="34">
        <v>979</v>
      </c>
      <c r="AG829" s="34">
        <v>1</v>
      </c>
      <c r="AH829" s="34">
        <v>36</v>
      </c>
      <c r="AI829" s="34">
        <v>37</v>
      </c>
      <c r="AJ829" s="34">
        <v>193</v>
      </c>
      <c r="AK829" s="34">
        <v>171</v>
      </c>
      <c r="AL829" s="34">
        <v>4.5999999999999996</v>
      </c>
      <c r="AM829" s="34">
        <v>175</v>
      </c>
      <c r="AN829" s="34" t="s">
        <v>155</v>
      </c>
      <c r="AO829" s="34">
        <v>2</v>
      </c>
      <c r="AP829" s="37">
        <v>0.77717592592592588</v>
      </c>
      <c r="AQ829" s="34">
        <v>47.158552999999998</v>
      </c>
      <c r="AR829" s="34">
        <v>-88.489665000000002</v>
      </c>
      <c r="AS829" s="34">
        <v>311.7</v>
      </c>
      <c r="AT829" s="34">
        <v>0</v>
      </c>
      <c r="AU829" s="34">
        <v>12</v>
      </c>
      <c r="AV829" s="34">
        <v>8</v>
      </c>
      <c r="AW829" s="34" t="s">
        <v>243</v>
      </c>
      <c r="AX829" s="34">
        <v>1.2</v>
      </c>
      <c r="AY829" s="34">
        <v>1.2</v>
      </c>
      <c r="AZ829" s="34">
        <v>1.9</v>
      </c>
      <c r="BA829" s="34">
        <v>13.404</v>
      </c>
      <c r="BB829" s="34">
        <v>450</v>
      </c>
      <c r="BC829" s="34">
        <v>33.57</v>
      </c>
      <c r="BD829" s="34">
        <v>0.63400000000000001</v>
      </c>
      <c r="BE829" s="34">
        <v>0</v>
      </c>
      <c r="BF829" s="34">
        <v>0</v>
      </c>
      <c r="BG829" s="34">
        <v>0</v>
      </c>
      <c r="BH829" s="34">
        <v>0</v>
      </c>
      <c r="BI829" s="34">
        <v>0</v>
      </c>
      <c r="BJ829" s="34">
        <v>0</v>
      </c>
      <c r="BK829" s="34">
        <v>0</v>
      </c>
      <c r="BL829" s="34">
        <v>0</v>
      </c>
      <c r="BM829" s="34">
        <v>0</v>
      </c>
      <c r="BN829" s="34">
        <v>0</v>
      </c>
      <c r="BO829" s="34">
        <v>0</v>
      </c>
      <c r="BP829" s="34"/>
      <c r="BQ829" s="34">
        <v>0</v>
      </c>
      <c r="BR829" s="34">
        <v>2.8770000000000002E-3</v>
      </c>
      <c r="BS829" s="34">
        <v>-5</v>
      </c>
      <c r="BT829" s="34">
        <v>8.0000000000000002E-3</v>
      </c>
      <c r="BU829" s="34">
        <v>7.0306999999999994E-2</v>
      </c>
      <c r="BV829" s="34">
        <v>0</v>
      </c>
      <c r="BW829" s="34" t="s">
        <v>155</v>
      </c>
      <c r="BX829" s="34">
        <v>0.81799999999999995</v>
      </c>
    </row>
    <row r="830" spans="1:76" x14ac:dyDescent="0.25">
      <c r="A830" s="35">
        <v>43167</v>
      </c>
      <c r="B830" s="36">
        <v>2.6376157407407411E-2</v>
      </c>
      <c r="C830" s="34">
        <v>0.04</v>
      </c>
      <c r="D830" s="34">
        <v>8.0000000000000002E-3</v>
      </c>
      <c r="E830" s="34">
        <v>80</v>
      </c>
      <c r="F830" s="34">
        <v>0.4</v>
      </c>
      <c r="G830" s="34">
        <v>2.1</v>
      </c>
      <c r="H830" s="34">
        <v>1161.0999999999999</v>
      </c>
      <c r="I830" s="34"/>
      <c r="J830" s="34">
        <v>19</v>
      </c>
      <c r="K830" s="34">
        <v>1</v>
      </c>
      <c r="L830" s="34">
        <v>0.04</v>
      </c>
      <c r="M830" s="34">
        <v>8.0000000000000002E-3</v>
      </c>
      <c r="N830" s="34">
        <v>0.37109999999999999</v>
      </c>
      <c r="O830" s="34">
        <v>2.1</v>
      </c>
      <c r="P830" s="34">
        <v>2.5</v>
      </c>
      <c r="Q830" s="34">
        <v>0.30349999999999999</v>
      </c>
      <c r="R830" s="34">
        <v>1.7174</v>
      </c>
      <c r="S830" s="34">
        <v>2</v>
      </c>
      <c r="T830" s="34">
        <v>1161.1121000000001</v>
      </c>
      <c r="U830" s="34"/>
      <c r="V830" s="34"/>
      <c r="W830" s="34">
        <v>0</v>
      </c>
      <c r="X830" s="34">
        <v>19</v>
      </c>
      <c r="Y830" s="34">
        <v>12.8</v>
      </c>
      <c r="Z830" s="34">
        <v>852</v>
      </c>
      <c r="AA830" s="34">
        <v>853</v>
      </c>
      <c r="AB830" s="34">
        <v>865</v>
      </c>
      <c r="AC830" s="34">
        <v>94</v>
      </c>
      <c r="AD830" s="34">
        <v>27.6</v>
      </c>
      <c r="AE830" s="34">
        <v>0.63</v>
      </c>
      <c r="AF830" s="34">
        <v>979</v>
      </c>
      <c r="AG830" s="34">
        <v>1</v>
      </c>
      <c r="AH830" s="34">
        <v>36</v>
      </c>
      <c r="AI830" s="34">
        <v>37</v>
      </c>
      <c r="AJ830" s="34">
        <v>193</v>
      </c>
      <c r="AK830" s="34">
        <v>171</v>
      </c>
      <c r="AL830" s="34">
        <v>4.5999999999999996</v>
      </c>
      <c r="AM830" s="34">
        <v>175</v>
      </c>
      <c r="AN830" s="34" t="s">
        <v>155</v>
      </c>
      <c r="AO830" s="34">
        <v>2</v>
      </c>
      <c r="AP830" s="37">
        <v>0.77718750000000003</v>
      </c>
      <c r="AQ830" s="34">
        <v>47.158552999999998</v>
      </c>
      <c r="AR830" s="34">
        <v>-88.489665000000002</v>
      </c>
      <c r="AS830" s="34">
        <v>311.60000000000002</v>
      </c>
      <c r="AT830" s="34">
        <v>0</v>
      </c>
      <c r="AU830" s="34">
        <v>12</v>
      </c>
      <c r="AV830" s="34">
        <v>8</v>
      </c>
      <c r="AW830" s="34" t="s">
        <v>243</v>
      </c>
      <c r="AX830" s="34">
        <v>1.2</v>
      </c>
      <c r="AY830" s="34">
        <v>1.2</v>
      </c>
      <c r="AZ830" s="34">
        <v>1.9</v>
      </c>
      <c r="BA830" s="34">
        <v>13.404</v>
      </c>
      <c r="BB830" s="34">
        <v>450</v>
      </c>
      <c r="BC830" s="34">
        <v>33.57</v>
      </c>
      <c r="BD830" s="34">
        <v>0.63400000000000001</v>
      </c>
      <c r="BE830" s="34">
        <v>0</v>
      </c>
      <c r="BF830" s="34">
        <v>0</v>
      </c>
      <c r="BG830" s="34">
        <v>0</v>
      </c>
      <c r="BH830" s="34">
        <v>0</v>
      </c>
      <c r="BI830" s="34">
        <v>0</v>
      </c>
      <c r="BJ830" s="34">
        <v>0</v>
      </c>
      <c r="BK830" s="34">
        <v>0</v>
      </c>
      <c r="BL830" s="34">
        <v>0</v>
      </c>
      <c r="BM830" s="34">
        <v>0</v>
      </c>
      <c r="BN830" s="34">
        <v>0</v>
      </c>
      <c r="BO830" s="34">
        <v>0</v>
      </c>
      <c r="BP830" s="34"/>
      <c r="BQ830" s="34">
        <v>0</v>
      </c>
      <c r="BR830" s="34">
        <v>3.0000000000000001E-3</v>
      </c>
      <c r="BS830" s="34">
        <v>-5</v>
      </c>
      <c r="BT830" s="34">
        <v>7.123E-3</v>
      </c>
      <c r="BU830" s="34">
        <v>7.3313000000000003E-2</v>
      </c>
      <c r="BV830" s="34">
        <v>0</v>
      </c>
      <c r="BW830" s="34" t="s">
        <v>155</v>
      </c>
      <c r="BX830" s="34">
        <v>0.81799999999999995</v>
      </c>
    </row>
    <row r="831" spans="1:76" x14ac:dyDescent="0.25">
      <c r="A831" s="35">
        <v>43167</v>
      </c>
      <c r="B831" s="36">
        <v>2.6387731481481481E-2</v>
      </c>
      <c r="C831" s="34">
        <v>0.04</v>
      </c>
      <c r="D831" s="34">
        <v>8.0000000000000002E-3</v>
      </c>
      <c r="E831" s="34">
        <v>80</v>
      </c>
      <c r="F831" s="34">
        <v>0.3</v>
      </c>
      <c r="G831" s="34">
        <v>2.1</v>
      </c>
      <c r="H831" s="34">
        <v>1120.0999999999999</v>
      </c>
      <c r="I831" s="34"/>
      <c r="J831" s="34">
        <v>19.100000000000001</v>
      </c>
      <c r="K831" s="34">
        <v>1</v>
      </c>
      <c r="L831" s="34">
        <v>0.04</v>
      </c>
      <c r="M831" s="34">
        <v>8.0000000000000002E-3</v>
      </c>
      <c r="N831" s="34">
        <v>0.2712</v>
      </c>
      <c r="O831" s="34">
        <v>2.1</v>
      </c>
      <c r="P831" s="34">
        <v>2.4</v>
      </c>
      <c r="Q831" s="34">
        <v>0.2218</v>
      </c>
      <c r="R831" s="34">
        <v>1.7174</v>
      </c>
      <c r="S831" s="34">
        <v>1.9</v>
      </c>
      <c r="T831" s="34">
        <v>1120.1411000000001</v>
      </c>
      <c r="U831" s="34"/>
      <c r="V831" s="34"/>
      <c r="W831" s="34">
        <v>0</v>
      </c>
      <c r="X831" s="34">
        <v>19.100000000000001</v>
      </c>
      <c r="Y831" s="34">
        <v>12.7</v>
      </c>
      <c r="Z831" s="34">
        <v>852</v>
      </c>
      <c r="AA831" s="34">
        <v>853</v>
      </c>
      <c r="AB831" s="34">
        <v>865</v>
      </c>
      <c r="AC831" s="34">
        <v>94</v>
      </c>
      <c r="AD831" s="34">
        <v>27.6</v>
      </c>
      <c r="AE831" s="34">
        <v>0.63</v>
      </c>
      <c r="AF831" s="34">
        <v>979</v>
      </c>
      <c r="AG831" s="34">
        <v>1</v>
      </c>
      <c r="AH831" s="34">
        <v>36</v>
      </c>
      <c r="AI831" s="34">
        <v>37</v>
      </c>
      <c r="AJ831" s="34">
        <v>193</v>
      </c>
      <c r="AK831" s="34">
        <v>171</v>
      </c>
      <c r="AL831" s="34">
        <v>4.5999999999999996</v>
      </c>
      <c r="AM831" s="34">
        <v>175</v>
      </c>
      <c r="AN831" s="34" t="s">
        <v>155</v>
      </c>
      <c r="AO831" s="34">
        <v>2</v>
      </c>
      <c r="AP831" s="37">
        <v>0.77719907407407407</v>
      </c>
      <c r="AQ831" s="34">
        <v>47.158554000000002</v>
      </c>
      <c r="AR831" s="34">
        <v>-88.489664000000005</v>
      </c>
      <c r="AS831" s="34">
        <v>311.5</v>
      </c>
      <c r="AT831" s="34">
        <v>0</v>
      </c>
      <c r="AU831" s="34">
        <v>12</v>
      </c>
      <c r="AV831" s="34">
        <v>8</v>
      </c>
      <c r="AW831" s="34" t="s">
        <v>243</v>
      </c>
      <c r="AX831" s="34">
        <v>1.2</v>
      </c>
      <c r="AY831" s="34">
        <v>1.2</v>
      </c>
      <c r="AZ831" s="34">
        <v>1.9</v>
      </c>
      <c r="BA831" s="34">
        <v>13.404</v>
      </c>
      <c r="BB831" s="34">
        <v>450</v>
      </c>
      <c r="BC831" s="34">
        <v>33.57</v>
      </c>
      <c r="BD831" s="34">
        <v>0.63400000000000001</v>
      </c>
      <c r="BE831" s="34">
        <v>0</v>
      </c>
      <c r="BF831" s="34">
        <v>0</v>
      </c>
      <c r="BG831" s="34">
        <v>0</v>
      </c>
      <c r="BH831" s="34">
        <v>0</v>
      </c>
      <c r="BI831" s="34">
        <v>0</v>
      </c>
      <c r="BJ831" s="34">
        <v>0</v>
      </c>
      <c r="BK831" s="34">
        <v>0</v>
      </c>
      <c r="BL831" s="34">
        <v>0</v>
      </c>
      <c r="BM831" s="34">
        <v>0</v>
      </c>
      <c r="BN831" s="34">
        <v>0</v>
      </c>
      <c r="BO831" s="34">
        <v>0</v>
      </c>
      <c r="BP831" s="34"/>
      <c r="BQ831" s="34">
        <v>0</v>
      </c>
      <c r="BR831" s="34">
        <v>1.2459999999999999E-3</v>
      </c>
      <c r="BS831" s="34">
        <v>-5</v>
      </c>
      <c r="BT831" s="34">
        <v>7.8770000000000003E-3</v>
      </c>
      <c r="BU831" s="34">
        <v>3.0450000000000001E-2</v>
      </c>
      <c r="BV831" s="34">
        <v>0</v>
      </c>
      <c r="BW831" s="34" t="s">
        <v>155</v>
      </c>
      <c r="BX831" s="34">
        <v>0.81799999999999995</v>
      </c>
    </row>
    <row r="832" spans="1:76" x14ac:dyDescent="0.25">
      <c r="A832" s="35"/>
      <c r="B832" s="36"/>
      <c r="C832" s="34"/>
      <c r="D832" s="34"/>
      <c r="E832" s="34"/>
      <c r="F832" s="34"/>
      <c r="G832" s="34"/>
      <c r="H832" s="34"/>
      <c r="I832" s="34"/>
      <c r="J832" s="34"/>
      <c r="K832" s="34"/>
      <c r="L832" s="34"/>
      <c r="M832" s="34"/>
      <c r="N832" s="34"/>
      <c r="O832" s="34"/>
      <c r="P832" s="34"/>
      <c r="Q832" s="34"/>
      <c r="R832" s="34"/>
      <c r="S832" s="34"/>
      <c r="T832" s="34"/>
      <c r="U832" s="34"/>
      <c r="V832" s="34"/>
      <c r="W832" s="34"/>
      <c r="X832" s="34"/>
      <c r="Y832" s="34"/>
      <c r="Z832" s="34"/>
      <c r="AA832" s="34"/>
      <c r="AB832" s="34"/>
      <c r="AC832" s="34"/>
      <c r="AD832" s="34"/>
      <c r="AE832" s="34"/>
      <c r="AF832" s="34"/>
      <c r="AG832" s="34"/>
      <c r="AH832" s="34"/>
      <c r="AI832" s="34"/>
      <c r="AJ832" s="34"/>
      <c r="AK832" s="34"/>
      <c r="AL832" s="34"/>
      <c r="AM832" s="34"/>
      <c r="AN832" s="34"/>
      <c r="AO832" s="34"/>
      <c r="AP832" s="37"/>
      <c r="AQ832" s="34"/>
      <c r="AR832" s="34"/>
      <c r="AS832" s="34"/>
      <c r="AT832" s="34"/>
      <c r="AU832" s="34"/>
      <c r="AV832" s="34"/>
      <c r="AW832" s="34"/>
      <c r="AX832" s="34"/>
      <c r="AY832" s="34"/>
      <c r="AZ832" s="34"/>
      <c r="BA832" s="34"/>
      <c r="BB832" s="34"/>
      <c r="BC832" s="34"/>
      <c r="BD832" s="34"/>
      <c r="BE832" s="34"/>
      <c r="BF832" s="34"/>
      <c r="BG832" s="34"/>
      <c r="BH832" s="34"/>
      <c r="BI832" s="34"/>
      <c r="BJ832" s="34"/>
      <c r="BK832" s="34"/>
      <c r="BL832" s="34"/>
      <c r="BM832" s="34"/>
      <c r="BN832" s="34"/>
      <c r="BO832" s="34"/>
      <c r="BP832" s="34"/>
      <c r="BQ832" s="34"/>
      <c r="BR832" s="34"/>
      <c r="BS832" s="34"/>
      <c r="BT832" s="34"/>
      <c r="BU832" s="34"/>
      <c r="BV832" s="34"/>
      <c r="BW832" s="34"/>
      <c r="BX832" s="34"/>
    </row>
    <row r="833" spans="1:76" x14ac:dyDescent="0.25">
      <c r="A833" s="35"/>
      <c r="B833" s="36"/>
      <c r="C833" s="34"/>
      <c r="D833" s="34"/>
      <c r="E833" s="34"/>
      <c r="F833" s="34"/>
      <c r="G833" s="34"/>
      <c r="H833" s="34"/>
      <c r="I833" s="34"/>
      <c r="J833" s="34"/>
      <c r="K833" s="34"/>
      <c r="L833" s="34"/>
      <c r="M833" s="34"/>
      <c r="N833" s="34"/>
      <c r="O833" s="34"/>
      <c r="P833" s="34"/>
      <c r="Q833" s="34"/>
      <c r="R833" s="34"/>
      <c r="S833" s="34"/>
      <c r="T833" s="34"/>
      <c r="U833" s="34"/>
      <c r="V833" s="34"/>
      <c r="W833" s="34"/>
      <c r="X833" s="34"/>
      <c r="Y833" s="34"/>
      <c r="Z833" s="34"/>
      <c r="AA833" s="34"/>
      <c r="AB833" s="34"/>
      <c r="AC833" s="34"/>
      <c r="AD833" s="34"/>
      <c r="AE833" s="34"/>
      <c r="AF833" s="34"/>
      <c r="AG833" s="34"/>
      <c r="AH833" s="34"/>
      <c r="AI833" s="34"/>
      <c r="AJ833" s="34"/>
      <c r="AK833" s="34"/>
      <c r="AL833" s="34"/>
      <c r="AM833" s="34"/>
      <c r="AN833" s="34"/>
      <c r="AO833" s="34"/>
      <c r="AP833" s="37"/>
      <c r="AQ833" s="34"/>
      <c r="AR833" s="34"/>
      <c r="AS833" s="34"/>
      <c r="AT833" s="34"/>
      <c r="AU833" s="34"/>
      <c r="AV833" s="34"/>
      <c r="AW833" s="34"/>
      <c r="AX833" s="34"/>
      <c r="AY833" s="34"/>
      <c r="AZ833" s="34"/>
      <c r="BA833" s="34"/>
      <c r="BB833" s="34"/>
      <c r="BC833" s="34"/>
      <c r="BD833" s="34"/>
      <c r="BE833" s="34"/>
      <c r="BF833" s="34"/>
      <c r="BG833" s="34"/>
      <c r="BH833" s="34"/>
      <c r="BI833" s="34"/>
      <c r="BJ833" s="34"/>
      <c r="BK833" s="34"/>
      <c r="BL833" s="34"/>
      <c r="BM833" s="34"/>
      <c r="BN833" s="34"/>
      <c r="BO833" s="34"/>
      <c r="BP833" s="34"/>
      <c r="BQ833" s="34"/>
      <c r="BR833" s="34"/>
      <c r="BS833" s="34"/>
      <c r="BT833" s="34"/>
      <c r="BU833" s="34"/>
      <c r="BV833" s="34"/>
      <c r="BW833" s="34"/>
      <c r="BX833" s="34"/>
    </row>
    <row r="834" spans="1:76" x14ac:dyDescent="0.25">
      <c r="A834" s="35"/>
      <c r="B834" s="36"/>
      <c r="C834" s="34"/>
      <c r="D834" s="34"/>
      <c r="E834" s="34"/>
      <c r="F834" s="34"/>
      <c r="G834" s="34"/>
      <c r="H834" s="34"/>
      <c r="I834" s="34"/>
      <c r="J834" s="34"/>
      <c r="K834" s="34"/>
      <c r="L834" s="34"/>
      <c r="M834" s="34"/>
      <c r="N834" s="34"/>
      <c r="O834" s="34"/>
      <c r="P834" s="34"/>
      <c r="Q834" s="34"/>
      <c r="R834" s="34"/>
      <c r="S834" s="34"/>
      <c r="T834" s="34"/>
      <c r="U834" s="34"/>
      <c r="V834" s="34"/>
      <c r="W834" s="34"/>
      <c r="X834" s="34"/>
      <c r="Y834" s="34"/>
      <c r="Z834" s="34"/>
      <c r="AA834" s="34"/>
      <c r="AB834" s="34"/>
      <c r="AC834" s="34"/>
      <c r="AD834" s="34"/>
      <c r="AE834" s="34"/>
      <c r="AF834" s="34"/>
      <c r="AG834" s="34"/>
      <c r="AH834" s="34"/>
      <c r="AI834" s="34"/>
      <c r="AJ834" s="34"/>
      <c r="AK834" s="34"/>
      <c r="AL834" s="34"/>
      <c r="AM834" s="34"/>
      <c r="AN834" s="34"/>
      <c r="AO834" s="34"/>
      <c r="AP834" s="37"/>
      <c r="AQ834" s="34"/>
      <c r="AR834" s="34"/>
      <c r="AS834" s="34"/>
      <c r="AT834" s="34"/>
      <c r="AU834" s="34"/>
      <c r="AV834" s="34"/>
      <c r="AW834" s="34"/>
      <c r="AX834" s="34"/>
      <c r="AY834" s="34"/>
      <c r="AZ834" s="34"/>
      <c r="BA834" s="34"/>
      <c r="BB834" s="34"/>
      <c r="BC834" s="34"/>
      <c r="BD834" s="34"/>
      <c r="BE834" s="34"/>
      <c r="BF834" s="34"/>
      <c r="BG834" s="34"/>
      <c r="BH834" s="34"/>
      <c r="BI834" s="34"/>
      <c r="BJ834" s="34"/>
      <c r="BK834" s="34"/>
      <c r="BL834" s="34"/>
      <c r="BM834" s="34"/>
      <c r="BN834" s="34"/>
      <c r="BO834" s="34"/>
      <c r="BP834" s="34"/>
      <c r="BQ834" s="34"/>
      <c r="BR834" s="34"/>
      <c r="BS834" s="34"/>
      <c r="BT834" s="34"/>
      <c r="BU834" s="34"/>
      <c r="BV834" s="34"/>
      <c r="BW834" s="34"/>
      <c r="BX834" s="34"/>
    </row>
    <row r="835" spans="1:76" x14ac:dyDescent="0.25">
      <c r="A835" s="35" t="s">
        <v>244</v>
      </c>
      <c r="B835" s="36"/>
      <c r="C835" s="34"/>
      <c r="D835" s="34"/>
      <c r="E835" s="34"/>
      <c r="F835" s="34"/>
      <c r="G835" s="34"/>
      <c r="H835" s="34"/>
      <c r="I835" s="34"/>
      <c r="J835" s="34"/>
      <c r="K835" s="34"/>
      <c r="L835" s="34"/>
      <c r="M835" s="34"/>
      <c r="N835" s="34"/>
      <c r="O835" s="34"/>
      <c r="P835" s="34"/>
      <c r="Q835" s="34"/>
      <c r="R835" s="34"/>
      <c r="S835" s="34"/>
      <c r="T835" s="34"/>
      <c r="U835" s="34"/>
      <c r="V835" s="34"/>
      <c r="W835" s="34"/>
      <c r="X835" s="34"/>
      <c r="Y835" s="34"/>
      <c r="Z835" s="34"/>
      <c r="AA835" s="34"/>
      <c r="AB835" s="34"/>
      <c r="AC835" s="34"/>
      <c r="AD835" s="34"/>
      <c r="AE835" s="34"/>
      <c r="AF835" s="34"/>
      <c r="AG835" s="34"/>
      <c r="AH835" s="34"/>
      <c r="AI835" s="34"/>
      <c r="AJ835" s="34"/>
      <c r="AK835" s="34"/>
      <c r="AL835" s="34"/>
      <c r="AM835" s="34"/>
      <c r="AN835" s="34"/>
      <c r="AO835" s="34"/>
      <c r="AP835" s="37"/>
      <c r="AQ835" s="34"/>
      <c r="AR835" s="34"/>
      <c r="AS835" s="34"/>
      <c r="AT835" s="34"/>
      <c r="AU835" s="34"/>
      <c r="AV835" s="34"/>
      <c r="AW835" s="34"/>
      <c r="AX835" s="34"/>
      <c r="AY835" s="34"/>
      <c r="AZ835" s="34"/>
      <c r="BA835" s="34"/>
      <c r="BB835" s="34"/>
      <c r="BC835" s="34"/>
      <c r="BD835" s="34"/>
      <c r="BE835" s="34"/>
      <c r="BF835" s="34"/>
      <c r="BG835" s="34"/>
      <c r="BH835" s="34"/>
      <c r="BI835" s="34"/>
      <c r="BJ835" s="34"/>
      <c r="BK835" s="34"/>
      <c r="BL835" s="34"/>
      <c r="BM835" s="34"/>
      <c r="BN835" s="34"/>
      <c r="BO835" s="34"/>
      <c r="BP835" s="34"/>
      <c r="BQ835" s="34"/>
      <c r="BR835" s="34"/>
      <c r="BS835" s="34"/>
      <c r="BT835" s="34"/>
      <c r="BU835" s="34"/>
      <c r="BV835" s="34"/>
      <c r="BW835" s="34"/>
      <c r="BX835" s="34"/>
    </row>
    <row r="836" spans="1:76" x14ac:dyDescent="0.25">
      <c r="A836" s="35" t="s">
        <v>245</v>
      </c>
      <c r="B836" s="36">
        <v>7.1239999999999997</v>
      </c>
      <c r="C836" s="34"/>
      <c r="D836" s="34"/>
      <c r="E836" s="34"/>
      <c r="F836" s="34"/>
      <c r="G836" s="34"/>
      <c r="H836" s="34"/>
      <c r="I836" s="34"/>
      <c r="J836" s="34"/>
      <c r="K836" s="34"/>
      <c r="L836" s="34"/>
      <c r="M836" s="34"/>
      <c r="N836" s="34"/>
      <c r="O836" s="34"/>
      <c r="P836" s="34"/>
      <c r="Q836" s="34"/>
      <c r="R836" s="34"/>
      <c r="S836" s="34"/>
      <c r="T836" s="34"/>
      <c r="U836" s="34"/>
      <c r="V836" s="34"/>
      <c r="W836" s="34"/>
      <c r="X836" s="34"/>
      <c r="Y836" s="34"/>
      <c r="Z836" s="34"/>
      <c r="AA836" s="34"/>
      <c r="AB836" s="34"/>
      <c r="AC836" s="34"/>
      <c r="AD836" s="34"/>
      <c r="AE836" s="34"/>
      <c r="AF836" s="34"/>
      <c r="AG836" s="34"/>
      <c r="AH836" s="34"/>
      <c r="AI836" s="34"/>
      <c r="AJ836" s="34"/>
      <c r="AK836" s="34"/>
      <c r="AL836" s="34"/>
      <c r="AM836" s="34"/>
      <c r="AN836" s="34"/>
      <c r="AO836" s="34"/>
      <c r="AP836" s="37"/>
      <c r="AQ836" s="34"/>
      <c r="AR836" s="34"/>
      <c r="AS836" s="34"/>
      <c r="AT836" s="34"/>
      <c r="AU836" s="34"/>
      <c r="AV836" s="34"/>
      <c r="AW836" s="34"/>
      <c r="AX836" s="34"/>
      <c r="AY836" s="34"/>
      <c r="AZ836" s="34"/>
      <c r="BA836" s="34"/>
      <c r="BB836" s="34"/>
      <c r="BC836" s="34"/>
      <c r="BD836" s="34"/>
      <c r="BE836" s="34"/>
      <c r="BF836" s="34"/>
      <c r="BG836" s="34"/>
      <c r="BH836" s="34"/>
      <c r="BI836" s="34"/>
      <c r="BJ836" s="34"/>
      <c r="BK836" s="34"/>
      <c r="BL836" s="34"/>
      <c r="BM836" s="34"/>
      <c r="BN836" s="34"/>
      <c r="BO836" s="34"/>
      <c r="BP836" s="34"/>
      <c r="BQ836" s="34"/>
      <c r="BR836" s="34"/>
      <c r="BS836" s="34"/>
      <c r="BT836" s="34"/>
      <c r="BU836" s="34"/>
      <c r="BV836" s="34"/>
      <c r="BW836" s="34"/>
      <c r="BX836" s="34"/>
    </row>
    <row r="837" spans="1:76" x14ac:dyDescent="0.25">
      <c r="A837" s="35" t="s">
        <v>246</v>
      </c>
      <c r="B837" s="36" t="s">
        <v>247</v>
      </c>
      <c r="C837" s="34"/>
      <c r="D837" s="34"/>
      <c r="E837" s="34"/>
      <c r="F837" s="34"/>
      <c r="G837" s="34"/>
      <c r="H837" s="34"/>
      <c r="I837" s="34"/>
      <c r="J837" s="34"/>
      <c r="K837" s="34"/>
      <c r="L837" s="34"/>
      <c r="M837" s="34"/>
      <c r="N837" s="34"/>
      <c r="O837" s="34"/>
      <c r="P837" s="34"/>
      <c r="Q837" s="34"/>
      <c r="R837" s="34"/>
      <c r="S837" s="34"/>
      <c r="T837" s="34"/>
      <c r="U837" s="34"/>
      <c r="V837" s="34"/>
      <c r="W837" s="34"/>
      <c r="X837" s="34"/>
      <c r="Y837" s="34"/>
      <c r="Z837" s="34"/>
      <c r="AA837" s="34"/>
      <c r="AB837" s="34"/>
      <c r="AC837" s="34"/>
      <c r="AD837" s="34"/>
      <c r="AE837" s="34"/>
      <c r="AF837" s="34"/>
      <c r="AG837" s="34"/>
      <c r="AH837" s="34"/>
      <c r="AI837" s="34"/>
      <c r="AJ837" s="34"/>
      <c r="AK837" s="34"/>
      <c r="AL837" s="34"/>
      <c r="AM837" s="34"/>
      <c r="AN837" s="34"/>
      <c r="AO837" s="34"/>
      <c r="AP837" s="37"/>
      <c r="AQ837" s="34"/>
      <c r="AR837" s="34"/>
      <c r="AS837" s="34"/>
      <c r="AT837" s="34"/>
      <c r="AU837" s="34"/>
      <c r="AV837" s="34"/>
      <c r="AW837" s="34"/>
      <c r="AX837" s="34"/>
      <c r="AY837" s="34"/>
      <c r="AZ837" s="34"/>
      <c r="BA837" s="34"/>
      <c r="BB837" s="34"/>
      <c r="BC837" s="34"/>
      <c r="BD837" s="34"/>
      <c r="BE837" s="34"/>
      <c r="BF837" s="34"/>
      <c r="BG837" s="34"/>
      <c r="BH837" s="34"/>
      <c r="BI837" s="34"/>
      <c r="BJ837" s="34"/>
      <c r="BK837" s="34"/>
      <c r="BL837" s="34"/>
      <c r="BM837" s="34"/>
      <c r="BN837" s="34"/>
      <c r="BO837" s="34"/>
      <c r="BP837" s="34"/>
      <c r="BQ837" s="34"/>
      <c r="BR837" s="34"/>
      <c r="BS837" s="34"/>
      <c r="BT837" s="34"/>
      <c r="BU837" s="34"/>
      <c r="BV837" s="34"/>
      <c r="BW837" s="34"/>
      <c r="BX837" s="34"/>
    </row>
    <row r="838" spans="1:76" x14ac:dyDescent="0.25">
      <c r="A838" s="35"/>
      <c r="B838" s="36" t="s">
        <v>248</v>
      </c>
      <c r="C838" s="34" t="s">
        <v>249</v>
      </c>
      <c r="D838" s="34"/>
      <c r="E838" s="34"/>
      <c r="F838" s="34"/>
      <c r="G838" s="34"/>
      <c r="H838" s="34"/>
      <c r="I838" s="34"/>
      <c r="J838" s="34"/>
      <c r="K838" s="34"/>
      <c r="L838" s="34"/>
      <c r="M838" s="34"/>
      <c r="N838" s="34"/>
      <c r="O838" s="34"/>
      <c r="P838" s="34"/>
      <c r="Q838" s="34"/>
      <c r="R838" s="34"/>
      <c r="S838" s="34"/>
      <c r="T838" s="34"/>
      <c r="U838" s="34"/>
      <c r="V838" s="34"/>
      <c r="W838" s="34"/>
      <c r="X838" s="34"/>
      <c r="Y838" s="34"/>
      <c r="Z838" s="34"/>
      <c r="AA838" s="34"/>
      <c r="AB838" s="34"/>
      <c r="AC838" s="34"/>
      <c r="AD838" s="34"/>
      <c r="AE838" s="34"/>
      <c r="AF838" s="34"/>
      <c r="AG838" s="34"/>
      <c r="AH838" s="34"/>
      <c r="AI838" s="34"/>
      <c r="AJ838" s="34"/>
      <c r="AK838" s="34"/>
      <c r="AL838" s="34"/>
      <c r="AM838" s="34"/>
      <c r="AN838" s="34"/>
      <c r="AO838" s="34"/>
      <c r="AP838" s="37"/>
      <c r="AQ838" s="34"/>
      <c r="AR838" s="34"/>
      <c r="AS838" s="34"/>
      <c r="AT838" s="34"/>
      <c r="AU838" s="34"/>
      <c r="AV838" s="34"/>
      <c r="AW838" s="34"/>
      <c r="AX838" s="34"/>
      <c r="AY838" s="34"/>
      <c r="AZ838" s="34"/>
      <c r="BA838" s="34"/>
      <c r="BB838" s="34"/>
      <c r="BC838" s="34"/>
      <c r="BD838" s="34"/>
      <c r="BE838" s="34"/>
      <c r="BF838" s="34"/>
      <c r="BG838" s="34"/>
      <c r="BH838" s="34"/>
      <c r="BI838" s="34"/>
      <c r="BJ838" s="34"/>
      <c r="BK838" s="34"/>
      <c r="BL838" s="34"/>
      <c r="BM838" s="34"/>
      <c r="BN838" s="34"/>
      <c r="BO838" s="34"/>
      <c r="BP838" s="34"/>
      <c r="BQ838" s="34"/>
      <c r="BR838" s="34"/>
      <c r="BS838" s="34"/>
      <c r="BT838" s="34"/>
      <c r="BU838" s="34"/>
      <c r="BV838" s="34"/>
      <c r="BW838" s="34"/>
      <c r="BX838" s="34"/>
    </row>
    <row r="839" spans="1:76" x14ac:dyDescent="0.25">
      <c r="A839" s="35"/>
      <c r="B839" s="36" t="s">
        <v>250</v>
      </c>
      <c r="C839" s="34"/>
      <c r="D839" s="34"/>
      <c r="E839" s="34"/>
      <c r="F839" s="34"/>
      <c r="G839" s="34"/>
      <c r="H839" s="34"/>
      <c r="I839" s="34"/>
      <c r="J839" s="34"/>
      <c r="K839" s="34"/>
      <c r="L839" s="34"/>
      <c r="M839" s="34"/>
      <c r="N839" s="34"/>
      <c r="O839" s="34"/>
      <c r="P839" s="34"/>
      <c r="Q839" s="34"/>
      <c r="R839" s="34"/>
      <c r="S839" s="34"/>
      <c r="T839" s="34"/>
      <c r="U839" s="34"/>
      <c r="V839" s="34"/>
      <c r="W839" s="34"/>
      <c r="X839" s="34"/>
      <c r="Y839" s="34"/>
      <c r="Z839" s="34"/>
      <c r="AA839" s="34"/>
      <c r="AB839" s="34"/>
      <c r="AC839" s="34"/>
      <c r="AD839" s="34"/>
      <c r="AE839" s="34"/>
      <c r="AF839" s="34"/>
      <c r="AG839" s="34"/>
      <c r="AH839" s="34"/>
      <c r="AI839" s="34"/>
      <c r="AJ839" s="34"/>
      <c r="AK839" s="34"/>
      <c r="AL839" s="34"/>
      <c r="AM839" s="34"/>
      <c r="AN839" s="34"/>
      <c r="AO839" s="34"/>
      <c r="AP839" s="37"/>
      <c r="AQ839" s="34"/>
      <c r="AR839" s="34"/>
      <c r="AS839" s="34"/>
      <c r="AT839" s="34"/>
      <c r="AU839" s="34"/>
      <c r="AV839" s="34"/>
      <c r="AW839" s="34"/>
      <c r="AX839" s="34"/>
      <c r="AY839" s="34"/>
      <c r="AZ839" s="34"/>
      <c r="BA839" s="34"/>
      <c r="BB839" s="34"/>
      <c r="BC839" s="34"/>
      <c r="BD839" s="34"/>
      <c r="BE839" s="34"/>
      <c r="BF839" s="34"/>
      <c r="BG839" s="34"/>
      <c r="BH839" s="34"/>
      <c r="BI839" s="34"/>
      <c r="BJ839" s="34"/>
      <c r="BK839" s="34"/>
      <c r="BL839" s="34"/>
      <c r="BM839" s="34"/>
      <c r="BN839" s="34"/>
      <c r="BO839" s="34"/>
      <c r="BP839" s="34"/>
      <c r="BQ839" s="34"/>
      <c r="BR839" s="34"/>
      <c r="BS839" s="34"/>
      <c r="BT839" s="34"/>
      <c r="BU839" s="34"/>
      <c r="BV839" s="34"/>
      <c r="BW839" s="34"/>
      <c r="BX839" s="34"/>
    </row>
    <row r="840" spans="1:76" x14ac:dyDescent="0.25">
      <c r="A840" s="35"/>
      <c r="B840" s="36" t="s">
        <v>251</v>
      </c>
      <c r="C840" s="34"/>
      <c r="D840" s="34"/>
      <c r="E840" s="34"/>
      <c r="F840" s="34"/>
      <c r="G840" s="34"/>
      <c r="H840" s="34"/>
      <c r="I840" s="34"/>
      <c r="J840" s="34"/>
      <c r="K840" s="34"/>
      <c r="L840" s="34"/>
      <c r="M840" s="34"/>
      <c r="N840" s="34"/>
      <c r="O840" s="34"/>
      <c r="P840" s="34"/>
      <c r="Q840" s="34"/>
      <c r="R840" s="34"/>
      <c r="S840" s="34"/>
      <c r="T840" s="34"/>
      <c r="U840" s="34"/>
      <c r="V840" s="34"/>
      <c r="W840" s="34"/>
      <c r="X840" s="34"/>
      <c r="Y840" s="34"/>
      <c r="Z840" s="34"/>
      <c r="AA840" s="34"/>
      <c r="AB840" s="34"/>
      <c r="AC840" s="34"/>
      <c r="AD840" s="34"/>
      <c r="AE840" s="34"/>
      <c r="AF840" s="34"/>
      <c r="AG840" s="34"/>
      <c r="AH840" s="34"/>
      <c r="AI840" s="34"/>
      <c r="AJ840" s="34"/>
      <c r="AK840" s="34"/>
      <c r="AL840" s="34"/>
      <c r="AM840" s="34"/>
      <c r="AN840" s="34"/>
      <c r="AO840" s="34"/>
      <c r="AP840" s="37"/>
      <c r="AQ840" s="34"/>
      <c r="AR840" s="34"/>
      <c r="AS840" s="34"/>
      <c r="AT840" s="34"/>
      <c r="AU840" s="34"/>
      <c r="AV840" s="34"/>
      <c r="AW840" s="34"/>
      <c r="AX840" s="34"/>
      <c r="AY840" s="34"/>
      <c r="AZ840" s="34"/>
      <c r="BA840" s="34"/>
      <c r="BB840" s="34"/>
      <c r="BC840" s="34"/>
      <c r="BD840" s="34"/>
      <c r="BE840" s="34"/>
      <c r="BF840" s="34"/>
      <c r="BG840" s="34"/>
      <c r="BH840" s="34"/>
      <c r="BI840" s="34"/>
      <c r="BJ840" s="34"/>
      <c r="BK840" s="34"/>
      <c r="BL840" s="34"/>
      <c r="BM840" s="34"/>
      <c r="BN840" s="34"/>
      <c r="BO840" s="34"/>
      <c r="BP840" s="34"/>
      <c r="BQ840" s="34"/>
      <c r="BR840" s="34"/>
      <c r="BS840" s="34"/>
      <c r="BT840" s="34"/>
      <c r="BU840" s="34"/>
      <c r="BV840" s="34"/>
      <c r="BW840" s="34"/>
      <c r="BX840" s="34"/>
    </row>
    <row r="841" spans="1:76" x14ac:dyDescent="0.25">
      <c r="A841" s="35" t="s">
        <v>252</v>
      </c>
      <c r="B841" s="36">
        <v>43167</v>
      </c>
      <c r="C841" s="34"/>
      <c r="D841" s="34"/>
      <c r="E841" s="34"/>
      <c r="F841" s="34"/>
      <c r="G841" s="34"/>
      <c r="H841" s="34"/>
      <c r="I841" s="34"/>
      <c r="J841" s="34"/>
      <c r="K841" s="34"/>
      <c r="L841" s="34"/>
      <c r="M841" s="34"/>
      <c r="N841" s="34"/>
      <c r="O841" s="34"/>
      <c r="P841" s="34"/>
      <c r="Q841" s="34"/>
      <c r="R841" s="34"/>
      <c r="S841" s="34"/>
      <c r="T841" s="34"/>
      <c r="U841" s="34"/>
      <c r="V841" s="34"/>
      <c r="W841" s="34"/>
      <c r="X841" s="34"/>
      <c r="Y841" s="34"/>
      <c r="Z841" s="34"/>
      <c r="AA841" s="34"/>
      <c r="AB841" s="34"/>
      <c r="AC841" s="34"/>
      <c r="AD841" s="34"/>
      <c r="AE841" s="34"/>
      <c r="AF841" s="34"/>
      <c r="AG841" s="34"/>
      <c r="AH841" s="34"/>
      <c r="AI841" s="34"/>
      <c r="AJ841" s="34"/>
      <c r="AK841" s="34"/>
      <c r="AL841" s="34"/>
      <c r="AM841" s="34"/>
      <c r="AN841" s="34"/>
      <c r="AO841" s="34"/>
      <c r="AP841" s="37"/>
      <c r="AQ841" s="34"/>
      <c r="AR841" s="34"/>
      <c r="AS841" s="34"/>
      <c r="AT841" s="34"/>
      <c r="AU841" s="34"/>
      <c r="AV841" s="34"/>
      <c r="AW841" s="34"/>
      <c r="AX841" s="34"/>
      <c r="AY841" s="34"/>
      <c r="AZ841" s="34"/>
      <c r="BA841" s="34"/>
      <c r="BB841" s="34"/>
      <c r="BC841" s="34"/>
      <c r="BD841" s="34"/>
      <c r="BE841" s="34"/>
      <c r="BF841" s="34"/>
      <c r="BG841" s="34"/>
      <c r="BH841" s="34"/>
      <c r="BI841" s="34"/>
      <c r="BJ841" s="34"/>
      <c r="BK841" s="34"/>
      <c r="BL841" s="34"/>
      <c r="BM841" s="34"/>
      <c r="BN841" s="34"/>
      <c r="BO841" s="34"/>
      <c r="BP841" s="34"/>
      <c r="BQ841" s="34"/>
      <c r="BR841" s="34"/>
      <c r="BS841" s="34"/>
      <c r="BT841" s="34"/>
      <c r="BU841" s="34"/>
      <c r="BV841" s="34"/>
      <c r="BW841" s="34"/>
      <c r="BX841" s="34"/>
    </row>
    <row r="842" spans="1:76" x14ac:dyDescent="0.25">
      <c r="A842" s="35" t="s">
        <v>253</v>
      </c>
      <c r="B842" s="36"/>
      <c r="C842" s="34"/>
      <c r="D842" s="34"/>
      <c r="E842" s="34"/>
      <c r="F842" s="34"/>
      <c r="G842" s="34"/>
      <c r="H842" s="34"/>
      <c r="I842" s="34"/>
      <c r="J842" s="34"/>
      <c r="K842" s="34"/>
      <c r="L842" s="34"/>
      <c r="M842" s="34"/>
      <c r="N842" s="34"/>
      <c r="O842" s="34"/>
      <c r="P842" s="34"/>
      <c r="Q842" s="34"/>
      <c r="R842" s="34"/>
      <c r="S842" s="34"/>
      <c r="T842" s="34"/>
      <c r="U842" s="34"/>
      <c r="V842" s="34"/>
      <c r="W842" s="34"/>
      <c r="X842" s="34"/>
      <c r="Y842" s="34"/>
      <c r="Z842" s="34"/>
      <c r="AA842" s="34"/>
      <c r="AB842" s="34"/>
      <c r="AC842" s="34"/>
      <c r="AD842" s="34"/>
      <c r="AE842" s="34"/>
      <c r="AF842" s="34"/>
      <c r="AG842" s="34"/>
      <c r="AH842" s="34"/>
      <c r="AI842" s="34"/>
      <c r="AJ842" s="34"/>
      <c r="AK842" s="34"/>
      <c r="AL842" s="34"/>
      <c r="AM842" s="34"/>
      <c r="AN842" s="34"/>
      <c r="AO842" s="34"/>
      <c r="AP842" s="37"/>
      <c r="AQ842" s="34"/>
      <c r="AR842" s="34"/>
      <c r="AS842" s="34"/>
      <c r="AT842" s="34"/>
      <c r="AU842" s="34"/>
      <c r="AV842" s="34"/>
      <c r="AW842" s="34"/>
      <c r="AX842" s="34"/>
      <c r="AY842" s="34"/>
      <c r="AZ842" s="34"/>
      <c r="BA842" s="34"/>
      <c r="BB842" s="34"/>
      <c r="BC842" s="34"/>
      <c r="BD842" s="34"/>
      <c r="BE842" s="34"/>
      <c r="BF842" s="34"/>
      <c r="BG842" s="34"/>
      <c r="BH842" s="34"/>
      <c r="BI842" s="34"/>
      <c r="BJ842" s="34"/>
      <c r="BK842" s="34"/>
      <c r="BL842" s="34"/>
      <c r="BM842" s="34"/>
      <c r="BN842" s="34"/>
      <c r="BO842" s="34"/>
      <c r="BP842" s="34"/>
      <c r="BQ842" s="34"/>
      <c r="BR842" s="34"/>
      <c r="BS842" s="34"/>
      <c r="BT842" s="34"/>
      <c r="BU842" s="34"/>
      <c r="BV842" s="34"/>
      <c r="BW842" s="34"/>
      <c r="BX842" s="34"/>
    </row>
    <row r="843" spans="1:76" x14ac:dyDescent="0.25">
      <c r="A843" s="35" t="s">
        <v>254</v>
      </c>
      <c r="B843" s="36" t="s">
        <v>255</v>
      </c>
      <c r="C843" s="34"/>
      <c r="D843" s="34"/>
      <c r="E843" s="34"/>
      <c r="F843" s="34"/>
      <c r="G843" s="34"/>
      <c r="H843" s="34"/>
      <c r="I843" s="34"/>
      <c r="J843" s="34"/>
      <c r="K843" s="34"/>
      <c r="L843" s="34"/>
      <c r="M843" s="34"/>
      <c r="N843" s="34"/>
      <c r="O843" s="34"/>
      <c r="P843" s="34"/>
      <c r="Q843" s="34"/>
      <c r="R843" s="34"/>
      <c r="S843" s="34"/>
      <c r="T843" s="34"/>
      <c r="U843" s="34"/>
      <c r="V843" s="34"/>
      <c r="W843" s="34"/>
      <c r="X843" s="34"/>
      <c r="Y843" s="34"/>
      <c r="Z843" s="34"/>
      <c r="AA843" s="34"/>
      <c r="AB843" s="34"/>
      <c r="AC843" s="34"/>
      <c r="AD843" s="34"/>
      <c r="AE843" s="34"/>
      <c r="AF843" s="34"/>
      <c r="AG843" s="34"/>
      <c r="AH843" s="34"/>
      <c r="AI843" s="34"/>
      <c r="AJ843" s="34"/>
      <c r="AK843" s="34"/>
      <c r="AL843" s="34"/>
      <c r="AM843" s="34"/>
      <c r="AN843" s="34"/>
      <c r="AO843" s="34"/>
      <c r="AP843" s="37"/>
      <c r="AQ843" s="34"/>
      <c r="AR843" s="34"/>
      <c r="AS843" s="34"/>
      <c r="AT843" s="34"/>
      <c r="AU843" s="34"/>
      <c r="AV843" s="34"/>
      <c r="AW843" s="34"/>
      <c r="AX843" s="34"/>
      <c r="AY843" s="34"/>
      <c r="AZ843" s="34"/>
      <c r="BA843" s="34"/>
      <c r="BB843" s="34"/>
      <c r="BC843" s="34"/>
      <c r="BD843" s="34"/>
      <c r="BE843" s="34"/>
      <c r="BF843" s="34"/>
      <c r="BG843" s="34"/>
      <c r="BH843" s="34"/>
      <c r="BI843" s="34"/>
      <c r="BJ843" s="34"/>
      <c r="BK843" s="34"/>
      <c r="BL843" s="34"/>
      <c r="BM843" s="34"/>
      <c r="BN843" s="34"/>
      <c r="BO843" s="34"/>
      <c r="BP843" s="34"/>
      <c r="BQ843" s="34"/>
      <c r="BR843" s="34"/>
      <c r="BS843" s="34"/>
      <c r="BT843" s="34"/>
      <c r="BU843" s="34"/>
      <c r="BV843" s="34"/>
      <c r="BW843" s="34"/>
      <c r="BX843" s="34"/>
    </row>
    <row r="844" spans="1:76" x14ac:dyDescent="0.25">
      <c r="A844" s="35" t="s">
        <v>256</v>
      </c>
      <c r="B844" s="36" t="s">
        <v>257</v>
      </c>
      <c r="C844" s="34"/>
      <c r="D844" s="34"/>
      <c r="E844" s="34"/>
      <c r="F844" s="34"/>
      <c r="G844" s="34"/>
      <c r="H844" s="34"/>
      <c r="I844" s="34"/>
      <c r="J844" s="34"/>
      <c r="K844" s="34"/>
      <c r="L844" s="34"/>
      <c r="M844" s="34"/>
      <c r="N844" s="34"/>
      <c r="O844" s="34"/>
      <c r="P844" s="34"/>
      <c r="Q844" s="34"/>
      <c r="R844" s="34"/>
      <c r="S844" s="34"/>
      <c r="T844" s="34"/>
      <c r="U844" s="34"/>
      <c r="V844" s="34"/>
      <c r="W844" s="34"/>
      <c r="X844" s="34"/>
      <c r="Y844" s="34"/>
      <c r="Z844" s="34"/>
      <c r="AA844" s="34"/>
      <c r="AB844" s="34"/>
      <c r="AC844" s="34"/>
      <c r="AD844" s="34"/>
      <c r="AE844" s="34"/>
      <c r="AF844" s="34"/>
      <c r="AG844" s="34"/>
      <c r="AH844" s="34"/>
      <c r="AI844" s="34"/>
      <c r="AJ844" s="34"/>
      <c r="AK844" s="34"/>
      <c r="AL844" s="34"/>
      <c r="AM844" s="34"/>
      <c r="AN844" s="34"/>
      <c r="AO844" s="34"/>
      <c r="AP844" s="37"/>
      <c r="AQ844" s="34"/>
      <c r="AR844" s="34"/>
      <c r="AS844" s="34"/>
      <c r="AT844" s="34"/>
      <c r="AU844" s="34"/>
      <c r="AV844" s="34"/>
      <c r="AW844" s="34"/>
      <c r="AX844" s="34"/>
      <c r="AY844" s="34"/>
      <c r="AZ844" s="34"/>
      <c r="BA844" s="34"/>
      <c r="BB844" s="34"/>
      <c r="BC844" s="34"/>
      <c r="BD844" s="34"/>
      <c r="BE844" s="34"/>
      <c r="BF844" s="34"/>
      <c r="BG844" s="34"/>
      <c r="BH844" s="34"/>
      <c r="BI844" s="34"/>
      <c r="BJ844" s="34"/>
      <c r="BK844" s="34"/>
      <c r="BL844" s="34"/>
      <c r="BM844" s="34"/>
      <c r="BN844" s="34"/>
      <c r="BO844" s="34"/>
      <c r="BP844" s="34"/>
      <c r="BQ844" s="34"/>
      <c r="BR844" s="34"/>
      <c r="BS844" s="34"/>
      <c r="BT844" s="34"/>
      <c r="BU844" s="34"/>
      <c r="BV844" s="34"/>
      <c r="BW844" s="34"/>
      <c r="BX844" s="34"/>
    </row>
    <row r="845" spans="1:76" x14ac:dyDescent="0.25">
      <c r="A845" s="35" t="s">
        <v>258</v>
      </c>
      <c r="B845" s="36" t="s">
        <v>259</v>
      </c>
      <c r="C845" s="34"/>
      <c r="D845" s="34"/>
      <c r="E845" s="34"/>
      <c r="F845" s="34"/>
      <c r="G845" s="34"/>
      <c r="H845" s="34"/>
      <c r="I845" s="34"/>
      <c r="J845" s="34"/>
      <c r="K845" s="34"/>
      <c r="L845" s="34"/>
      <c r="M845" s="34"/>
      <c r="N845" s="34"/>
      <c r="O845" s="34"/>
      <c r="P845" s="34"/>
      <c r="Q845" s="34"/>
      <c r="R845" s="34"/>
      <c r="S845" s="34"/>
      <c r="T845" s="34"/>
      <c r="U845" s="34"/>
      <c r="V845" s="34"/>
      <c r="W845" s="34"/>
      <c r="X845" s="34"/>
      <c r="Y845" s="34"/>
      <c r="Z845" s="34"/>
      <c r="AA845" s="34"/>
      <c r="AB845" s="34"/>
      <c r="AC845" s="34"/>
      <c r="AD845" s="34"/>
      <c r="AE845" s="34"/>
      <c r="AF845" s="34"/>
      <c r="AG845" s="34"/>
      <c r="AH845" s="34"/>
      <c r="AI845" s="34"/>
      <c r="AJ845" s="34"/>
      <c r="AK845" s="34"/>
      <c r="AL845" s="34"/>
      <c r="AM845" s="34"/>
      <c r="AN845" s="34"/>
      <c r="AO845" s="34"/>
      <c r="AP845" s="37"/>
      <c r="AQ845" s="34"/>
      <c r="AR845" s="34"/>
      <c r="AS845" s="34"/>
      <c r="AT845" s="34"/>
      <c r="AU845" s="34"/>
      <c r="AV845" s="34"/>
      <c r="AW845" s="34"/>
      <c r="AX845" s="34"/>
      <c r="AY845" s="34"/>
      <c r="AZ845" s="34"/>
      <c r="BA845" s="34"/>
      <c r="BB845" s="34"/>
      <c r="BC845" s="34"/>
      <c r="BD845" s="34"/>
      <c r="BE845" s="34"/>
      <c r="BF845" s="34"/>
      <c r="BG845" s="34"/>
      <c r="BH845" s="34"/>
      <c r="BI845" s="34"/>
      <c r="BJ845" s="34"/>
      <c r="BK845" s="34"/>
      <c r="BL845" s="34"/>
      <c r="BM845" s="34"/>
      <c r="BN845" s="34"/>
      <c r="BO845" s="34"/>
      <c r="BP845" s="34"/>
      <c r="BQ845" s="34"/>
      <c r="BR845" s="34"/>
      <c r="BS845" s="34"/>
      <c r="BT845" s="34"/>
      <c r="BU845" s="34"/>
      <c r="BV845" s="34"/>
      <c r="BW845" s="34"/>
      <c r="BX845" s="34"/>
    </row>
    <row r="846" spans="1:76" x14ac:dyDescent="0.25">
      <c r="A846" s="35" t="s">
        <v>260</v>
      </c>
      <c r="B846" s="36" t="s">
        <v>261</v>
      </c>
      <c r="C846" s="34"/>
      <c r="D846" s="34"/>
      <c r="E846" s="34"/>
      <c r="F846" s="34"/>
      <c r="G846" s="34"/>
      <c r="H846" s="34"/>
      <c r="I846" s="34"/>
      <c r="J846" s="34"/>
      <c r="K846" s="34"/>
      <c r="L846" s="34"/>
      <c r="M846" s="34"/>
      <c r="N846" s="34"/>
      <c r="O846" s="34"/>
      <c r="P846" s="34"/>
      <c r="Q846" s="34"/>
      <c r="R846" s="34"/>
      <c r="S846" s="34"/>
      <c r="T846" s="34"/>
      <c r="U846" s="34"/>
      <c r="V846" s="34"/>
      <c r="W846" s="34"/>
      <c r="X846" s="34"/>
      <c r="Y846" s="34"/>
      <c r="Z846" s="34"/>
      <c r="AA846" s="34"/>
      <c r="AB846" s="34"/>
      <c r="AC846" s="34"/>
      <c r="AD846" s="34"/>
      <c r="AE846" s="34"/>
      <c r="AF846" s="34"/>
      <c r="AG846" s="34"/>
      <c r="AH846" s="34"/>
      <c r="AI846" s="34"/>
      <c r="AJ846" s="34"/>
      <c r="AK846" s="34"/>
      <c r="AL846" s="34"/>
      <c r="AM846" s="34"/>
      <c r="AN846" s="34"/>
      <c r="AO846" s="34"/>
      <c r="AP846" s="37"/>
      <c r="AQ846" s="34"/>
      <c r="AR846" s="34"/>
      <c r="AS846" s="34"/>
      <c r="AT846" s="34"/>
      <c r="AU846" s="34"/>
      <c r="AV846" s="34"/>
      <c r="AW846" s="34"/>
      <c r="AX846" s="34"/>
      <c r="AY846" s="34"/>
      <c r="AZ846" s="34"/>
      <c r="BA846" s="34"/>
      <c r="BB846" s="34"/>
      <c r="BC846" s="34"/>
      <c r="BD846" s="34"/>
      <c r="BE846" s="34"/>
      <c r="BF846" s="34"/>
      <c r="BG846" s="34"/>
      <c r="BH846" s="34"/>
      <c r="BI846" s="34"/>
      <c r="BJ846" s="34"/>
      <c r="BK846" s="34"/>
      <c r="BL846" s="34"/>
      <c r="BM846" s="34"/>
      <c r="BN846" s="34"/>
      <c r="BO846" s="34"/>
      <c r="BP846" s="34"/>
      <c r="BQ846" s="34"/>
      <c r="BR846" s="34"/>
      <c r="BS846" s="34"/>
      <c r="BT846" s="34"/>
      <c r="BU846" s="34"/>
      <c r="BV846" s="34"/>
      <c r="BW846" s="34"/>
      <c r="BX846" s="34"/>
    </row>
    <row r="847" spans="1:76" x14ac:dyDescent="0.25">
      <c r="A847" s="35" t="s">
        <v>262</v>
      </c>
      <c r="B847" s="36"/>
      <c r="C847" s="34"/>
      <c r="D847" s="34"/>
      <c r="E847" s="34"/>
      <c r="F847" s="34"/>
      <c r="G847" s="34"/>
      <c r="H847" s="34"/>
      <c r="I847" s="34"/>
      <c r="J847" s="34"/>
      <c r="K847" s="34"/>
      <c r="L847" s="34"/>
      <c r="M847" s="34"/>
      <c r="N847" s="34"/>
      <c r="O847" s="34"/>
      <c r="P847" s="34"/>
      <c r="Q847" s="34"/>
      <c r="R847" s="34"/>
      <c r="S847" s="34"/>
      <c r="T847" s="34"/>
      <c r="U847" s="34"/>
      <c r="V847" s="34"/>
      <c r="W847" s="34"/>
      <c r="X847" s="34"/>
      <c r="Y847" s="34"/>
      <c r="Z847" s="34"/>
      <c r="AA847" s="34"/>
      <c r="AB847" s="34"/>
      <c r="AC847" s="34"/>
      <c r="AD847" s="34"/>
      <c r="AE847" s="34"/>
      <c r="AF847" s="34"/>
      <c r="AG847" s="34"/>
      <c r="AH847" s="34"/>
      <c r="AI847" s="34"/>
      <c r="AJ847" s="34"/>
      <c r="AK847" s="34"/>
      <c r="AL847" s="34"/>
      <c r="AM847" s="34"/>
      <c r="AN847" s="34"/>
      <c r="AO847" s="34"/>
      <c r="AP847" s="37"/>
      <c r="AQ847" s="34"/>
      <c r="AR847" s="34"/>
      <c r="AS847" s="34"/>
      <c r="AT847" s="34"/>
      <c r="AU847" s="34"/>
      <c r="AV847" s="34"/>
      <c r="AW847" s="34"/>
      <c r="AX847" s="34"/>
      <c r="AY847" s="34"/>
      <c r="AZ847" s="34"/>
      <c r="BA847" s="34"/>
      <c r="BB847" s="34"/>
      <c r="BC847" s="34"/>
      <c r="BD847" s="34"/>
      <c r="BE847" s="34"/>
      <c r="BF847" s="34"/>
      <c r="BG847" s="34"/>
      <c r="BH847" s="34"/>
      <c r="BI847" s="34"/>
      <c r="BJ847" s="34"/>
      <c r="BK847" s="34"/>
      <c r="BL847" s="34"/>
      <c r="BM847" s="34"/>
      <c r="BN847" s="34"/>
      <c r="BO847" s="34"/>
      <c r="BP847" s="34"/>
      <c r="BQ847" s="34"/>
      <c r="BR847" s="34"/>
      <c r="BS847" s="34"/>
      <c r="BT847" s="34"/>
      <c r="BU847" s="34"/>
      <c r="BV847" s="34"/>
      <c r="BW847" s="34"/>
      <c r="BX847" s="34"/>
    </row>
    <row r="848" spans="1:76" x14ac:dyDescent="0.25">
      <c r="A848" s="35" t="s">
        <v>254</v>
      </c>
      <c r="B848" s="36" t="s">
        <v>263</v>
      </c>
      <c r="C848" s="34"/>
      <c r="D848" s="34"/>
      <c r="E848" s="34"/>
      <c r="F848" s="34"/>
      <c r="G848" s="34"/>
      <c r="H848" s="34"/>
      <c r="I848" s="34"/>
      <c r="J848" s="34"/>
      <c r="K848" s="34"/>
      <c r="L848" s="34"/>
      <c r="M848" s="34"/>
      <c r="N848" s="34"/>
      <c r="O848" s="34"/>
      <c r="P848" s="34"/>
      <c r="Q848" s="34"/>
      <c r="R848" s="34"/>
      <c r="S848" s="34"/>
      <c r="T848" s="34"/>
      <c r="U848" s="34"/>
      <c r="V848" s="34"/>
      <c r="W848" s="34"/>
      <c r="X848" s="34"/>
      <c r="Y848" s="34"/>
      <c r="Z848" s="34"/>
      <c r="AA848" s="34"/>
      <c r="AB848" s="34"/>
      <c r="AC848" s="34"/>
      <c r="AD848" s="34"/>
      <c r="AE848" s="34"/>
      <c r="AF848" s="34"/>
      <c r="AG848" s="34"/>
      <c r="AH848" s="34"/>
      <c r="AI848" s="34"/>
      <c r="AJ848" s="34"/>
      <c r="AK848" s="34"/>
      <c r="AL848" s="34"/>
      <c r="AM848" s="34"/>
      <c r="AN848" s="34"/>
      <c r="AO848" s="34"/>
      <c r="AP848" s="37"/>
      <c r="AQ848" s="34"/>
      <c r="AR848" s="34"/>
      <c r="AS848" s="34"/>
      <c r="AT848" s="34"/>
      <c r="AU848" s="34"/>
      <c r="AV848" s="34"/>
      <c r="AW848" s="34"/>
      <c r="AX848" s="34"/>
      <c r="AY848" s="34"/>
      <c r="AZ848" s="34"/>
      <c r="BA848" s="34"/>
      <c r="BB848" s="34"/>
      <c r="BC848" s="34"/>
      <c r="BD848" s="34"/>
      <c r="BE848" s="34"/>
      <c r="BF848" s="34"/>
      <c r="BG848" s="34"/>
      <c r="BH848" s="34"/>
      <c r="BI848" s="34"/>
      <c r="BJ848" s="34"/>
      <c r="BK848" s="34"/>
      <c r="BL848" s="34"/>
      <c r="BM848" s="34"/>
      <c r="BN848" s="34"/>
      <c r="BO848" s="34"/>
      <c r="BP848" s="34"/>
      <c r="BQ848" s="34"/>
      <c r="BR848" s="34"/>
      <c r="BS848" s="34"/>
      <c r="BT848" s="34"/>
      <c r="BU848" s="34"/>
      <c r="BV848" s="34"/>
      <c r="BW848" s="34"/>
      <c r="BX848" s="34"/>
    </row>
    <row r="849" spans="1:76" x14ac:dyDescent="0.25">
      <c r="A849" s="35" t="s">
        <v>256</v>
      </c>
      <c r="B849" s="36" t="s">
        <v>264</v>
      </c>
      <c r="C849" s="34"/>
      <c r="D849" s="34"/>
      <c r="E849" s="34"/>
      <c r="F849" s="34"/>
      <c r="G849" s="34"/>
      <c r="H849" s="34"/>
      <c r="I849" s="34"/>
      <c r="J849" s="34"/>
      <c r="K849" s="34"/>
      <c r="L849" s="34"/>
      <c r="M849" s="34"/>
      <c r="N849" s="34"/>
      <c r="O849" s="34"/>
      <c r="P849" s="34"/>
      <c r="Q849" s="34"/>
      <c r="R849" s="34"/>
      <c r="S849" s="34"/>
      <c r="T849" s="34"/>
      <c r="U849" s="34"/>
      <c r="V849" s="34"/>
      <c r="W849" s="34"/>
      <c r="X849" s="34"/>
      <c r="Y849" s="34"/>
      <c r="Z849" s="34"/>
      <c r="AA849" s="34"/>
      <c r="AB849" s="34"/>
      <c r="AC849" s="34"/>
      <c r="AD849" s="34"/>
      <c r="AE849" s="34"/>
      <c r="AF849" s="34"/>
      <c r="AG849" s="34"/>
      <c r="AH849" s="34"/>
      <c r="AI849" s="34"/>
      <c r="AJ849" s="34"/>
      <c r="AK849" s="34"/>
      <c r="AL849" s="34"/>
      <c r="AM849" s="34"/>
      <c r="AN849" s="34"/>
      <c r="AO849" s="34"/>
      <c r="AP849" s="37"/>
      <c r="AQ849" s="34"/>
      <c r="AR849" s="34"/>
      <c r="AS849" s="34"/>
      <c r="AT849" s="34"/>
      <c r="AU849" s="34"/>
      <c r="AV849" s="34"/>
      <c r="AW849" s="34"/>
      <c r="AX849" s="34"/>
      <c r="AY849" s="34"/>
      <c r="AZ849" s="34"/>
      <c r="BA849" s="34"/>
      <c r="BB849" s="34"/>
      <c r="BC849" s="34"/>
      <c r="BD849" s="34"/>
      <c r="BE849" s="34"/>
      <c r="BF849" s="34"/>
      <c r="BG849" s="34"/>
      <c r="BH849" s="34"/>
      <c r="BI849" s="34"/>
      <c r="BJ849" s="34"/>
      <c r="BK849" s="34"/>
      <c r="BL849" s="34"/>
      <c r="BM849" s="34"/>
      <c r="BN849" s="34"/>
      <c r="BO849" s="34"/>
      <c r="BP849" s="34"/>
      <c r="BQ849" s="34"/>
      <c r="BR849" s="34"/>
      <c r="BS849" s="34"/>
      <c r="BT849" s="34"/>
      <c r="BU849" s="34"/>
      <c r="BV849" s="34"/>
      <c r="BW849" s="34"/>
      <c r="BX849" s="34"/>
    </row>
    <row r="850" spans="1:76" x14ac:dyDescent="0.25">
      <c r="A850" s="35" t="s">
        <v>258</v>
      </c>
      <c r="B850" s="36">
        <v>95</v>
      </c>
      <c r="C850" s="34"/>
      <c r="D850" s="34"/>
      <c r="E850" s="34"/>
      <c r="F850" s="34"/>
      <c r="G850" s="34"/>
      <c r="H850" s="34"/>
      <c r="I850" s="34"/>
      <c r="J850" s="34"/>
      <c r="K850" s="34"/>
      <c r="L850" s="34"/>
      <c r="M850" s="34"/>
      <c r="N850" s="34"/>
      <c r="O850" s="34"/>
      <c r="P850" s="34"/>
      <c r="Q850" s="34"/>
      <c r="R850" s="34"/>
      <c r="S850" s="34"/>
      <c r="T850" s="34"/>
      <c r="U850" s="34"/>
      <c r="V850" s="34"/>
      <c r="W850" s="34"/>
      <c r="X850" s="34"/>
      <c r="Y850" s="34"/>
      <c r="Z850" s="34"/>
      <c r="AA850" s="34"/>
      <c r="AB850" s="34"/>
      <c r="AC850" s="34"/>
      <c r="AD850" s="34"/>
      <c r="AE850" s="34"/>
      <c r="AF850" s="34"/>
      <c r="AG850" s="34"/>
      <c r="AH850" s="34"/>
      <c r="AI850" s="34"/>
      <c r="AJ850" s="34"/>
      <c r="AK850" s="34"/>
      <c r="AL850" s="34"/>
      <c r="AM850" s="34"/>
      <c r="AN850" s="34"/>
      <c r="AO850" s="34"/>
      <c r="AP850" s="37"/>
      <c r="AQ850" s="34"/>
      <c r="AR850" s="34"/>
      <c r="AS850" s="34"/>
      <c r="AT850" s="34"/>
      <c r="AU850" s="34"/>
      <c r="AV850" s="34"/>
      <c r="AW850" s="34"/>
      <c r="AX850" s="34"/>
      <c r="AY850" s="34"/>
      <c r="AZ850" s="34"/>
      <c r="BA850" s="34"/>
      <c r="BB850" s="34"/>
      <c r="BC850" s="34"/>
      <c r="BD850" s="34"/>
      <c r="BE850" s="34"/>
      <c r="BF850" s="34"/>
      <c r="BG850" s="34"/>
      <c r="BH850" s="34"/>
      <c r="BI850" s="34"/>
      <c r="BJ850" s="34"/>
      <c r="BK850" s="34"/>
      <c r="BL850" s="34"/>
      <c r="BM850" s="34"/>
      <c r="BN850" s="34"/>
      <c r="BO850" s="34"/>
      <c r="BP850" s="34"/>
      <c r="BQ850" s="34"/>
      <c r="BR850" s="34"/>
      <c r="BS850" s="34"/>
      <c r="BT850" s="34"/>
      <c r="BU850" s="34"/>
      <c r="BV850" s="34"/>
      <c r="BW850" s="34"/>
      <c r="BX850" s="34"/>
    </row>
    <row r="851" spans="1:76" x14ac:dyDescent="0.25">
      <c r="A851" s="35" t="s">
        <v>260</v>
      </c>
      <c r="B851" s="36">
        <v>6.907</v>
      </c>
      <c r="C851" s="34"/>
      <c r="D851" s="34"/>
      <c r="E851" s="34"/>
      <c r="F851" s="34"/>
      <c r="G851" s="34"/>
      <c r="H851" s="34"/>
      <c r="I851" s="34"/>
      <c r="J851" s="34"/>
      <c r="K851" s="34"/>
      <c r="L851" s="34"/>
      <c r="M851" s="34"/>
      <c r="N851" s="34"/>
      <c r="O851" s="34"/>
      <c r="P851" s="34"/>
      <c r="Q851" s="34"/>
      <c r="R851" s="34"/>
      <c r="S851" s="34"/>
      <c r="T851" s="34"/>
      <c r="U851" s="34"/>
      <c r="V851" s="34"/>
      <c r="W851" s="34"/>
      <c r="X851" s="34"/>
      <c r="Y851" s="34"/>
      <c r="Z851" s="34"/>
      <c r="AA851" s="34"/>
      <c r="AB851" s="34"/>
      <c r="AC851" s="34"/>
      <c r="AD851" s="34"/>
      <c r="AE851" s="34"/>
      <c r="AF851" s="34"/>
      <c r="AG851" s="34"/>
      <c r="AH851" s="34"/>
      <c r="AI851" s="34"/>
      <c r="AJ851" s="34"/>
      <c r="AK851" s="34"/>
      <c r="AL851" s="34"/>
      <c r="AM851" s="34"/>
      <c r="AN851" s="34"/>
      <c r="AO851" s="34"/>
      <c r="AP851" s="37"/>
      <c r="AQ851" s="34"/>
      <c r="AR851" s="34"/>
      <c r="AS851" s="34"/>
      <c r="AT851" s="34"/>
      <c r="AU851" s="34"/>
      <c r="AV851" s="34"/>
      <c r="AW851" s="34"/>
      <c r="AX851" s="34"/>
      <c r="AY851" s="34"/>
      <c r="AZ851" s="34"/>
      <c r="BA851" s="34"/>
      <c r="BB851" s="34"/>
      <c r="BC851" s="34"/>
      <c r="BD851" s="34"/>
      <c r="BE851" s="34"/>
      <c r="BF851" s="34"/>
      <c r="BG851" s="34"/>
      <c r="BH851" s="34"/>
      <c r="BI851" s="34"/>
      <c r="BJ851" s="34"/>
      <c r="BK851" s="34"/>
      <c r="BL851" s="34"/>
      <c r="BM851" s="34"/>
      <c r="BN851" s="34"/>
      <c r="BO851" s="34"/>
      <c r="BP851" s="34"/>
      <c r="BQ851" s="34"/>
      <c r="BR851" s="34"/>
      <c r="BS851" s="34"/>
      <c r="BT851" s="34"/>
      <c r="BU851" s="34"/>
      <c r="BV851" s="34"/>
      <c r="BW851" s="34"/>
      <c r="BX851" s="34"/>
    </row>
    <row r="852" spans="1:76" x14ac:dyDescent="0.25">
      <c r="A852" s="35" t="s">
        <v>265</v>
      </c>
      <c r="B852" s="36">
        <v>6</v>
      </c>
      <c r="C852" s="34"/>
      <c r="D852" s="34"/>
      <c r="E852" s="34"/>
      <c r="F852" s="34"/>
      <c r="G852" s="34"/>
      <c r="H852" s="34"/>
      <c r="I852" s="34"/>
      <c r="J852" s="34"/>
      <c r="K852" s="34"/>
      <c r="L852" s="34"/>
      <c r="M852" s="34"/>
      <c r="N852" s="34"/>
      <c r="O852" s="34"/>
      <c r="P852" s="34"/>
      <c r="Q852" s="34"/>
      <c r="R852" s="34"/>
      <c r="S852" s="34"/>
      <c r="T852" s="34"/>
      <c r="U852" s="34"/>
      <c r="V852" s="34"/>
      <c r="W852" s="34"/>
      <c r="X852" s="34"/>
      <c r="Y852" s="34"/>
      <c r="Z852" s="34"/>
      <c r="AA852" s="34"/>
      <c r="AB852" s="34"/>
      <c r="AC852" s="34"/>
      <c r="AD852" s="34"/>
      <c r="AE852" s="34"/>
      <c r="AF852" s="34"/>
      <c r="AG852" s="34"/>
      <c r="AH852" s="34"/>
      <c r="AI852" s="34"/>
      <c r="AJ852" s="34"/>
      <c r="AK852" s="34"/>
      <c r="AL852" s="34"/>
      <c r="AM852" s="34"/>
      <c r="AN852" s="34"/>
      <c r="AO852" s="34"/>
      <c r="AP852" s="37"/>
      <c r="AQ852" s="34"/>
      <c r="AR852" s="34"/>
      <c r="AS852" s="34"/>
      <c r="AT852" s="34"/>
      <c r="AU852" s="34"/>
      <c r="AV852" s="34"/>
      <c r="AW852" s="34"/>
      <c r="AX852" s="34"/>
      <c r="AY852" s="34"/>
      <c r="AZ852" s="34"/>
      <c r="BA852" s="34"/>
      <c r="BB852" s="34"/>
      <c r="BC852" s="34"/>
      <c r="BD852" s="34"/>
      <c r="BE852" s="34"/>
      <c r="BF852" s="34"/>
      <c r="BG852" s="34"/>
      <c r="BH852" s="34"/>
      <c r="BI852" s="34"/>
      <c r="BJ852" s="34"/>
      <c r="BK852" s="34"/>
      <c r="BL852" s="34"/>
      <c r="BM852" s="34"/>
      <c r="BN852" s="34"/>
      <c r="BO852" s="34"/>
      <c r="BP852" s="34"/>
      <c r="BQ852" s="34"/>
      <c r="BR852" s="34"/>
      <c r="BS852" s="34"/>
      <c r="BT852" s="34"/>
      <c r="BU852" s="34"/>
      <c r="BV852" s="34"/>
      <c r="BW852" s="34"/>
      <c r="BX852" s="34"/>
    </row>
    <row r="853" spans="1:76" x14ac:dyDescent="0.25">
      <c r="A853" s="35" t="s">
        <v>266</v>
      </c>
      <c r="B853" s="36">
        <v>15.7</v>
      </c>
      <c r="C853" s="34"/>
      <c r="D853" s="34"/>
      <c r="E853" s="34"/>
      <c r="F853" s="34"/>
      <c r="G853" s="34"/>
      <c r="H853" s="34"/>
      <c r="I853" s="34"/>
      <c r="J853" s="34"/>
      <c r="K853" s="34"/>
      <c r="L853" s="34"/>
      <c r="M853" s="34"/>
      <c r="N853" s="34"/>
      <c r="O853" s="34"/>
      <c r="P853" s="34"/>
      <c r="Q853" s="34"/>
      <c r="R853" s="34"/>
      <c r="S853" s="34"/>
      <c r="T853" s="34"/>
      <c r="U853" s="34"/>
      <c r="V853" s="34"/>
      <c r="W853" s="34"/>
      <c r="X853" s="34"/>
      <c r="Y853" s="34"/>
      <c r="Z853" s="34"/>
      <c r="AA853" s="34"/>
      <c r="AB853" s="34"/>
      <c r="AC853" s="34"/>
      <c r="AD853" s="34"/>
      <c r="AE853" s="34"/>
      <c r="AF853" s="34"/>
      <c r="AG853" s="34"/>
      <c r="AH853" s="34"/>
      <c r="AI853" s="34"/>
      <c r="AJ853" s="34"/>
      <c r="AK853" s="34"/>
      <c r="AL853" s="34"/>
      <c r="AM853" s="34"/>
      <c r="AN853" s="34"/>
      <c r="AO853" s="34"/>
      <c r="AP853" s="37"/>
      <c r="AQ853" s="34"/>
      <c r="AR853" s="34"/>
      <c r="AS853" s="34"/>
      <c r="AT853" s="34"/>
      <c r="AU853" s="34"/>
      <c r="AV853" s="34"/>
      <c r="AW853" s="34"/>
      <c r="AX853" s="34"/>
      <c r="AY853" s="34"/>
      <c r="AZ853" s="34"/>
      <c r="BA853" s="34"/>
      <c r="BB853" s="34"/>
      <c r="BC853" s="34"/>
      <c r="BD853" s="34"/>
      <c r="BE853" s="34"/>
      <c r="BF853" s="34"/>
      <c r="BG853" s="34"/>
      <c r="BH853" s="34"/>
      <c r="BI853" s="34"/>
      <c r="BJ853" s="34"/>
      <c r="BK853" s="34"/>
      <c r="BL853" s="34"/>
      <c r="BM853" s="34"/>
      <c r="BN853" s="34"/>
      <c r="BO853" s="34"/>
      <c r="BP853" s="34"/>
      <c r="BQ853" s="34"/>
      <c r="BR853" s="34"/>
      <c r="BS853" s="34"/>
      <c r="BT853" s="34"/>
      <c r="BU853" s="34"/>
      <c r="BV853" s="34"/>
      <c r="BW853" s="34"/>
      <c r="BX853" s="34"/>
    </row>
    <row r="854" spans="1:76" x14ac:dyDescent="0.25">
      <c r="A854" s="35" t="s">
        <v>267</v>
      </c>
      <c r="B854" s="36">
        <v>3030</v>
      </c>
      <c r="C854" s="34"/>
      <c r="D854" s="34"/>
      <c r="E854" s="34"/>
      <c r="F854" s="34"/>
      <c r="G854" s="34"/>
      <c r="H854" s="34"/>
      <c r="I854" s="34"/>
      <c r="J854" s="34"/>
      <c r="K854" s="34"/>
      <c r="L854" s="34"/>
      <c r="M854" s="34"/>
      <c r="N854" s="34"/>
      <c r="O854" s="34"/>
      <c r="P854" s="34"/>
      <c r="Q854" s="34"/>
      <c r="R854" s="34"/>
      <c r="S854" s="34"/>
      <c r="T854" s="34"/>
      <c r="U854" s="34"/>
      <c r="V854" s="34"/>
      <c r="W854" s="34"/>
      <c r="X854" s="34"/>
      <c r="Y854" s="34"/>
      <c r="Z854" s="34"/>
      <c r="AA854" s="34"/>
      <c r="AB854" s="34"/>
      <c r="AC854" s="34"/>
      <c r="AD854" s="34"/>
      <c r="AE854" s="34"/>
      <c r="AF854" s="34"/>
      <c r="AG854" s="34"/>
      <c r="AH854" s="34"/>
      <c r="AI854" s="34"/>
      <c r="AJ854" s="34"/>
      <c r="AK854" s="34"/>
      <c r="AL854" s="34"/>
      <c r="AM854" s="34"/>
      <c r="AN854" s="34"/>
      <c r="AO854" s="34"/>
      <c r="AP854" s="37"/>
      <c r="AQ854" s="34"/>
      <c r="AR854" s="34"/>
      <c r="AS854" s="34"/>
      <c r="AT854" s="34"/>
      <c r="AU854" s="34"/>
      <c r="AV854" s="34"/>
      <c r="AW854" s="34"/>
      <c r="AX854" s="34"/>
      <c r="AY854" s="34"/>
      <c r="AZ854" s="34"/>
      <c r="BA854" s="34"/>
      <c r="BB854" s="34"/>
      <c r="BC854" s="34"/>
      <c r="BD854" s="34"/>
      <c r="BE854" s="34"/>
      <c r="BF854" s="34"/>
      <c r="BG854" s="34"/>
      <c r="BH854" s="34"/>
      <c r="BI854" s="34"/>
      <c r="BJ854" s="34"/>
      <c r="BK854" s="34"/>
      <c r="BL854" s="34"/>
      <c r="BM854" s="34"/>
      <c r="BN854" s="34"/>
      <c r="BO854" s="34"/>
      <c r="BP854" s="34"/>
      <c r="BQ854" s="34"/>
      <c r="BR854" s="34"/>
      <c r="BS854" s="34"/>
      <c r="BT854" s="34"/>
      <c r="BU854" s="34"/>
      <c r="BV854" s="34"/>
      <c r="BW854" s="34"/>
      <c r="BX854" s="34"/>
    </row>
    <row r="855" spans="1:76" x14ac:dyDescent="0.25">
      <c r="A855" s="35" t="s">
        <v>262</v>
      </c>
      <c r="B855" s="36"/>
      <c r="C855" s="34"/>
      <c r="D855" s="34"/>
      <c r="E855" s="34"/>
      <c r="F855" s="34"/>
      <c r="G855" s="34"/>
      <c r="H855" s="34"/>
      <c r="I855" s="34"/>
      <c r="J855" s="34"/>
      <c r="K855" s="34"/>
      <c r="L855" s="34"/>
      <c r="M855" s="34"/>
      <c r="N855" s="34"/>
      <c r="O855" s="34"/>
      <c r="P855" s="34"/>
      <c r="Q855" s="34"/>
      <c r="R855" s="34"/>
      <c r="S855" s="34"/>
      <c r="T855" s="34"/>
      <c r="U855" s="34"/>
      <c r="V855" s="34"/>
      <c r="W855" s="34"/>
      <c r="X855" s="34"/>
      <c r="Y855" s="34"/>
      <c r="Z855" s="34"/>
      <c r="AA855" s="34"/>
      <c r="AB855" s="34"/>
      <c r="AC855" s="34"/>
      <c r="AD855" s="34"/>
      <c r="AE855" s="34"/>
      <c r="AF855" s="34"/>
      <c r="AG855" s="34"/>
      <c r="AH855" s="34"/>
      <c r="AI855" s="34"/>
      <c r="AJ855" s="34"/>
      <c r="AK855" s="34"/>
      <c r="AL855" s="34"/>
      <c r="AM855" s="34"/>
      <c r="AN855" s="34"/>
      <c r="AO855" s="34"/>
      <c r="AP855" s="37"/>
      <c r="AQ855" s="34"/>
      <c r="AR855" s="34"/>
      <c r="AS855" s="34"/>
      <c r="AT855" s="34"/>
      <c r="AU855" s="34"/>
      <c r="AV855" s="34"/>
      <c r="AW855" s="34"/>
      <c r="AX855" s="34"/>
      <c r="AY855" s="34"/>
      <c r="AZ855" s="34"/>
      <c r="BA855" s="34"/>
      <c r="BB855" s="34"/>
      <c r="BC855" s="34"/>
      <c r="BD855" s="34"/>
      <c r="BE855" s="34"/>
      <c r="BF855" s="34"/>
      <c r="BG855" s="34"/>
      <c r="BH855" s="34"/>
      <c r="BI855" s="34"/>
      <c r="BJ855" s="34"/>
      <c r="BK855" s="34"/>
      <c r="BL855" s="34"/>
      <c r="BM855" s="34"/>
      <c r="BN855" s="34"/>
      <c r="BO855" s="34"/>
      <c r="BP855" s="34"/>
      <c r="BQ855" s="34"/>
      <c r="BR855" s="34"/>
      <c r="BS855" s="34"/>
      <c r="BT855" s="34"/>
      <c r="BU855" s="34"/>
      <c r="BV855" s="34"/>
      <c r="BW855" s="34"/>
      <c r="BX855" s="34"/>
    </row>
    <row r="856" spans="1:76" x14ac:dyDescent="0.25">
      <c r="A856" s="35" t="s">
        <v>254</v>
      </c>
      <c r="B856" s="36" t="s">
        <v>268</v>
      </c>
      <c r="C856" s="34"/>
      <c r="D856" s="34"/>
      <c r="E856" s="34"/>
      <c r="F856" s="34"/>
      <c r="G856" s="34"/>
      <c r="H856" s="34"/>
      <c r="I856" s="34"/>
      <c r="J856" s="34"/>
      <c r="K856" s="34"/>
      <c r="L856" s="34"/>
      <c r="M856" s="34"/>
      <c r="N856" s="34"/>
      <c r="O856" s="34"/>
      <c r="P856" s="34"/>
      <c r="Q856" s="34"/>
      <c r="R856" s="34"/>
      <c r="S856" s="34"/>
      <c r="T856" s="34"/>
      <c r="U856" s="34"/>
      <c r="V856" s="34"/>
      <c r="W856" s="34"/>
      <c r="X856" s="34"/>
      <c r="Y856" s="34"/>
      <c r="Z856" s="34"/>
      <c r="AA856" s="34"/>
      <c r="AB856" s="34"/>
      <c r="AC856" s="34"/>
      <c r="AD856" s="34"/>
      <c r="AE856" s="34"/>
      <c r="AF856" s="34"/>
      <c r="AG856" s="34"/>
      <c r="AH856" s="34"/>
      <c r="AI856" s="34"/>
      <c r="AJ856" s="34"/>
      <c r="AK856" s="34"/>
      <c r="AL856" s="34"/>
      <c r="AM856" s="34"/>
      <c r="AN856" s="34"/>
      <c r="AO856" s="34"/>
      <c r="AP856" s="37"/>
      <c r="AQ856" s="34"/>
      <c r="AR856" s="34"/>
      <c r="AS856" s="34"/>
      <c r="AT856" s="34"/>
      <c r="AU856" s="34"/>
      <c r="AV856" s="34"/>
      <c r="AW856" s="34"/>
      <c r="AX856" s="34"/>
      <c r="AY856" s="34"/>
      <c r="AZ856" s="34"/>
      <c r="BA856" s="34"/>
      <c r="BB856" s="34"/>
      <c r="BC856" s="34"/>
      <c r="BD856" s="34"/>
      <c r="BE856" s="34"/>
      <c r="BF856" s="34"/>
      <c r="BG856" s="34"/>
      <c r="BH856" s="34"/>
      <c r="BI856" s="34"/>
      <c r="BJ856" s="34"/>
      <c r="BK856" s="34"/>
      <c r="BL856" s="34"/>
      <c r="BM856" s="34"/>
      <c r="BN856" s="34"/>
      <c r="BO856" s="34"/>
      <c r="BP856" s="34"/>
      <c r="BQ856" s="34"/>
      <c r="BR856" s="34"/>
      <c r="BS856" s="34"/>
      <c r="BT856" s="34"/>
      <c r="BU856" s="34"/>
      <c r="BV856" s="34"/>
      <c r="BW856" s="34"/>
      <c r="BX856" s="34"/>
    </row>
    <row r="857" spans="1:76" x14ac:dyDescent="0.25">
      <c r="A857" s="35" t="s">
        <v>256</v>
      </c>
      <c r="B857" s="36" t="s">
        <v>269</v>
      </c>
      <c r="C857" s="34"/>
      <c r="D857" s="34"/>
      <c r="E857" s="34"/>
      <c r="F857" s="34"/>
      <c r="G857" s="34"/>
      <c r="H857" s="34"/>
      <c r="I857" s="34"/>
      <c r="J857" s="34"/>
      <c r="K857" s="34"/>
      <c r="L857" s="34"/>
      <c r="M857" s="34"/>
      <c r="N857" s="34"/>
      <c r="O857" s="34"/>
      <c r="P857" s="34"/>
      <c r="Q857" s="34"/>
      <c r="R857" s="34"/>
      <c r="S857" s="34"/>
      <c r="T857" s="34"/>
      <c r="U857" s="34"/>
      <c r="V857" s="34"/>
      <c r="W857" s="34"/>
      <c r="X857" s="34"/>
      <c r="Y857" s="34"/>
      <c r="Z857" s="34"/>
      <c r="AA857" s="34"/>
      <c r="AB857" s="34"/>
      <c r="AC857" s="34"/>
      <c r="AD857" s="34"/>
      <c r="AE857" s="34"/>
      <c r="AF857" s="34"/>
      <c r="AG857" s="34"/>
      <c r="AH857" s="34"/>
      <c r="AI857" s="34"/>
      <c r="AJ857" s="34"/>
      <c r="AK857" s="34"/>
      <c r="AL857" s="34"/>
      <c r="AM857" s="34"/>
      <c r="AN857" s="34"/>
      <c r="AO857" s="34"/>
      <c r="AP857" s="37"/>
      <c r="AQ857" s="34"/>
      <c r="AR857" s="34"/>
      <c r="AS857" s="34"/>
      <c r="AT857" s="34"/>
      <c r="AU857" s="34"/>
      <c r="AV857" s="34"/>
      <c r="AW857" s="34"/>
      <c r="AX857" s="34"/>
      <c r="AY857" s="34"/>
      <c r="AZ857" s="34"/>
      <c r="BA857" s="34"/>
      <c r="BB857" s="34"/>
      <c r="BC857" s="34"/>
      <c r="BD857" s="34"/>
      <c r="BE857" s="34"/>
      <c r="BF857" s="34"/>
      <c r="BG857" s="34"/>
      <c r="BH857" s="34"/>
      <c r="BI857" s="34"/>
      <c r="BJ857" s="34"/>
      <c r="BK857" s="34"/>
      <c r="BL857" s="34"/>
      <c r="BM857" s="34"/>
      <c r="BN857" s="34"/>
      <c r="BO857" s="34"/>
      <c r="BP857" s="34"/>
      <c r="BQ857" s="34"/>
      <c r="BR857" s="34"/>
      <c r="BS857" s="34"/>
      <c r="BT857" s="34"/>
      <c r="BU857" s="34"/>
      <c r="BV857" s="34"/>
      <c r="BW857" s="34"/>
      <c r="BX857" s="34"/>
    </row>
    <row r="858" spans="1:76" x14ac:dyDescent="0.25">
      <c r="A858" s="35" t="s">
        <v>258</v>
      </c>
      <c r="B858" s="36">
        <v>129098</v>
      </c>
      <c r="C858" s="34"/>
      <c r="D858" s="34"/>
      <c r="E858" s="34"/>
      <c r="F858" s="34"/>
      <c r="G858" s="34"/>
      <c r="H858" s="34"/>
      <c r="I858" s="34"/>
      <c r="J858" s="34"/>
      <c r="K858" s="34"/>
      <c r="L858" s="34"/>
      <c r="M858" s="34"/>
      <c r="N858" s="34"/>
      <c r="O858" s="34"/>
      <c r="P858" s="34"/>
      <c r="Q858" s="34"/>
      <c r="R858" s="34"/>
      <c r="S858" s="34"/>
      <c r="T858" s="34"/>
      <c r="U858" s="34"/>
      <c r="V858" s="34"/>
      <c r="W858" s="34"/>
      <c r="X858" s="34"/>
      <c r="Y858" s="34"/>
      <c r="Z858" s="34"/>
      <c r="AA858" s="34"/>
      <c r="AB858" s="34"/>
      <c r="AC858" s="34"/>
      <c r="AD858" s="34"/>
      <c r="AE858" s="34"/>
      <c r="AF858" s="34"/>
      <c r="AG858" s="34"/>
      <c r="AH858" s="34"/>
      <c r="AI858" s="34"/>
      <c r="AJ858" s="34"/>
      <c r="AK858" s="34"/>
      <c r="AL858" s="34"/>
      <c r="AM858" s="34"/>
      <c r="AN858" s="34"/>
      <c r="AO858" s="34"/>
      <c r="AP858" s="37"/>
      <c r="AQ858" s="34"/>
      <c r="AR858" s="34"/>
      <c r="AS858" s="34"/>
      <c r="AT858" s="34"/>
      <c r="AU858" s="34"/>
      <c r="AV858" s="34"/>
      <c r="AW858" s="34"/>
      <c r="AX858" s="34"/>
      <c r="AY858" s="34"/>
      <c r="AZ858" s="34"/>
      <c r="BA858" s="34"/>
      <c r="BB858" s="34"/>
      <c r="BC858" s="34"/>
      <c r="BD858" s="34"/>
      <c r="BE858" s="34"/>
      <c r="BF858" s="34"/>
      <c r="BG858" s="34"/>
      <c r="BH858" s="34"/>
      <c r="BI858" s="34"/>
      <c r="BJ858" s="34"/>
      <c r="BK858" s="34"/>
      <c r="BL858" s="34"/>
      <c r="BM858" s="34"/>
      <c r="BN858" s="34"/>
      <c r="BO858" s="34"/>
      <c r="BP858" s="34"/>
      <c r="BQ858" s="34"/>
      <c r="BR858" s="34"/>
      <c r="BS858" s="34"/>
      <c r="BT858" s="34"/>
      <c r="BU858" s="34"/>
      <c r="BV858" s="34"/>
      <c r="BW858" s="34"/>
      <c r="BX858" s="34"/>
    </row>
    <row r="859" spans="1:76" x14ac:dyDescent="0.25">
      <c r="A859" s="35" t="s">
        <v>260</v>
      </c>
      <c r="B859" s="36">
        <v>1.302</v>
      </c>
      <c r="C859" s="34"/>
      <c r="D859" s="34"/>
      <c r="E859" s="34"/>
      <c r="F859" s="34"/>
      <c r="G859" s="34"/>
      <c r="H859" s="34"/>
      <c r="I859" s="34"/>
      <c r="J859" s="34"/>
      <c r="K859" s="34"/>
      <c r="L859" s="34"/>
      <c r="M859" s="34"/>
      <c r="N859" s="34"/>
      <c r="O859" s="34"/>
      <c r="P859" s="34"/>
      <c r="Q859" s="34"/>
      <c r="R859" s="34"/>
      <c r="S859" s="34"/>
      <c r="T859" s="34"/>
      <c r="U859" s="34"/>
      <c r="V859" s="34"/>
      <c r="W859" s="34"/>
      <c r="X859" s="34"/>
      <c r="Y859" s="34"/>
      <c r="Z859" s="34"/>
      <c r="AA859" s="34"/>
      <c r="AB859" s="34"/>
      <c r="AC859" s="34"/>
      <c r="AD859" s="34"/>
      <c r="AE859" s="34"/>
      <c r="AF859" s="34"/>
      <c r="AG859" s="34"/>
      <c r="AH859" s="34"/>
      <c r="AI859" s="34"/>
      <c r="AJ859" s="34"/>
      <c r="AK859" s="34"/>
      <c r="AL859" s="34"/>
      <c r="AM859" s="34"/>
      <c r="AN859" s="34"/>
      <c r="AO859" s="34"/>
      <c r="AP859" s="37"/>
      <c r="AQ859" s="34"/>
      <c r="AR859" s="34"/>
      <c r="AS859" s="34"/>
      <c r="AT859" s="34"/>
      <c r="AU859" s="34"/>
      <c r="AV859" s="34"/>
      <c r="AW859" s="34"/>
      <c r="AX859" s="34"/>
      <c r="AY859" s="34"/>
      <c r="AZ859" s="34"/>
      <c r="BA859" s="34"/>
      <c r="BB859" s="34"/>
      <c r="BC859" s="34"/>
      <c r="BD859" s="34"/>
      <c r="BE859" s="34"/>
      <c r="BF859" s="34"/>
      <c r="BG859" s="34"/>
      <c r="BH859" s="34"/>
      <c r="BI859" s="34"/>
      <c r="BJ859" s="34"/>
      <c r="BK859" s="34"/>
      <c r="BL859" s="34"/>
      <c r="BM859" s="34"/>
      <c r="BN859" s="34"/>
      <c r="BO859" s="34"/>
      <c r="BP859" s="34"/>
      <c r="BQ859" s="34"/>
      <c r="BR859" s="34"/>
      <c r="BS859" s="34"/>
      <c r="BT859" s="34"/>
      <c r="BU859" s="34"/>
      <c r="BV859" s="34"/>
      <c r="BW859" s="34"/>
      <c r="BX859" s="34"/>
    </row>
    <row r="860" spans="1:76" x14ac:dyDescent="0.25">
      <c r="A860" s="35" t="s">
        <v>270</v>
      </c>
      <c r="B860" s="36">
        <v>2055</v>
      </c>
      <c r="C860" s="34"/>
      <c r="D860" s="34"/>
      <c r="E860" s="34"/>
      <c r="F860" s="34"/>
      <c r="G860" s="34"/>
      <c r="H860" s="34"/>
      <c r="I860" s="34"/>
      <c r="J860" s="34"/>
      <c r="K860" s="34"/>
      <c r="L860" s="34"/>
      <c r="M860" s="34"/>
      <c r="N860" s="34"/>
      <c r="O860" s="34"/>
      <c r="P860" s="34"/>
      <c r="Q860" s="34"/>
      <c r="R860" s="34"/>
      <c r="S860" s="34"/>
      <c r="T860" s="34"/>
      <c r="U860" s="34"/>
      <c r="V860" s="34"/>
      <c r="W860" s="34"/>
      <c r="X860" s="34"/>
      <c r="Y860" s="34"/>
      <c r="Z860" s="34"/>
      <c r="AA860" s="34"/>
      <c r="AB860" s="34"/>
      <c r="AC860" s="34"/>
      <c r="AD860" s="34"/>
      <c r="AE860" s="34"/>
      <c r="AF860" s="34"/>
      <c r="AG860" s="34"/>
      <c r="AH860" s="34"/>
      <c r="AI860" s="34"/>
      <c r="AJ860" s="34"/>
      <c r="AK860" s="34"/>
      <c r="AL860" s="34"/>
      <c r="AM860" s="34"/>
      <c r="AN860" s="34"/>
      <c r="AO860" s="34"/>
      <c r="AP860" s="37"/>
      <c r="AQ860" s="34"/>
      <c r="AR860" s="34"/>
      <c r="AS860" s="34"/>
      <c r="AT860" s="34"/>
      <c r="AU860" s="34"/>
      <c r="AV860" s="34"/>
      <c r="AW860" s="34"/>
      <c r="AX860" s="34"/>
      <c r="AY860" s="34"/>
      <c r="AZ860" s="34"/>
      <c r="BA860" s="34"/>
      <c r="BB860" s="34"/>
      <c r="BC860" s="34"/>
      <c r="BD860" s="34"/>
      <c r="BE860" s="34"/>
      <c r="BF860" s="34"/>
      <c r="BG860" s="34"/>
      <c r="BH860" s="34"/>
      <c r="BI860" s="34"/>
      <c r="BJ860" s="34"/>
      <c r="BK860" s="34"/>
      <c r="BL860" s="34"/>
      <c r="BM860" s="34"/>
      <c r="BN860" s="34"/>
      <c r="BO860" s="34"/>
      <c r="BP860" s="34"/>
      <c r="BQ860" s="34"/>
      <c r="BR860" s="34"/>
      <c r="BS860" s="34"/>
      <c r="BT860" s="34"/>
      <c r="BU860" s="34"/>
      <c r="BV860" s="34"/>
      <c r="BW860" s="34"/>
      <c r="BX860" s="34"/>
    </row>
    <row r="861" spans="1:76" x14ac:dyDescent="0.25">
      <c r="A861" s="35" t="s">
        <v>271</v>
      </c>
      <c r="B861" s="36">
        <v>250</v>
      </c>
      <c r="C861" s="34"/>
      <c r="D861" s="34"/>
      <c r="E861" s="34"/>
      <c r="F861" s="34"/>
      <c r="G861" s="34"/>
      <c r="H861" s="34"/>
      <c r="I861" s="34"/>
      <c r="J861" s="34"/>
      <c r="K861" s="34"/>
      <c r="L861" s="34"/>
      <c r="M861" s="34"/>
      <c r="N861" s="34"/>
      <c r="O861" s="34"/>
      <c r="P861" s="34"/>
      <c r="Q861" s="34"/>
      <c r="R861" s="34"/>
      <c r="S861" s="34"/>
      <c r="T861" s="34"/>
      <c r="U861" s="34"/>
      <c r="V861" s="34"/>
      <c r="W861" s="34"/>
      <c r="X861" s="34"/>
      <c r="Y861" s="34"/>
      <c r="Z861" s="34"/>
      <c r="AA861" s="34"/>
      <c r="AB861" s="34"/>
      <c r="AC861" s="34"/>
      <c r="AD861" s="34"/>
      <c r="AE861" s="34"/>
      <c r="AF861" s="34"/>
      <c r="AG861" s="34"/>
      <c r="AH861" s="34"/>
      <c r="AI861" s="34"/>
      <c r="AJ861" s="34"/>
      <c r="AK861" s="34"/>
      <c r="AL861" s="34"/>
      <c r="AM861" s="34"/>
      <c r="AN861" s="34"/>
      <c r="AO861" s="34"/>
      <c r="AP861" s="37"/>
      <c r="AQ861" s="34"/>
      <c r="AR861" s="34"/>
      <c r="AS861" s="34"/>
      <c r="AT861" s="34"/>
      <c r="AU861" s="34"/>
      <c r="AV861" s="34"/>
      <c r="AW861" s="34"/>
      <c r="AX861" s="34"/>
      <c r="AY861" s="34"/>
      <c r="AZ861" s="34"/>
      <c r="BA861" s="34"/>
      <c r="BB861" s="34"/>
      <c r="BC861" s="34"/>
      <c r="BD861" s="34"/>
      <c r="BE861" s="34"/>
      <c r="BF861" s="34"/>
      <c r="BG861" s="34"/>
      <c r="BH861" s="34"/>
      <c r="BI861" s="34"/>
      <c r="BJ861" s="34"/>
      <c r="BK861" s="34"/>
      <c r="BL861" s="34"/>
      <c r="BM861" s="34"/>
      <c r="BN861" s="34"/>
      <c r="BO861" s="34"/>
      <c r="BP861" s="34"/>
      <c r="BQ861" s="34"/>
      <c r="BR861" s="34"/>
      <c r="BS861" s="34"/>
      <c r="BT861" s="34"/>
      <c r="BU861" s="34"/>
      <c r="BV861" s="34"/>
      <c r="BW861" s="34"/>
      <c r="BX861" s="34"/>
    </row>
    <row r="862" spans="1:76" x14ac:dyDescent="0.25">
      <c r="A862" s="35" t="s">
        <v>272</v>
      </c>
      <c r="B862" s="36" t="s">
        <v>273</v>
      </c>
      <c r="C862" s="34">
        <v>0</v>
      </c>
      <c r="D862" s="34">
        <v>4073.0054</v>
      </c>
      <c r="E862" s="34">
        <v>38156.353999999999</v>
      </c>
      <c r="F862" s="34">
        <v>-1227622.3</v>
      </c>
      <c r="G862" s="34">
        <v>20233284</v>
      </c>
      <c r="H862" s="34">
        <v>-102520500</v>
      </c>
      <c r="I862" s="34"/>
      <c r="J862" s="34"/>
      <c r="K862" s="34"/>
      <c r="L862" s="34"/>
      <c r="M862" s="34"/>
      <c r="N862" s="34"/>
      <c r="O862" s="34"/>
      <c r="P862" s="34"/>
      <c r="Q862" s="34"/>
      <c r="R862" s="34"/>
      <c r="S862" s="34"/>
      <c r="T862" s="34"/>
      <c r="U862" s="34"/>
      <c r="V862" s="34"/>
      <c r="W862" s="34"/>
      <c r="X862" s="34"/>
      <c r="Y862" s="34"/>
      <c r="Z862" s="34"/>
      <c r="AA862" s="34"/>
      <c r="AB862" s="34"/>
      <c r="AC862" s="34"/>
      <c r="AD862" s="34"/>
      <c r="AE862" s="34"/>
      <c r="AF862" s="34"/>
      <c r="AG862" s="34"/>
      <c r="AH862" s="34"/>
      <c r="AI862" s="34"/>
      <c r="AJ862" s="34"/>
      <c r="AK862" s="34"/>
      <c r="AL862" s="34"/>
      <c r="AM862" s="34"/>
      <c r="AN862" s="34"/>
      <c r="AO862" s="34"/>
      <c r="AP862" s="37"/>
      <c r="AQ862" s="34"/>
      <c r="AR862" s="34"/>
      <c r="AS862" s="34"/>
      <c r="AT862" s="34"/>
      <c r="AU862" s="34"/>
      <c r="AV862" s="34"/>
      <c r="AW862" s="34"/>
      <c r="AX862" s="34"/>
      <c r="AY862" s="34"/>
      <c r="AZ862" s="34"/>
      <c r="BA862" s="34"/>
      <c r="BB862" s="34"/>
      <c r="BC862" s="34"/>
      <c r="BD862" s="34"/>
      <c r="BE862" s="34"/>
      <c r="BF862" s="34"/>
      <c r="BG862" s="34"/>
      <c r="BH862" s="34"/>
      <c r="BI862" s="34"/>
      <c r="BJ862" s="34"/>
      <c r="BK862" s="34"/>
      <c r="BL862" s="34"/>
      <c r="BM862" s="34"/>
      <c r="BN862" s="34"/>
      <c r="BO862" s="34"/>
      <c r="BP862" s="34"/>
      <c r="BQ862" s="34"/>
      <c r="BR862" s="34"/>
      <c r="BS862" s="34"/>
      <c r="BT862" s="34"/>
      <c r="BU862" s="34"/>
      <c r="BV862" s="34"/>
      <c r="BW862" s="34"/>
      <c r="BX862" s="34"/>
    </row>
    <row r="863" spans="1:76" x14ac:dyDescent="0.25">
      <c r="A863" s="35" t="s">
        <v>274</v>
      </c>
      <c r="B863" s="36">
        <v>100</v>
      </c>
      <c r="C863" s="34">
        <v>-1.0000000000000001E-5</v>
      </c>
      <c r="D863" s="34">
        <v>6866.6891999999998</v>
      </c>
      <c r="E863" s="34">
        <v>0</v>
      </c>
      <c r="F863" s="34">
        <v>0</v>
      </c>
      <c r="G863" s="34">
        <v>0</v>
      </c>
      <c r="H863" s="34">
        <v>0</v>
      </c>
      <c r="I863" s="34"/>
      <c r="J863" s="34"/>
      <c r="K863" s="34"/>
      <c r="L863" s="34"/>
      <c r="M863" s="34"/>
      <c r="N863" s="34"/>
      <c r="O863" s="34"/>
      <c r="P863" s="34"/>
      <c r="Q863" s="34"/>
      <c r="R863" s="34"/>
      <c r="S863" s="34"/>
      <c r="T863" s="34"/>
      <c r="U863" s="34"/>
      <c r="V863" s="34"/>
      <c r="W863" s="34"/>
      <c r="X863" s="34"/>
      <c r="Y863" s="34"/>
      <c r="Z863" s="34"/>
      <c r="AA863" s="34"/>
      <c r="AB863" s="34"/>
      <c r="AC863" s="34"/>
      <c r="AD863" s="34"/>
      <c r="AE863" s="34"/>
      <c r="AF863" s="34"/>
      <c r="AG863" s="34"/>
      <c r="AH863" s="34"/>
      <c r="AI863" s="34"/>
      <c r="AJ863" s="34"/>
      <c r="AK863" s="34"/>
      <c r="AL863" s="34"/>
      <c r="AM863" s="34"/>
      <c r="AN863" s="34"/>
      <c r="AO863" s="34"/>
      <c r="AP863" s="37"/>
      <c r="AQ863" s="34"/>
      <c r="AR863" s="34"/>
      <c r="AS863" s="34"/>
      <c r="AT863" s="34"/>
      <c r="AU863" s="34"/>
      <c r="AV863" s="34"/>
      <c r="AW863" s="34"/>
      <c r="AX863" s="34"/>
      <c r="AY863" s="34"/>
      <c r="AZ863" s="34"/>
      <c r="BA863" s="34"/>
      <c r="BB863" s="34"/>
      <c r="BC863" s="34"/>
      <c r="BD863" s="34"/>
      <c r="BE863" s="34"/>
      <c r="BF863" s="34"/>
      <c r="BG863" s="34"/>
      <c r="BH863" s="34"/>
      <c r="BI863" s="34"/>
      <c r="BJ863" s="34"/>
      <c r="BK863" s="34"/>
      <c r="BL863" s="34"/>
      <c r="BM863" s="34"/>
      <c r="BN863" s="34"/>
      <c r="BO863" s="34"/>
      <c r="BP863" s="34"/>
      <c r="BQ863" s="34"/>
      <c r="BR863" s="34"/>
      <c r="BS863" s="34"/>
      <c r="BT863" s="34"/>
      <c r="BU863" s="34"/>
      <c r="BV863" s="34"/>
      <c r="BW863" s="34"/>
      <c r="BX863" s="34"/>
    </row>
    <row r="864" spans="1:76" x14ac:dyDescent="0.25">
      <c r="A864" s="35" t="s">
        <v>262</v>
      </c>
      <c r="B864" s="36"/>
      <c r="C864" s="34"/>
      <c r="D864" s="34"/>
      <c r="E864" s="34"/>
      <c r="F864" s="34"/>
      <c r="G864" s="34"/>
      <c r="H864" s="34"/>
      <c r="I864" s="34"/>
      <c r="J864" s="34"/>
      <c r="K864" s="34"/>
      <c r="L864" s="34"/>
      <c r="M864" s="34"/>
      <c r="N864" s="34"/>
      <c r="O864" s="34"/>
      <c r="P864" s="34"/>
      <c r="Q864" s="34"/>
      <c r="R864" s="34"/>
      <c r="S864" s="34"/>
      <c r="T864" s="34"/>
      <c r="U864" s="34"/>
      <c r="V864" s="34"/>
      <c r="W864" s="34"/>
      <c r="X864" s="34"/>
      <c r="Y864" s="34"/>
      <c r="Z864" s="34"/>
      <c r="AA864" s="34"/>
      <c r="AB864" s="34"/>
      <c r="AC864" s="34"/>
      <c r="AD864" s="34"/>
      <c r="AE864" s="34"/>
      <c r="AF864" s="34"/>
      <c r="AG864" s="34"/>
      <c r="AH864" s="34"/>
      <c r="AI864" s="34"/>
      <c r="AJ864" s="34"/>
      <c r="AK864" s="34"/>
      <c r="AL864" s="34"/>
      <c r="AM864" s="34"/>
      <c r="AN864" s="34"/>
      <c r="AO864" s="34"/>
      <c r="AP864" s="37"/>
      <c r="AQ864" s="34"/>
      <c r="AR864" s="34"/>
      <c r="AS864" s="34"/>
      <c r="AT864" s="34"/>
      <c r="AU864" s="34"/>
      <c r="AV864" s="34"/>
      <c r="AW864" s="34"/>
      <c r="AX864" s="34"/>
      <c r="AY864" s="34"/>
      <c r="AZ864" s="34"/>
      <c r="BA864" s="34"/>
      <c r="BB864" s="34"/>
      <c r="BC864" s="34"/>
      <c r="BD864" s="34"/>
      <c r="BE864" s="34"/>
      <c r="BF864" s="34"/>
      <c r="BG864" s="34"/>
      <c r="BH864" s="34"/>
      <c r="BI864" s="34"/>
      <c r="BJ864" s="34"/>
      <c r="BK864" s="34"/>
      <c r="BL864" s="34"/>
      <c r="BM864" s="34"/>
      <c r="BN864" s="34"/>
      <c r="BO864" s="34"/>
      <c r="BP864" s="34"/>
      <c r="BQ864" s="34"/>
      <c r="BR864" s="34"/>
      <c r="BS864" s="34"/>
      <c r="BT864" s="34"/>
      <c r="BU864" s="34"/>
      <c r="BV864" s="34"/>
      <c r="BW864" s="34"/>
      <c r="BX864" s="34"/>
    </row>
    <row r="865" spans="1:76" x14ac:dyDescent="0.25">
      <c r="A865" s="35" t="s">
        <v>254</v>
      </c>
      <c r="B865" s="36" t="s">
        <v>275</v>
      </c>
      <c r="C865" s="34"/>
      <c r="D865" s="34"/>
      <c r="E865" s="34"/>
      <c r="F865" s="34"/>
      <c r="G865" s="34"/>
      <c r="H865" s="34"/>
      <c r="I865" s="34"/>
      <c r="J865" s="34"/>
      <c r="K865" s="34"/>
      <c r="L865" s="34"/>
      <c r="M865" s="34"/>
      <c r="N865" s="34"/>
      <c r="O865" s="34"/>
      <c r="P865" s="34"/>
      <c r="Q865" s="34"/>
      <c r="R865" s="34"/>
      <c r="S865" s="34"/>
      <c r="T865" s="34"/>
      <c r="U865" s="34"/>
      <c r="V865" s="34"/>
      <c r="W865" s="34"/>
      <c r="X865" s="34"/>
      <c r="Y865" s="34"/>
      <c r="Z865" s="34"/>
      <c r="AA865" s="34"/>
      <c r="AB865" s="34"/>
      <c r="AC865" s="34"/>
      <c r="AD865" s="34"/>
      <c r="AE865" s="34"/>
      <c r="AF865" s="34"/>
      <c r="AG865" s="34"/>
      <c r="AH865" s="34"/>
      <c r="AI865" s="34"/>
      <c r="AJ865" s="34"/>
      <c r="AK865" s="34"/>
      <c r="AL865" s="34"/>
      <c r="AM865" s="34"/>
      <c r="AN865" s="34"/>
      <c r="AO865" s="34"/>
      <c r="AP865" s="37"/>
      <c r="AQ865" s="34"/>
      <c r="AR865" s="34"/>
      <c r="AS865" s="34"/>
      <c r="AT865" s="34"/>
      <c r="AU865" s="34"/>
      <c r="AV865" s="34"/>
      <c r="AW865" s="34"/>
      <c r="AX865" s="34"/>
      <c r="AY865" s="34"/>
      <c r="AZ865" s="34"/>
      <c r="BA865" s="34"/>
      <c r="BB865" s="34"/>
      <c r="BC865" s="34"/>
      <c r="BD865" s="34"/>
      <c r="BE865" s="34"/>
      <c r="BF865" s="34"/>
      <c r="BG865" s="34"/>
      <c r="BH865" s="34"/>
      <c r="BI865" s="34"/>
      <c r="BJ865" s="34"/>
      <c r="BK865" s="34"/>
      <c r="BL865" s="34"/>
      <c r="BM865" s="34"/>
      <c r="BN865" s="34"/>
      <c r="BO865" s="34"/>
      <c r="BP865" s="34"/>
      <c r="BQ865" s="34"/>
      <c r="BR865" s="34"/>
      <c r="BS865" s="34"/>
      <c r="BT865" s="34"/>
      <c r="BU865" s="34"/>
      <c r="BV865" s="34"/>
      <c r="BW865" s="34"/>
      <c r="BX865" s="34"/>
    </row>
    <row r="866" spans="1:76" x14ac:dyDescent="0.25">
      <c r="A866" s="35" t="s">
        <v>256</v>
      </c>
      <c r="B866" s="36" t="s">
        <v>276</v>
      </c>
      <c r="C866" s="34"/>
      <c r="D866" s="34"/>
      <c r="E866" s="34"/>
      <c r="F866" s="34"/>
      <c r="G866" s="34"/>
      <c r="H866" s="34"/>
      <c r="I866" s="34"/>
      <c r="J866" s="34"/>
      <c r="K866" s="34"/>
      <c r="L866" s="34"/>
      <c r="M866" s="34"/>
      <c r="N866" s="34"/>
      <c r="O866" s="34"/>
      <c r="P866" s="34"/>
      <c r="Q866" s="34"/>
      <c r="R866" s="34"/>
      <c r="S866" s="34"/>
      <c r="T866" s="34"/>
      <c r="U866" s="34"/>
      <c r="V866" s="34"/>
      <c r="W866" s="34"/>
      <c r="X866" s="34"/>
      <c r="Y866" s="34"/>
      <c r="Z866" s="34"/>
      <c r="AA866" s="34"/>
      <c r="AB866" s="34"/>
      <c r="AC866" s="34"/>
      <c r="AD866" s="34"/>
      <c r="AE866" s="34"/>
      <c r="AF866" s="34"/>
      <c r="AG866" s="34"/>
      <c r="AH866" s="34"/>
      <c r="AI866" s="34"/>
      <c r="AJ866" s="34"/>
      <c r="AK866" s="34"/>
      <c r="AL866" s="34"/>
      <c r="AM866" s="34"/>
      <c r="AN866" s="34"/>
      <c r="AO866" s="34"/>
      <c r="AP866" s="37"/>
      <c r="AQ866" s="34"/>
      <c r="AR866" s="34"/>
      <c r="AS866" s="34"/>
      <c r="AT866" s="34"/>
      <c r="AU866" s="34"/>
      <c r="AV866" s="34"/>
      <c r="AW866" s="34"/>
      <c r="AX866" s="34"/>
      <c r="AY866" s="34"/>
      <c r="AZ866" s="34"/>
      <c r="BA866" s="34"/>
      <c r="BB866" s="34"/>
      <c r="BC866" s="34"/>
      <c r="BD866" s="34"/>
      <c r="BE866" s="34"/>
      <c r="BF866" s="34"/>
      <c r="BG866" s="34"/>
      <c r="BH866" s="34"/>
      <c r="BI866" s="34"/>
      <c r="BJ866" s="34"/>
      <c r="BK866" s="34"/>
      <c r="BL866" s="34"/>
      <c r="BM866" s="34"/>
      <c r="BN866" s="34"/>
      <c r="BO866" s="34"/>
      <c r="BP866" s="34"/>
      <c r="BQ866" s="34"/>
      <c r="BR866" s="34"/>
      <c r="BS866" s="34"/>
      <c r="BT866" s="34"/>
      <c r="BU866" s="34"/>
      <c r="BV866" s="34"/>
      <c r="BW866" s="34"/>
      <c r="BX866" s="34"/>
    </row>
    <row r="867" spans="1:76" x14ac:dyDescent="0.25">
      <c r="A867" s="35" t="s">
        <v>260</v>
      </c>
      <c r="B867" s="36">
        <v>2.9</v>
      </c>
      <c r="C867" s="34"/>
      <c r="D867" s="34"/>
      <c r="E867" s="34"/>
      <c r="F867" s="34"/>
      <c r="G867" s="34"/>
      <c r="H867" s="34"/>
      <c r="I867" s="34"/>
      <c r="J867" s="34"/>
      <c r="K867" s="34"/>
      <c r="L867" s="34"/>
      <c r="M867" s="34"/>
      <c r="N867" s="34"/>
      <c r="O867" s="34"/>
      <c r="P867" s="34"/>
      <c r="Q867" s="34"/>
      <c r="R867" s="34"/>
      <c r="S867" s="34"/>
      <c r="T867" s="34"/>
      <c r="U867" s="34"/>
      <c r="V867" s="34"/>
      <c r="W867" s="34"/>
      <c r="X867" s="34"/>
      <c r="Y867" s="34"/>
      <c r="Z867" s="34"/>
      <c r="AA867" s="34"/>
      <c r="AB867" s="34"/>
      <c r="AC867" s="34"/>
      <c r="AD867" s="34"/>
      <c r="AE867" s="34"/>
      <c r="AF867" s="34"/>
      <c r="AG867" s="34"/>
      <c r="AH867" s="34"/>
      <c r="AI867" s="34"/>
      <c r="AJ867" s="34"/>
      <c r="AK867" s="34"/>
      <c r="AL867" s="34"/>
      <c r="AM867" s="34"/>
      <c r="AN867" s="34"/>
      <c r="AO867" s="34"/>
      <c r="AP867" s="37"/>
      <c r="AQ867" s="34"/>
      <c r="AR867" s="34"/>
      <c r="AS867" s="34"/>
      <c r="AT867" s="34"/>
      <c r="AU867" s="34"/>
      <c r="AV867" s="34"/>
      <c r="AW867" s="34"/>
      <c r="AX867" s="34"/>
      <c r="AY867" s="34"/>
      <c r="AZ867" s="34"/>
      <c r="BA867" s="34"/>
      <c r="BB867" s="34"/>
      <c r="BC867" s="34"/>
      <c r="BD867" s="34"/>
      <c r="BE867" s="34"/>
      <c r="BF867" s="34"/>
      <c r="BG867" s="34"/>
      <c r="BH867" s="34"/>
      <c r="BI867" s="34"/>
      <c r="BJ867" s="34"/>
      <c r="BK867" s="34"/>
      <c r="BL867" s="34"/>
      <c r="BM867" s="34"/>
      <c r="BN867" s="34"/>
      <c r="BO867" s="34"/>
      <c r="BP867" s="34"/>
      <c r="BQ867" s="34"/>
      <c r="BR867" s="34"/>
      <c r="BS867" s="34"/>
      <c r="BT867" s="34"/>
      <c r="BU867" s="34"/>
      <c r="BV867" s="34"/>
      <c r="BW867" s="34"/>
      <c r="BX867" s="34"/>
    </row>
    <row r="868" spans="1:76" x14ac:dyDescent="0.25">
      <c r="A868" s="35" t="s">
        <v>262</v>
      </c>
      <c r="B868" s="36"/>
      <c r="C868" s="34"/>
      <c r="D868" s="34"/>
      <c r="E868" s="34"/>
      <c r="F868" s="34"/>
      <c r="G868" s="34"/>
      <c r="H868" s="34"/>
      <c r="I868" s="34"/>
      <c r="J868" s="34"/>
      <c r="K868" s="34"/>
      <c r="L868" s="34"/>
      <c r="M868" s="34"/>
      <c r="N868" s="34"/>
      <c r="O868" s="34"/>
      <c r="P868" s="34"/>
      <c r="Q868" s="34"/>
      <c r="R868" s="34"/>
      <c r="S868" s="34"/>
      <c r="T868" s="34"/>
      <c r="U868" s="34"/>
      <c r="V868" s="34"/>
      <c r="W868" s="34"/>
      <c r="X868" s="34"/>
      <c r="Y868" s="34"/>
      <c r="Z868" s="34"/>
      <c r="AA868" s="34"/>
      <c r="AB868" s="34"/>
      <c r="AC868" s="34"/>
      <c r="AD868" s="34"/>
      <c r="AE868" s="34"/>
      <c r="AF868" s="34"/>
      <c r="AG868" s="34"/>
      <c r="AH868" s="34"/>
      <c r="AI868" s="34"/>
      <c r="AJ868" s="34"/>
      <c r="AK868" s="34"/>
      <c r="AL868" s="34"/>
      <c r="AM868" s="34"/>
      <c r="AN868" s="34"/>
      <c r="AO868" s="34"/>
      <c r="AP868" s="37"/>
      <c r="AQ868" s="34"/>
      <c r="AR868" s="34"/>
      <c r="AS868" s="34"/>
      <c r="AT868" s="34"/>
      <c r="AU868" s="34"/>
      <c r="AV868" s="34"/>
      <c r="AW868" s="34"/>
      <c r="AX868" s="34"/>
      <c r="AY868" s="34"/>
      <c r="AZ868" s="34"/>
      <c r="BA868" s="34"/>
      <c r="BB868" s="34"/>
      <c r="BC868" s="34"/>
      <c r="BD868" s="34"/>
      <c r="BE868" s="34"/>
      <c r="BF868" s="34"/>
      <c r="BG868" s="34"/>
      <c r="BH868" s="34"/>
      <c r="BI868" s="34"/>
      <c r="BJ868" s="34"/>
      <c r="BK868" s="34"/>
      <c r="BL868" s="34"/>
      <c r="BM868" s="34"/>
      <c r="BN868" s="34"/>
      <c r="BO868" s="34"/>
      <c r="BP868" s="34"/>
      <c r="BQ868" s="34"/>
      <c r="BR868" s="34"/>
      <c r="BS868" s="34"/>
      <c r="BT868" s="34"/>
      <c r="BU868" s="34"/>
      <c r="BV868" s="34"/>
      <c r="BW868" s="34"/>
      <c r="BX868" s="34"/>
    </row>
    <row r="869" spans="1:76" x14ac:dyDescent="0.25">
      <c r="A869" s="35" t="s">
        <v>254</v>
      </c>
      <c r="B869" s="36" t="s">
        <v>277</v>
      </c>
      <c r="C869" s="34"/>
      <c r="D869" s="34"/>
      <c r="E869" s="34"/>
      <c r="F869" s="34"/>
      <c r="G869" s="34"/>
      <c r="H869" s="34"/>
      <c r="I869" s="34"/>
      <c r="J869" s="34"/>
      <c r="K869" s="34"/>
      <c r="L869" s="34"/>
      <c r="M869" s="34"/>
      <c r="N869" s="34"/>
      <c r="O869" s="34"/>
      <c r="P869" s="34"/>
      <c r="Q869" s="34"/>
      <c r="R869" s="34"/>
      <c r="S869" s="34"/>
      <c r="T869" s="34"/>
      <c r="U869" s="34"/>
      <c r="V869" s="34"/>
      <c r="W869" s="34"/>
      <c r="X869" s="34"/>
      <c r="Y869" s="34"/>
      <c r="Z869" s="34"/>
      <c r="AA869" s="34"/>
      <c r="AB869" s="34"/>
      <c r="AC869" s="34"/>
      <c r="AD869" s="34"/>
      <c r="AE869" s="34"/>
      <c r="AF869" s="34"/>
      <c r="AG869" s="34"/>
      <c r="AH869" s="34"/>
      <c r="AI869" s="34"/>
      <c r="AJ869" s="34"/>
      <c r="AK869" s="34"/>
      <c r="AL869" s="34"/>
      <c r="AM869" s="34"/>
      <c r="AN869" s="34"/>
      <c r="AO869" s="34"/>
      <c r="AP869" s="37"/>
      <c r="AQ869" s="34"/>
      <c r="AR869" s="34"/>
      <c r="AS869" s="34"/>
      <c r="AT869" s="34"/>
      <c r="AU869" s="34"/>
      <c r="AV869" s="34"/>
      <c r="AW869" s="34"/>
      <c r="AX869" s="34"/>
      <c r="AY869" s="34"/>
      <c r="AZ869" s="34"/>
      <c r="BA869" s="34"/>
      <c r="BB869" s="34"/>
      <c r="BC869" s="34"/>
      <c r="BD869" s="34"/>
      <c r="BE869" s="34"/>
      <c r="BF869" s="34"/>
      <c r="BG869" s="34"/>
      <c r="BH869" s="34"/>
      <c r="BI869" s="34"/>
      <c r="BJ869" s="34"/>
      <c r="BK869" s="34"/>
      <c r="BL869" s="34"/>
      <c r="BM869" s="34"/>
      <c r="BN869" s="34"/>
      <c r="BO869" s="34"/>
      <c r="BP869" s="34"/>
      <c r="BQ869" s="34"/>
      <c r="BR869" s="34"/>
      <c r="BS869" s="34"/>
      <c r="BT869" s="34"/>
      <c r="BU869" s="34"/>
      <c r="BV869" s="34"/>
      <c r="BW869" s="34"/>
      <c r="BX869" s="34"/>
    </row>
    <row r="870" spans="1:76" x14ac:dyDescent="0.25">
      <c r="A870" s="35" t="s">
        <v>256</v>
      </c>
      <c r="B870" s="36" t="s">
        <v>278</v>
      </c>
      <c r="C870" s="34"/>
      <c r="D870" s="34"/>
      <c r="E870" s="34"/>
      <c r="F870" s="34"/>
      <c r="G870" s="34"/>
      <c r="H870" s="34"/>
      <c r="I870" s="34"/>
      <c r="J870" s="34"/>
      <c r="K870" s="34"/>
      <c r="L870" s="34"/>
      <c r="M870" s="34"/>
      <c r="N870" s="34"/>
      <c r="O870" s="34"/>
      <c r="P870" s="34"/>
      <c r="Q870" s="34"/>
      <c r="R870" s="34"/>
      <c r="S870" s="34"/>
      <c r="T870" s="34"/>
      <c r="U870" s="34"/>
      <c r="V870" s="34"/>
      <c r="W870" s="34"/>
      <c r="X870" s="34"/>
      <c r="Y870" s="34"/>
      <c r="Z870" s="34"/>
      <c r="AA870" s="34"/>
      <c r="AB870" s="34"/>
      <c r="AC870" s="34"/>
      <c r="AD870" s="34"/>
      <c r="AE870" s="34"/>
      <c r="AF870" s="34"/>
      <c r="AG870" s="34"/>
      <c r="AH870" s="34"/>
      <c r="AI870" s="34"/>
      <c r="AJ870" s="34"/>
      <c r="AK870" s="34"/>
      <c r="AL870" s="34"/>
      <c r="AM870" s="34"/>
      <c r="AN870" s="34"/>
      <c r="AO870" s="34"/>
      <c r="AP870" s="37"/>
      <c r="AQ870" s="34"/>
      <c r="AR870" s="34"/>
      <c r="AS870" s="34"/>
      <c r="AT870" s="34"/>
      <c r="AU870" s="34"/>
      <c r="AV870" s="34"/>
      <c r="AW870" s="34"/>
      <c r="AX870" s="34"/>
      <c r="AY870" s="34"/>
      <c r="AZ870" s="34"/>
      <c r="BA870" s="34"/>
      <c r="BB870" s="34"/>
      <c r="BC870" s="34"/>
      <c r="BD870" s="34"/>
      <c r="BE870" s="34"/>
      <c r="BF870" s="34"/>
      <c r="BG870" s="34"/>
      <c r="BH870" s="34"/>
      <c r="BI870" s="34"/>
      <c r="BJ870" s="34"/>
      <c r="BK870" s="34"/>
      <c r="BL870" s="34"/>
      <c r="BM870" s="34"/>
      <c r="BN870" s="34"/>
      <c r="BO870" s="34"/>
      <c r="BP870" s="34"/>
      <c r="BQ870" s="34"/>
      <c r="BR870" s="34"/>
      <c r="BS870" s="34"/>
      <c r="BT870" s="34"/>
      <c r="BU870" s="34"/>
      <c r="BV870" s="34"/>
      <c r="BW870" s="34"/>
      <c r="BX870" s="34"/>
    </row>
    <row r="871" spans="1:76" x14ac:dyDescent="0.25">
      <c r="A871" s="35" t="s">
        <v>258</v>
      </c>
      <c r="B871" s="36">
        <v>208</v>
      </c>
      <c r="C871" s="34"/>
      <c r="D871" s="34"/>
      <c r="E871" s="34"/>
      <c r="F871" s="34"/>
      <c r="G871" s="34"/>
      <c r="H871" s="34"/>
      <c r="I871" s="34"/>
      <c r="J871" s="34"/>
      <c r="K871" s="34"/>
      <c r="L871" s="34"/>
      <c r="M871" s="34"/>
      <c r="N871" s="34"/>
      <c r="O871" s="34"/>
      <c r="P871" s="34"/>
      <c r="Q871" s="34"/>
      <c r="R871" s="34"/>
      <c r="S871" s="34"/>
      <c r="T871" s="34"/>
      <c r="U871" s="34"/>
      <c r="V871" s="34"/>
      <c r="W871" s="34"/>
      <c r="X871" s="34"/>
      <c r="Y871" s="34"/>
      <c r="Z871" s="34"/>
      <c r="AA871" s="34"/>
      <c r="AB871" s="34"/>
      <c r="AC871" s="34"/>
      <c r="AD871" s="34"/>
      <c r="AE871" s="34"/>
      <c r="AF871" s="34"/>
      <c r="AG871" s="34"/>
      <c r="AH871" s="34"/>
      <c r="AI871" s="34"/>
      <c r="AJ871" s="34"/>
      <c r="AK871" s="34"/>
      <c r="AL871" s="34"/>
      <c r="AM871" s="34"/>
      <c r="AN871" s="34"/>
      <c r="AO871" s="34"/>
      <c r="AP871" s="37"/>
      <c r="AQ871" s="34"/>
      <c r="AR871" s="34"/>
      <c r="AS871" s="34"/>
      <c r="AT871" s="34"/>
      <c r="AU871" s="34"/>
      <c r="AV871" s="34"/>
      <c r="AW871" s="34"/>
      <c r="AX871" s="34"/>
      <c r="AY871" s="34"/>
      <c r="AZ871" s="34"/>
      <c r="BA871" s="34"/>
      <c r="BB871" s="34"/>
      <c r="BC871" s="34"/>
      <c r="BD871" s="34"/>
      <c r="BE871" s="34"/>
      <c r="BF871" s="34"/>
      <c r="BG871" s="34"/>
      <c r="BH871" s="34"/>
      <c r="BI871" s="34"/>
      <c r="BJ871" s="34"/>
      <c r="BK871" s="34"/>
      <c r="BL871" s="34"/>
      <c r="BM871" s="34"/>
      <c r="BN871" s="34"/>
      <c r="BO871" s="34"/>
      <c r="BP871" s="34"/>
      <c r="BQ871" s="34"/>
      <c r="BR871" s="34"/>
      <c r="BS871" s="34"/>
      <c r="BT871" s="34"/>
      <c r="BU871" s="34"/>
      <c r="BV871" s="34"/>
      <c r="BW871" s="34"/>
      <c r="BX871" s="34"/>
    </row>
    <row r="872" spans="1:76" x14ac:dyDescent="0.25">
      <c r="A872" s="35" t="s">
        <v>279</v>
      </c>
      <c r="B872" s="36" t="s">
        <v>280</v>
      </c>
      <c r="C872" s="34"/>
      <c r="D872" s="34"/>
      <c r="E872" s="34"/>
      <c r="F872" s="34"/>
      <c r="G872" s="34"/>
      <c r="H872" s="34"/>
      <c r="I872" s="34"/>
      <c r="J872" s="34"/>
      <c r="K872" s="34"/>
      <c r="L872" s="34"/>
      <c r="M872" s="34"/>
      <c r="N872" s="34"/>
      <c r="O872" s="34"/>
      <c r="P872" s="34"/>
      <c r="Q872" s="34"/>
      <c r="R872" s="34"/>
      <c r="S872" s="34"/>
      <c r="T872" s="34"/>
      <c r="U872" s="34"/>
      <c r="V872" s="34"/>
      <c r="W872" s="34"/>
      <c r="X872" s="34"/>
      <c r="Y872" s="34"/>
      <c r="Z872" s="34"/>
      <c r="AA872" s="34"/>
      <c r="AB872" s="34"/>
      <c r="AC872" s="34"/>
      <c r="AD872" s="34"/>
      <c r="AE872" s="34"/>
      <c r="AF872" s="34"/>
      <c r="AG872" s="34"/>
      <c r="AH872" s="34"/>
      <c r="AI872" s="34"/>
      <c r="AJ872" s="34"/>
      <c r="AK872" s="34"/>
      <c r="AL872" s="34"/>
      <c r="AM872" s="34"/>
      <c r="AN872" s="34"/>
      <c r="AO872" s="34"/>
      <c r="AP872" s="37"/>
      <c r="AQ872" s="34"/>
      <c r="AR872" s="34"/>
      <c r="AS872" s="34"/>
      <c r="AT872" s="34"/>
      <c r="AU872" s="34"/>
      <c r="AV872" s="34"/>
      <c r="AW872" s="34"/>
      <c r="AX872" s="34"/>
      <c r="AY872" s="34"/>
      <c r="AZ872" s="34"/>
      <c r="BA872" s="34"/>
      <c r="BB872" s="34"/>
      <c r="BC872" s="34"/>
      <c r="BD872" s="34"/>
      <c r="BE872" s="34"/>
      <c r="BF872" s="34"/>
      <c r="BG872" s="34"/>
      <c r="BH872" s="34"/>
      <c r="BI872" s="34"/>
      <c r="BJ872" s="34"/>
      <c r="BK872" s="34"/>
      <c r="BL872" s="34"/>
      <c r="BM872" s="34"/>
      <c r="BN872" s="34"/>
      <c r="BO872" s="34"/>
      <c r="BP872" s="34"/>
      <c r="BQ872" s="34"/>
      <c r="BR872" s="34"/>
      <c r="BS872" s="34"/>
      <c r="BT872" s="34"/>
      <c r="BU872" s="34"/>
      <c r="BV872" s="34"/>
      <c r="BW872" s="34"/>
      <c r="BX872" s="34"/>
    </row>
    <row r="873" spans="1:76" x14ac:dyDescent="0.25">
      <c r="A873" s="35" t="s">
        <v>281</v>
      </c>
      <c r="B873" s="36" t="s">
        <v>282</v>
      </c>
      <c r="C873" s="34"/>
      <c r="D873" s="34"/>
      <c r="E873" s="34"/>
      <c r="F873" s="34"/>
      <c r="G873" s="34"/>
      <c r="H873" s="34"/>
      <c r="I873" s="34"/>
      <c r="J873" s="34"/>
      <c r="K873" s="34"/>
      <c r="L873" s="34"/>
      <c r="M873" s="34"/>
      <c r="N873" s="34"/>
      <c r="O873" s="34"/>
      <c r="P873" s="34"/>
      <c r="Q873" s="34"/>
      <c r="R873" s="34"/>
      <c r="S873" s="34"/>
      <c r="T873" s="34"/>
      <c r="U873" s="34"/>
      <c r="V873" s="34"/>
      <c r="W873" s="34"/>
      <c r="X873" s="34"/>
      <c r="Y873" s="34"/>
      <c r="Z873" s="34"/>
      <c r="AA873" s="34"/>
      <c r="AB873" s="34"/>
      <c r="AC873" s="34"/>
      <c r="AD873" s="34"/>
      <c r="AE873" s="34"/>
      <c r="AF873" s="34"/>
      <c r="AG873" s="34"/>
      <c r="AH873" s="34"/>
      <c r="AI873" s="34"/>
      <c r="AJ873" s="34"/>
      <c r="AK873" s="34"/>
      <c r="AL873" s="34"/>
      <c r="AM873" s="34"/>
      <c r="AN873" s="34"/>
      <c r="AO873" s="34"/>
      <c r="AP873" s="37"/>
      <c r="AQ873" s="34"/>
      <c r="AR873" s="34"/>
      <c r="AS873" s="34"/>
      <c r="AT873" s="34"/>
      <c r="AU873" s="34"/>
      <c r="AV873" s="34"/>
      <c r="AW873" s="34"/>
      <c r="AX873" s="34"/>
      <c r="AY873" s="34"/>
      <c r="AZ873" s="34"/>
      <c r="BA873" s="34"/>
      <c r="BB873" s="34"/>
      <c r="BC873" s="34"/>
      <c r="BD873" s="34"/>
      <c r="BE873" s="34"/>
      <c r="BF873" s="34"/>
      <c r="BG873" s="34"/>
      <c r="BH873" s="34"/>
      <c r="BI873" s="34"/>
      <c r="BJ873" s="34"/>
      <c r="BK873" s="34"/>
      <c r="BL873" s="34"/>
      <c r="BM873" s="34"/>
      <c r="BN873" s="34"/>
      <c r="BO873" s="34"/>
      <c r="BP873" s="34"/>
      <c r="BQ873" s="34"/>
      <c r="BR873" s="34"/>
      <c r="BS873" s="34"/>
      <c r="BT873" s="34"/>
      <c r="BU873" s="34"/>
      <c r="BV873" s="34"/>
      <c r="BW873" s="34"/>
      <c r="BX873" s="34"/>
    </row>
    <row r="874" spans="1:76" x14ac:dyDescent="0.25">
      <c r="A874" s="35" t="s">
        <v>283</v>
      </c>
      <c r="B874" s="36" t="s">
        <v>284</v>
      </c>
      <c r="C874" s="34"/>
      <c r="D874" s="34"/>
      <c r="E874" s="34"/>
      <c r="F874" s="34"/>
      <c r="G874" s="34"/>
      <c r="H874" s="34"/>
      <c r="I874" s="34"/>
      <c r="J874" s="34"/>
      <c r="K874" s="34"/>
      <c r="L874" s="34"/>
      <c r="M874" s="34"/>
      <c r="N874" s="34"/>
      <c r="O874" s="34"/>
      <c r="P874" s="34"/>
      <c r="Q874" s="34"/>
      <c r="R874" s="34"/>
      <c r="S874" s="34"/>
      <c r="T874" s="34"/>
      <c r="U874" s="34"/>
      <c r="V874" s="34"/>
      <c r="W874" s="34"/>
      <c r="X874" s="34"/>
      <c r="Y874" s="34"/>
      <c r="Z874" s="34"/>
      <c r="AA874" s="34"/>
      <c r="AB874" s="34"/>
      <c r="AC874" s="34"/>
      <c r="AD874" s="34"/>
      <c r="AE874" s="34"/>
      <c r="AF874" s="34"/>
      <c r="AG874" s="34"/>
      <c r="AH874" s="34"/>
      <c r="AI874" s="34"/>
      <c r="AJ874" s="34"/>
      <c r="AK874" s="34"/>
      <c r="AL874" s="34"/>
      <c r="AM874" s="34"/>
      <c r="AN874" s="34"/>
      <c r="AO874" s="34"/>
      <c r="AP874" s="37"/>
      <c r="AQ874" s="34"/>
      <c r="AR874" s="34"/>
      <c r="AS874" s="34"/>
      <c r="AT874" s="34"/>
      <c r="AU874" s="34"/>
      <c r="AV874" s="34"/>
      <c r="AW874" s="34"/>
      <c r="AX874" s="34"/>
      <c r="AY874" s="34"/>
      <c r="AZ874" s="34"/>
      <c r="BA874" s="34"/>
      <c r="BB874" s="34"/>
      <c r="BC874" s="34"/>
      <c r="BD874" s="34"/>
      <c r="BE874" s="34"/>
      <c r="BF874" s="34"/>
      <c r="BG874" s="34"/>
      <c r="BH874" s="34"/>
      <c r="BI874" s="34"/>
      <c r="BJ874" s="34"/>
      <c r="BK874" s="34"/>
      <c r="BL874" s="34"/>
      <c r="BM874" s="34"/>
      <c r="BN874" s="34"/>
      <c r="BO874" s="34"/>
      <c r="BP874" s="34"/>
      <c r="BQ874" s="34"/>
      <c r="BR874" s="34"/>
      <c r="BS874" s="34"/>
      <c r="BT874" s="34"/>
      <c r="BU874" s="34"/>
      <c r="BV874" s="34"/>
      <c r="BW874" s="34"/>
      <c r="BX874" s="34"/>
    </row>
    <row r="875" spans="1:76" x14ac:dyDescent="0.25">
      <c r="A875" s="35" t="s">
        <v>285</v>
      </c>
      <c r="B875" s="36" t="s">
        <v>286</v>
      </c>
      <c r="C875" s="34"/>
      <c r="D875" s="34"/>
      <c r="E875" s="34"/>
      <c r="F875" s="34"/>
      <c r="G875" s="34"/>
      <c r="H875" s="34"/>
      <c r="I875" s="34"/>
      <c r="J875" s="34"/>
      <c r="K875" s="34"/>
      <c r="L875" s="34"/>
      <c r="M875" s="34"/>
      <c r="N875" s="34"/>
      <c r="O875" s="34"/>
      <c r="P875" s="34"/>
      <c r="Q875" s="34"/>
      <c r="R875" s="34"/>
      <c r="S875" s="34"/>
      <c r="T875" s="34"/>
      <c r="U875" s="34"/>
      <c r="V875" s="34"/>
      <c r="W875" s="34"/>
      <c r="X875" s="34"/>
      <c r="Y875" s="34"/>
      <c r="Z875" s="34"/>
      <c r="AA875" s="34"/>
      <c r="AB875" s="34"/>
      <c r="AC875" s="34"/>
      <c r="AD875" s="34"/>
      <c r="AE875" s="34"/>
      <c r="AF875" s="34"/>
      <c r="AG875" s="34"/>
      <c r="AH875" s="34"/>
      <c r="AI875" s="34"/>
      <c r="AJ875" s="34"/>
      <c r="AK875" s="34"/>
      <c r="AL875" s="34"/>
      <c r="AM875" s="34"/>
      <c r="AN875" s="34"/>
      <c r="AO875" s="34"/>
      <c r="AP875" s="37"/>
      <c r="AQ875" s="34"/>
      <c r="AR875" s="34"/>
      <c r="AS875" s="34"/>
      <c r="AT875" s="34"/>
      <c r="AU875" s="34"/>
      <c r="AV875" s="34"/>
      <c r="AW875" s="34"/>
      <c r="AX875" s="34"/>
      <c r="AY875" s="34"/>
      <c r="AZ875" s="34"/>
      <c r="BA875" s="34"/>
      <c r="BB875" s="34"/>
      <c r="BC875" s="34"/>
      <c r="BD875" s="34"/>
      <c r="BE875" s="34"/>
      <c r="BF875" s="34"/>
      <c r="BG875" s="34"/>
      <c r="BH875" s="34"/>
      <c r="BI875" s="34"/>
      <c r="BJ875" s="34"/>
      <c r="BK875" s="34"/>
      <c r="BL875" s="34"/>
      <c r="BM875" s="34"/>
      <c r="BN875" s="34"/>
      <c r="BO875" s="34"/>
      <c r="BP875" s="34"/>
      <c r="BQ875" s="34"/>
      <c r="BR875" s="34"/>
      <c r="BS875" s="34"/>
      <c r="BT875" s="34"/>
      <c r="BU875" s="34"/>
      <c r="BV875" s="34"/>
      <c r="BW875" s="34"/>
      <c r="BX875" s="34"/>
    </row>
    <row r="876" spans="1:76" x14ac:dyDescent="0.25">
      <c r="A876" s="35" t="s">
        <v>262</v>
      </c>
      <c r="B876" s="36"/>
      <c r="C876" s="34"/>
      <c r="D876" s="34"/>
      <c r="E876" s="34"/>
      <c r="F876" s="34"/>
      <c r="G876" s="34"/>
      <c r="H876" s="34"/>
      <c r="I876" s="34"/>
      <c r="J876" s="34"/>
      <c r="K876" s="34"/>
      <c r="L876" s="34"/>
      <c r="M876" s="34"/>
      <c r="N876" s="34"/>
      <c r="O876" s="34"/>
      <c r="P876" s="34"/>
      <c r="Q876" s="34"/>
      <c r="R876" s="34"/>
      <c r="S876" s="34"/>
      <c r="T876" s="34"/>
      <c r="U876" s="34"/>
      <c r="V876" s="34"/>
      <c r="W876" s="34"/>
      <c r="X876" s="34"/>
      <c r="Y876" s="34"/>
      <c r="Z876" s="34"/>
      <c r="AA876" s="34"/>
      <c r="AB876" s="34"/>
      <c r="AC876" s="34"/>
      <c r="AD876" s="34"/>
      <c r="AE876" s="34"/>
      <c r="AF876" s="34"/>
      <c r="AG876" s="34"/>
      <c r="AH876" s="34"/>
      <c r="AI876" s="34"/>
      <c r="AJ876" s="34"/>
      <c r="AK876" s="34"/>
      <c r="AL876" s="34"/>
      <c r="AM876" s="34"/>
      <c r="AN876" s="34"/>
      <c r="AO876" s="34"/>
      <c r="AP876" s="37"/>
      <c r="AQ876" s="34"/>
      <c r="AR876" s="34"/>
      <c r="AS876" s="34"/>
      <c r="AT876" s="34"/>
      <c r="AU876" s="34"/>
      <c r="AV876" s="34"/>
      <c r="AW876" s="34"/>
      <c r="AX876" s="34"/>
      <c r="AY876" s="34"/>
      <c r="AZ876" s="34"/>
      <c r="BA876" s="34"/>
      <c r="BB876" s="34"/>
      <c r="BC876" s="34"/>
      <c r="BD876" s="34"/>
      <c r="BE876" s="34"/>
      <c r="BF876" s="34"/>
      <c r="BG876" s="34"/>
      <c r="BH876" s="34"/>
      <c r="BI876" s="34"/>
      <c r="BJ876" s="34"/>
      <c r="BK876" s="34"/>
      <c r="BL876" s="34"/>
      <c r="BM876" s="34"/>
      <c r="BN876" s="34"/>
      <c r="BO876" s="34"/>
      <c r="BP876" s="34"/>
      <c r="BQ876" s="34"/>
      <c r="BR876" s="34"/>
      <c r="BS876" s="34"/>
      <c r="BT876" s="34"/>
      <c r="BU876" s="34"/>
      <c r="BV876" s="34"/>
      <c r="BW876" s="34"/>
      <c r="BX876" s="34"/>
    </row>
    <row r="877" spans="1:76" x14ac:dyDescent="0.25">
      <c r="A877" s="35"/>
      <c r="B877" s="36"/>
      <c r="C877" s="34"/>
      <c r="D877" s="34"/>
      <c r="E877" s="34"/>
      <c r="F877" s="34"/>
      <c r="G877" s="34"/>
      <c r="H877" s="34"/>
      <c r="I877" s="34"/>
      <c r="J877" s="34"/>
      <c r="K877" s="34"/>
      <c r="L877" s="34"/>
      <c r="M877" s="34"/>
      <c r="N877" s="34"/>
      <c r="O877" s="34"/>
      <c r="P877" s="34"/>
      <c r="Q877" s="34"/>
      <c r="R877" s="34"/>
      <c r="S877" s="34"/>
      <c r="T877" s="34"/>
      <c r="U877" s="34"/>
      <c r="V877" s="34"/>
      <c r="W877" s="34"/>
      <c r="X877" s="34"/>
      <c r="Y877" s="34"/>
      <c r="Z877" s="34"/>
      <c r="AA877" s="34"/>
      <c r="AB877" s="34"/>
      <c r="AC877" s="34"/>
      <c r="AD877" s="34"/>
      <c r="AE877" s="34"/>
      <c r="AF877" s="34"/>
      <c r="AG877" s="34"/>
      <c r="AH877" s="34"/>
      <c r="AI877" s="34"/>
      <c r="AJ877" s="34"/>
      <c r="AK877" s="34"/>
      <c r="AL877" s="34"/>
      <c r="AM877" s="34"/>
      <c r="AN877" s="34"/>
      <c r="AO877" s="34"/>
      <c r="AP877" s="37"/>
      <c r="AQ877" s="34"/>
      <c r="AR877" s="34"/>
      <c r="AS877" s="34"/>
      <c r="AT877" s="34"/>
      <c r="AU877" s="34"/>
      <c r="AV877" s="34"/>
      <c r="AW877" s="34"/>
      <c r="AX877" s="34"/>
      <c r="AY877" s="34"/>
      <c r="AZ877" s="34"/>
      <c r="BA877" s="34"/>
      <c r="BB877" s="34"/>
      <c r="BC877" s="34"/>
      <c r="BD877" s="34"/>
      <c r="BE877" s="34"/>
      <c r="BF877" s="34"/>
      <c r="BG877" s="34"/>
      <c r="BH877" s="34"/>
      <c r="BI877" s="34"/>
      <c r="BJ877" s="34"/>
      <c r="BK877" s="34"/>
      <c r="BL877" s="34"/>
      <c r="BM877" s="34"/>
      <c r="BN877" s="34"/>
      <c r="BO877" s="34"/>
      <c r="BP877" s="34"/>
      <c r="BQ877" s="34"/>
      <c r="BR877" s="34"/>
      <c r="BS877" s="34"/>
      <c r="BT877" s="34"/>
      <c r="BU877" s="34"/>
      <c r="BV877" s="34"/>
      <c r="BW877" s="34"/>
      <c r="BX877" s="34"/>
    </row>
    <row r="878" spans="1:76" x14ac:dyDescent="0.25">
      <c r="A878" s="35" t="s">
        <v>287</v>
      </c>
      <c r="B878" s="36" t="s">
        <v>288</v>
      </c>
      <c r="C878" s="34"/>
      <c r="D878" s="34"/>
      <c r="E878" s="34"/>
      <c r="F878" s="34"/>
      <c r="G878" s="34"/>
      <c r="H878" s="34"/>
      <c r="I878" s="34"/>
      <c r="J878" s="34"/>
      <c r="K878" s="34"/>
      <c r="L878" s="34"/>
      <c r="M878" s="34"/>
      <c r="N878" s="34"/>
      <c r="O878" s="34"/>
      <c r="P878" s="34"/>
      <c r="Q878" s="34"/>
      <c r="R878" s="34"/>
      <c r="S878" s="34"/>
      <c r="T878" s="34"/>
      <c r="U878" s="34"/>
      <c r="V878" s="34"/>
      <c r="W878" s="34"/>
      <c r="X878" s="34"/>
      <c r="Y878" s="34"/>
      <c r="Z878" s="34"/>
      <c r="AA878" s="34"/>
      <c r="AB878" s="34"/>
      <c r="AC878" s="34"/>
      <c r="AD878" s="34"/>
      <c r="AE878" s="34"/>
      <c r="AF878" s="34"/>
      <c r="AG878" s="34"/>
      <c r="AH878" s="34"/>
      <c r="AI878" s="34"/>
      <c r="AJ878" s="34"/>
      <c r="AK878" s="34"/>
      <c r="AL878" s="34"/>
      <c r="AM878" s="34"/>
      <c r="AN878" s="34"/>
      <c r="AO878" s="34"/>
      <c r="AP878" s="37"/>
      <c r="AQ878" s="34"/>
      <c r="AR878" s="34"/>
      <c r="AS878" s="34"/>
      <c r="AT878" s="34"/>
      <c r="AU878" s="34"/>
      <c r="AV878" s="34"/>
      <c r="AW878" s="34"/>
      <c r="AX878" s="34"/>
      <c r="AY878" s="34"/>
      <c r="AZ878" s="34"/>
      <c r="BA878" s="34"/>
      <c r="BB878" s="34"/>
      <c r="BC878" s="34"/>
      <c r="BD878" s="34"/>
      <c r="BE878" s="34"/>
      <c r="BF878" s="34"/>
      <c r="BG878" s="34"/>
      <c r="BH878" s="34"/>
      <c r="BI878" s="34"/>
      <c r="BJ878" s="34"/>
      <c r="BK878" s="34"/>
      <c r="BL878" s="34"/>
      <c r="BM878" s="34"/>
      <c r="BN878" s="34"/>
      <c r="BO878" s="34"/>
      <c r="BP878" s="34"/>
      <c r="BQ878" s="34"/>
      <c r="BR878" s="34"/>
      <c r="BS878" s="34"/>
      <c r="BT878" s="34"/>
      <c r="BU878" s="34"/>
      <c r="BV878" s="34"/>
      <c r="BW878" s="34"/>
      <c r="BX878" s="34"/>
    </row>
    <row r="879" spans="1:76" x14ac:dyDescent="0.25">
      <c r="A879" s="35" t="s">
        <v>289</v>
      </c>
      <c r="B879" s="36" t="s">
        <v>290</v>
      </c>
      <c r="C879" s="34"/>
      <c r="D879" s="34"/>
      <c r="E879" s="34"/>
      <c r="F879" s="34"/>
      <c r="G879" s="34"/>
      <c r="H879" s="34"/>
      <c r="I879" s="34"/>
      <c r="J879" s="34"/>
      <c r="K879" s="34"/>
      <c r="L879" s="34"/>
      <c r="M879" s="34"/>
      <c r="N879" s="34"/>
      <c r="O879" s="34"/>
      <c r="P879" s="34"/>
      <c r="Q879" s="34"/>
      <c r="R879" s="34"/>
      <c r="S879" s="34"/>
      <c r="T879" s="34"/>
      <c r="U879" s="34"/>
      <c r="V879" s="34"/>
      <c r="W879" s="34"/>
      <c r="X879" s="34"/>
      <c r="Y879" s="34"/>
      <c r="Z879" s="34"/>
      <c r="AA879" s="34"/>
      <c r="AB879" s="34"/>
      <c r="AC879" s="34"/>
      <c r="AD879" s="34"/>
      <c r="AE879" s="34"/>
      <c r="AF879" s="34"/>
      <c r="AG879" s="34"/>
      <c r="AH879" s="34"/>
      <c r="AI879" s="34"/>
      <c r="AJ879" s="34"/>
      <c r="AK879" s="34"/>
      <c r="AL879" s="34"/>
      <c r="AM879" s="34"/>
      <c r="AN879" s="34"/>
      <c r="AO879" s="34"/>
      <c r="AP879" s="37"/>
      <c r="AQ879" s="34"/>
      <c r="AR879" s="34"/>
      <c r="AS879" s="34"/>
      <c r="AT879" s="34"/>
      <c r="AU879" s="34"/>
      <c r="AV879" s="34"/>
      <c r="AW879" s="34"/>
      <c r="AX879" s="34"/>
      <c r="AY879" s="34"/>
      <c r="AZ879" s="34"/>
      <c r="BA879" s="34"/>
      <c r="BB879" s="34"/>
      <c r="BC879" s="34"/>
      <c r="BD879" s="34"/>
      <c r="BE879" s="34"/>
      <c r="BF879" s="34"/>
      <c r="BG879" s="34"/>
      <c r="BH879" s="34"/>
      <c r="BI879" s="34"/>
      <c r="BJ879" s="34"/>
      <c r="BK879" s="34"/>
      <c r="BL879" s="34"/>
      <c r="BM879" s="34"/>
      <c r="BN879" s="34"/>
      <c r="BO879" s="34"/>
      <c r="BP879" s="34"/>
      <c r="BQ879" s="34"/>
      <c r="BR879" s="34"/>
      <c r="BS879" s="34"/>
      <c r="BT879" s="34"/>
      <c r="BU879" s="34"/>
      <c r="BV879" s="34"/>
      <c r="BW879" s="34"/>
      <c r="BX879" s="34"/>
    </row>
    <row r="880" spans="1:76" x14ac:dyDescent="0.25">
      <c r="A880" s="35" t="s">
        <v>291</v>
      </c>
      <c r="B880" s="36">
        <v>0</v>
      </c>
      <c r="C880" s="34"/>
      <c r="D880" s="34"/>
      <c r="E880" s="34"/>
      <c r="F880" s="34"/>
      <c r="G880" s="34"/>
      <c r="H880" s="34"/>
      <c r="I880" s="34"/>
      <c r="J880" s="34"/>
      <c r="K880" s="34"/>
      <c r="L880" s="34"/>
      <c r="M880" s="34"/>
      <c r="N880" s="34"/>
      <c r="O880" s="34"/>
      <c r="P880" s="34"/>
      <c r="Q880" s="34"/>
      <c r="R880" s="34"/>
      <c r="S880" s="34"/>
      <c r="T880" s="34"/>
      <c r="U880" s="34"/>
      <c r="V880" s="34"/>
      <c r="W880" s="34"/>
      <c r="X880" s="34"/>
      <c r="Y880" s="34"/>
      <c r="Z880" s="34"/>
      <c r="AA880" s="34"/>
      <c r="AB880" s="34"/>
      <c r="AC880" s="34"/>
      <c r="AD880" s="34"/>
      <c r="AE880" s="34"/>
      <c r="AF880" s="34"/>
      <c r="AG880" s="34"/>
      <c r="AH880" s="34"/>
      <c r="AI880" s="34"/>
      <c r="AJ880" s="34"/>
      <c r="AK880" s="34"/>
      <c r="AL880" s="34"/>
      <c r="AM880" s="34"/>
      <c r="AN880" s="34"/>
      <c r="AO880" s="34"/>
      <c r="AP880" s="37"/>
      <c r="AQ880" s="34"/>
      <c r="AR880" s="34"/>
      <c r="AS880" s="34"/>
      <c r="AT880" s="34"/>
      <c r="AU880" s="34"/>
      <c r="AV880" s="34"/>
      <c r="AW880" s="34"/>
      <c r="AX880" s="34"/>
      <c r="AY880" s="34"/>
      <c r="AZ880" s="34"/>
      <c r="BA880" s="34"/>
      <c r="BB880" s="34"/>
      <c r="BC880" s="34"/>
      <c r="BD880" s="34"/>
      <c r="BE880" s="34"/>
      <c r="BF880" s="34"/>
      <c r="BG880" s="34"/>
      <c r="BH880" s="34"/>
      <c r="BI880" s="34"/>
      <c r="BJ880" s="34"/>
      <c r="BK880" s="34"/>
      <c r="BL880" s="34"/>
      <c r="BM880" s="34"/>
      <c r="BN880" s="34"/>
      <c r="BO880" s="34"/>
      <c r="BP880" s="34"/>
      <c r="BQ880" s="34"/>
      <c r="BR880" s="34"/>
      <c r="BS880" s="34"/>
      <c r="BT880" s="34"/>
      <c r="BU880" s="34"/>
      <c r="BV880" s="34"/>
      <c r="BW880" s="34"/>
      <c r="BX880" s="34"/>
    </row>
    <row r="881" spans="1:76" x14ac:dyDescent="0.25">
      <c r="A881" s="35" t="s">
        <v>292</v>
      </c>
      <c r="B881" s="36"/>
      <c r="C881" s="34"/>
      <c r="D881" s="34"/>
      <c r="E881" s="34"/>
      <c r="F881" s="34"/>
      <c r="G881" s="34"/>
      <c r="H881" s="34"/>
      <c r="I881" s="34"/>
      <c r="J881" s="34"/>
      <c r="K881" s="34"/>
      <c r="L881" s="34"/>
      <c r="M881" s="34"/>
      <c r="N881" s="34"/>
      <c r="O881" s="34"/>
      <c r="P881" s="34"/>
      <c r="Q881" s="34"/>
      <c r="R881" s="34"/>
      <c r="S881" s="34"/>
      <c r="T881" s="34"/>
      <c r="U881" s="34"/>
      <c r="V881" s="34"/>
      <c r="W881" s="34"/>
      <c r="X881" s="34"/>
      <c r="Y881" s="34"/>
      <c r="Z881" s="34"/>
      <c r="AA881" s="34"/>
      <c r="AB881" s="34"/>
      <c r="AC881" s="34"/>
      <c r="AD881" s="34"/>
      <c r="AE881" s="34"/>
      <c r="AF881" s="34"/>
      <c r="AG881" s="34"/>
      <c r="AH881" s="34"/>
      <c r="AI881" s="34"/>
      <c r="AJ881" s="34"/>
      <c r="AK881" s="34"/>
      <c r="AL881" s="34"/>
      <c r="AM881" s="34"/>
      <c r="AN881" s="34"/>
      <c r="AO881" s="34"/>
      <c r="AP881" s="37"/>
      <c r="AQ881" s="34"/>
      <c r="AR881" s="34"/>
      <c r="AS881" s="34"/>
      <c r="AT881" s="34"/>
      <c r="AU881" s="34"/>
      <c r="AV881" s="34"/>
      <c r="AW881" s="34"/>
      <c r="AX881" s="34"/>
      <c r="AY881" s="34"/>
      <c r="AZ881" s="34"/>
      <c r="BA881" s="34"/>
      <c r="BB881" s="34"/>
      <c r="BC881" s="34"/>
      <c r="BD881" s="34"/>
      <c r="BE881" s="34"/>
      <c r="BF881" s="34"/>
      <c r="BG881" s="34"/>
      <c r="BH881" s="34"/>
      <c r="BI881" s="34"/>
      <c r="BJ881" s="34"/>
      <c r="BK881" s="34"/>
      <c r="BL881" s="34"/>
      <c r="BM881" s="34"/>
      <c r="BN881" s="34"/>
      <c r="BO881" s="34"/>
      <c r="BP881" s="34"/>
      <c r="BQ881" s="34"/>
      <c r="BR881" s="34"/>
      <c r="BS881" s="34"/>
      <c r="BT881" s="34"/>
      <c r="BU881" s="34"/>
      <c r="BV881" s="34"/>
      <c r="BW881" s="34"/>
      <c r="BX881" s="34"/>
    </row>
    <row r="882" spans="1:76" x14ac:dyDescent="0.25">
      <c r="A882" s="35" t="s">
        <v>293</v>
      </c>
      <c r="B882" s="36"/>
      <c r="C882" s="34"/>
      <c r="D882" s="34"/>
      <c r="E882" s="34"/>
      <c r="F882" s="34"/>
      <c r="G882" s="34"/>
      <c r="H882" s="34"/>
      <c r="I882" s="34"/>
      <c r="J882" s="34"/>
      <c r="K882" s="34"/>
      <c r="L882" s="34"/>
      <c r="M882" s="34"/>
      <c r="N882" s="34"/>
      <c r="O882" s="34"/>
      <c r="P882" s="34"/>
      <c r="Q882" s="34"/>
      <c r="R882" s="34"/>
      <c r="S882" s="34"/>
      <c r="T882" s="34"/>
      <c r="U882" s="34"/>
      <c r="V882" s="34"/>
      <c r="W882" s="34"/>
      <c r="X882" s="34"/>
      <c r="Y882" s="34"/>
      <c r="Z882" s="34"/>
      <c r="AA882" s="34"/>
      <c r="AB882" s="34"/>
      <c r="AC882" s="34"/>
      <c r="AD882" s="34"/>
      <c r="AE882" s="34"/>
      <c r="AF882" s="34"/>
      <c r="AG882" s="34"/>
      <c r="AH882" s="34"/>
      <c r="AI882" s="34"/>
      <c r="AJ882" s="34"/>
      <c r="AK882" s="34"/>
      <c r="AL882" s="34"/>
      <c r="AM882" s="34"/>
      <c r="AN882" s="34"/>
      <c r="AO882" s="34"/>
      <c r="AP882" s="37"/>
      <c r="AQ882" s="34"/>
      <c r="AR882" s="34"/>
      <c r="AS882" s="34"/>
      <c r="AT882" s="34"/>
      <c r="AU882" s="34"/>
      <c r="AV882" s="34"/>
      <c r="AW882" s="34"/>
      <c r="AX882" s="34"/>
      <c r="AY882" s="34"/>
      <c r="AZ882" s="34"/>
      <c r="BA882" s="34"/>
      <c r="BB882" s="34"/>
      <c r="BC882" s="34"/>
      <c r="BD882" s="34"/>
      <c r="BE882" s="34"/>
      <c r="BF882" s="34"/>
      <c r="BG882" s="34"/>
      <c r="BH882" s="34"/>
      <c r="BI882" s="34"/>
      <c r="BJ882" s="34"/>
      <c r="BK882" s="34"/>
      <c r="BL882" s="34"/>
      <c r="BM882" s="34"/>
      <c r="BN882" s="34"/>
      <c r="BO882" s="34"/>
      <c r="BP882" s="34"/>
      <c r="BQ882" s="34"/>
      <c r="BR882" s="34"/>
      <c r="BS882" s="34"/>
      <c r="BT882" s="34"/>
      <c r="BU882" s="34"/>
      <c r="BV882" s="34"/>
      <c r="BW882" s="34"/>
      <c r="BX882" s="34"/>
    </row>
    <row r="883" spans="1:76" x14ac:dyDescent="0.25">
      <c r="A883" s="35" t="s">
        <v>294</v>
      </c>
      <c r="B883" s="36">
        <v>0.751</v>
      </c>
      <c r="C883" s="34"/>
      <c r="D883" s="34"/>
      <c r="E883" s="34"/>
      <c r="F883" s="34"/>
      <c r="G883" s="34"/>
      <c r="H883" s="34"/>
      <c r="I883" s="34"/>
      <c r="J883" s="34"/>
      <c r="K883" s="34"/>
      <c r="L883" s="34"/>
      <c r="M883" s="34"/>
      <c r="N883" s="34"/>
      <c r="O883" s="34"/>
      <c r="P883" s="34"/>
      <c r="Q883" s="34"/>
      <c r="R883" s="34"/>
      <c r="S883" s="34"/>
      <c r="T883" s="34"/>
      <c r="U883" s="34"/>
      <c r="V883" s="34"/>
      <c r="W883" s="34"/>
      <c r="X883" s="34"/>
      <c r="Y883" s="34"/>
      <c r="Z883" s="34"/>
      <c r="AA883" s="34"/>
      <c r="AB883" s="34"/>
      <c r="AC883" s="34"/>
      <c r="AD883" s="34"/>
      <c r="AE883" s="34"/>
      <c r="AF883" s="34"/>
      <c r="AG883" s="34"/>
      <c r="AH883" s="34"/>
      <c r="AI883" s="34"/>
      <c r="AJ883" s="34"/>
      <c r="AK883" s="34"/>
      <c r="AL883" s="34"/>
      <c r="AM883" s="34"/>
      <c r="AN883" s="34"/>
      <c r="AO883" s="34"/>
      <c r="AP883" s="37"/>
      <c r="AQ883" s="34"/>
      <c r="AR883" s="34"/>
      <c r="AS883" s="34"/>
      <c r="AT883" s="34"/>
      <c r="AU883" s="34"/>
      <c r="AV883" s="34"/>
      <c r="AW883" s="34"/>
      <c r="AX883" s="34"/>
      <c r="AY883" s="34"/>
      <c r="AZ883" s="34"/>
      <c r="BA883" s="34"/>
      <c r="BB883" s="34"/>
      <c r="BC883" s="34"/>
      <c r="BD883" s="34"/>
      <c r="BE883" s="34"/>
      <c r="BF883" s="34"/>
      <c r="BG883" s="34"/>
      <c r="BH883" s="34"/>
      <c r="BI883" s="34"/>
      <c r="BJ883" s="34"/>
      <c r="BK883" s="34"/>
      <c r="BL883" s="34"/>
      <c r="BM883" s="34"/>
      <c r="BN883" s="34"/>
      <c r="BO883" s="34"/>
      <c r="BP883" s="34"/>
      <c r="BQ883" s="34"/>
      <c r="BR883" s="34"/>
      <c r="BS883" s="34"/>
      <c r="BT883" s="34"/>
      <c r="BU883" s="34"/>
      <c r="BV883" s="34"/>
      <c r="BW883" s="34"/>
      <c r="BX883" s="34"/>
    </row>
    <row r="884" spans="1:76" x14ac:dyDescent="0.25">
      <c r="A884" s="35" t="s">
        <v>295</v>
      </c>
      <c r="B884" s="36" t="s">
        <v>296</v>
      </c>
      <c r="C884" s="34"/>
      <c r="D884" s="34"/>
      <c r="E884" s="34"/>
      <c r="F884" s="34"/>
      <c r="G884" s="34"/>
      <c r="H884" s="34"/>
      <c r="I884" s="34"/>
      <c r="J884" s="34"/>
      <c r="K884" s="34"/>
      <c r="L884" s="34"/>
      <c r="M884" s="34"/>
      <c r="N884" s="34"/>
      <c r="O884" s="34"/>
      <c r="P884" s="34"/>
      <c r="Q884" s="34"/>
      <c r="R884" s="34"/>
      <c r="S884" s="34"/>
      <c r="T884" s="34"/>
      <c r="U884" s="34"/>
      <c r="V884" s="34"/>
      <c r="W884" s="34"/>
      <c r="X884" s="34"/>
      <c r="Y884" s="34"/>
      <c r="Z884" s="34"/>
      <c r="AA884" s="34"/>
      <c r="AB884" s="34"/>
      <c r="AC884" s="34"/>
      <c r="AD884" s="34"/>
      <c r="AE884" s="34"/>
      <c r="AF884" s="34"/>
      <c r="AG884" s="34"/>
      <c r="AH884" s="34"/>
      <c r="AI884" s="34"/>
      <c r="AJ884" s="34"/>
      <c r="AK884" s="34"/>
      <c r="AL884" s="34"/>
      <c r="AM884" s="34"/>
      <c r="AN884" s="34"/>
      <c r="AO884" s="34"/>
      <c r="AP884" s="37"/>
      <c r="AQ884" s="34"/>
      <c r="AR884" s="34"/>
      <c r="AS884" s="34"/>
      <c r="AT884" s="34"/>
      <c r="AU884" s="34"/>
      <c r="AV884" s="34"/>
      <c r="AW884" s="34"/>
      <c r="AX884" s="34"/>
      <c r="AY884" s="34"/>
      <c r="AZ884" s="34"/>
      <c r="BA884" s="34"/>
      <c r="BB884" s="34"/>
      <c r="BC884" s="34"/>
      <c r="BD884" s="34"/>
      <c r="BE884" s="34"/>
      <c r="BF884" s="34"/>
      <c r="BG884" s="34"/>
      <c r="BH884" s="34"/>
      <c r="BI884" s="34"/>
      <c r="BJ884" s="34"/>
      <c r="BK884" s="34"/>
      <c r="BL884" s="34"/>
      <c r="BM884" s="34"/>
      <c r="BN884" s="34"/>
      <c r="BO884" s="34"/>
      <c r="BP884" s="34"/>
      <c r="BQ884" s="34"/>
      <c r="BR884" s="34"/>
      <c r="BS884" s="34"/>
      <c r="BT884" s="34"/>
      <c r="BU884" s="34"/>
      <c r="BV884" s="34"/>
      <c r="BW884" s="34"/>
      <c r="BX884" s="34"/>
    </row>
    <row r="885" spans="1:76" x14ac:dyDescent="0.25">
      <c r="A885" s="35" t="s">
        <v>297</v>
      </c>
      <c r="B885" s="36">
        <v>2</v>
      </c>
      <c r="C885" s="34"/>
      <c r="D885" s="34"/>
      <c r="E885" s="34"/>
      <c r="F885" s="34"/>
      <c r="G885" s="34"/>
      <c r="H885" s="34"/>
      <c r="I885" s="34"/>
      <c r="J885" s="34"/>
      <c r="K885" s="34"/>
      <c r="L885" s="34"/>
      <c r="M885" s="34"/>
      <c r="N885" s="34"/>
      <c r="O885" s="34"/>
      <c r="P885" s="34"/>
      <c r="Q885" s="34"/>
      <c r="R885" s="34"/>
      <c r="S885" s="34"/>
      <c r="T885" s="34"/>
      <c r="U885" s="34"/>
      <c r="V885" s="34"/>
      <c r="W885" s="34"/>
      <c r="X885" s="34"/>
      <c r="Y885" s="34"/>
      <c r="Z885" s="34"/>
      <c r="AA885" s="34"/>
      <c r="AB885" s="34"/>
      <c r="AC885" s="34"/>
      <c r="AD885" s="34"/>
      <c r="AE885" s="34"/>
      <c r="AF885" s="34"/>
      <c r="AG885" s="34"/>
      <c r="AH885" s="34"/>
      <c r="AI885" s="34"/>
      <c r="AJ885" s="34"/>
      <c r="AK885" s="34"/>
      <c r="AL885" s="34"/>
      <c r="AM885" s="34"/>
      <c r="AN885" s="34"/>
      <c r="AO885" s="34"/>
      <c r="AP885" s="37"/>
      <c r="AQ885" s="34"/>
      <c r="AR885" s="34"/>
      <c r="AS885" s="34"/>
      <c r="AT885" s="34"/>
      <c r="AU885" s="34"/>
      <c r="AV885" s="34"/>
      <c r="AW885" s="34"/>
      <c r="AX885" s="34"/>
      <c r="AY885" s="34"/>
      <c r="AZ885" s="34"/>
      <c r="BA885" s="34"/>
      <c r="BB885" s="34"/>
      <c r="BC885" s="34"/>
      <c r="BD885" s="34"/>
      <c r="BE885" s="34"/>
      <c r="BF885" s="34"/>
      <c r="BG885" s="34"/>
      <c r="BH885" s="34"/>
      <c r="BI885" s="34"/>
      <c r="BJ885" s="34"/>
      <c r="BK885" s="34"/>
      <c r="BL885" s="34"/>
      <c r="BM885" s="34"/>
      <c r="BN885" s="34"/>
      <c r="BO885" s="34"/>
      <c r="BP885" s="34"/>
      <c r="BQ885" s="34"/>
      <c r="BR885" s="34"/>
      <c r="BS885" s="34"/>
      <c r="BT885" s="34"/>
      <c r="BU885" s="34"/>
      <c r="BV885" s="34"/>
      <c r="BW885" s="34"/>
      <c r="BX885" s="34"/>
    </row>
    <row r="886" spans="1:76" x14ac:dyDescent="0.25">
      <c r="A886" s="35" t="s">
        <v>298</v>
      </c>
      <c r="B886" s="36" t="s">
        <v>299</v>
      </c>
      <c r="C886" s="34"/>
      <c r="D886" s="34"/>
      <c r="E886" s="34"/>
      <c r="F886" s="34"/>
      <c r="G886" s="34"/>
      <c r="H886" s="34"/>
      <c r="I886" s="34"/>
      <c r="J886" s="34"/>
      <c r="K886" s="34"/>
      <c r="L886" s="34"/>
      <c r="M886" s="34"/>
      <c r="N886" s="34"/>
      <c r="O886" s="34"/>
      <c r="P886" s="34"/>
      <c r="Q886" s="34"/>
      <c r="R886" s="34"/>
      <c r="S886" s="34"/>
      <c r="T886" s="34"/>
      <c r="U886" s="34"/>
      <c r="V886" s="34"/>
      <c r="W886" s="34"/>
      <c r="X886" s="34"/>
      <c r="Y886" s="34"/>
      <c r="Z886" s="34"/>
      <c r="AA886" s="34"/>
      <c r="AB886" s="34"/>
      <c r="AC886" s="34"/>
      <c r="AD886" s="34"/>
      <c r="AE886" s="34"/>
      <c r="AF886" s="34"/>
      <c r="AG886" s="34"/>
      <c r="AH886" s="34"/>
      <c r="AI886" s="34"/>
      <c r="AJ886" s="34"/>
      <c r="AK886" s="34"/>
      <c r="AL886" s="34"/>
      <c r="AM886" s="34"/>
      <c r="AN886" s="34"/>
      <c r="AO886" s="34"/>
      <c r="AP886" s="37"/>
      <c r="AQ886" s="34"/>
      <c r="AR886" s="34"/>
      <c r="AS886" s="34"/>
      <c r="AT886" s="34"/>
      <c r="AU886" s="34"/>
      <c r="AV886" s="34"/>
      <c r="AW886" s="34"/>
      <c r="AX886" s="34"/>
      <c r="AY886" s="34"/>
      <c r="AZ886" s="34"/>
      <c r="BA886" s="34"/>
      <c r="BB886" s="34"/>
      <c r="BC886" s="34"/>
      <c r="BD886" s="34"/>
      <c r="BE886" s="34"/>
      <c r="BF886" s="34"/>
      <c r="BG886" s="34"/>
      <c r="BH886" s="34"/>
      <c r="BI886" s="34"/>
      <c r="BJ886" s="34"/>
      <c r="BK886" s="34"/>
      <c r="BL886" s="34"/>
      <c r="BM886" s="34"/>
      <c r="BN886" s="34"/>
      <c r="BO886" s="34"/>
      <c r="BP886" s="34"/>
      <c r="BQ886" s="34"/>
      <c r="BR886" s="34"/>
      <c r="BS886" s="34"/>
      <c r="BT886" s="34"/>
      <c r="BU886" s="34"/>
      <c r="BV886" s="34"/>
      <c r="BW886" s="34"/>
      <c r="BX886" s="34"/>
    </row>
    <row r="887" spans="1:76" x14ac:dyDescent="0.25">
      <c r="A887" s="35" t="s">
        <v>300</v>
      </c>
      <c r="B887" s="36" t="s">
        <v>301</v>
      </c>
      <c r="C887" s="34" t="s">
        <v>302</v>
      </c>
      <c r="D887" s="34"/>
      <c r="E887" s="34"/>
      <c r="F887" s="34"/>
      <c r="G887" s="34"/>
      <c r="H887" s="34"/>
      <c r="I887" s="34"/>
      <c r="J887" s="34"/>
      <c r="K887" s="34"/>
      <c r="L887" s="34"/>
      <c r="M887" s="34"/>
      <c r="N887" s="34"/>
      <c r="O887" s="34"/>
      <c r="P887" s="34"/>
      <c r="Q887" s="34"/>
      <c r="R887" s="34"/>
      <c r="S887" s="34"/>
      <c r="T887" s="34"/>
      <c r="U887" s="34"/>
      <c r="V887" s="34"/>
      <c r="W887" s="34"/>
      <c r="X887" s="34"/>
      <c r="Y887" s="34"/>
      <c r="Z887" s="34"/>
      <c r="AA887" s="34"/>
      <c r="AB887" s="34"/>
      <c r="AC887" s="34"/>
      <c r="AD887" s="34"/>
      <c r="AE887" s="34"/>
      <c r="AF887" s="34"/>
      <c r="AG887" s="34"/>
      <c r="AH887" s="34"/>
      <c r="AI887" s="34"/>
      <c r="AJ887" s="34"/>
      <c r="AK887" s="34"/>
      <c r="AL887" s="34"/>
      <c r="AM887" s="34"/>
      <c r="AN887" s="34"/>
      <c r="AO887" s="34"/>
      <c r="AP887" s="37"/>
      <c r="AQ887" s="34"/>
      <c r="AR887" s="34"/>
      <c r="AS887" s="34"/>
      <c r="AT887" s="34"/>
      <c r="AU887" s="34"/>
      <c r="AV887" s="34"/>
      <c r="AW887" s="34"/>
      <c r="AX887" s="34"/>
      <c r="AY887" s="34"/>
      <c r="AZ887" s="34"/>
      <c r="BA887" s="34"/>
      <c r="BB887" s="34"/>
      <c r="BC887" s="34"/>
      <c r="BD887" s="34"/>
      <c r="BE887" s="34"/>
      <c r="BF887" s="34"/>
      <c r="BG887" s="34"/>
      <c r="BH887" s="34"/>
      <c r="BI887" s="34"/>
      <c r="BJ887" s="34"/>
      <c r="BK887" s="34"/>
      <c r="BL887" s="34"/>
      <c r="BM887" s="34"/>
      <c r="BN887" s="34"/>
      <c r="BO887" s="34"/>
      <c r="BP887" s="34"/>
      <c r="BQ887" s="34"/>
      <c r="BR887" s="34"/>
      <c r="BS887" s="34"/>
      <c r="BT887" s="34"/>
      <c r="BU887" s="34"/>
      <c r="BV887" s="34"/>
      <c r="BW887" s="34"/>
      <c r="BX887" s="34"/>
    </row>
    <row r="888" spans="1:76" x14ac:dyDescent="0.25">
      <c r="A888" s="35" t="s">
        <v>303</v>
      </c>
      <c r="B888" s="36">
        <v>4</v>
      </c>
      <c r="C888" s="34"/>
      <c r="D888" s="34"/>
      <c r="E888" s="34"/>
      <c r="F888" s="34"/>
      <c r="G888" s="34"/>
      <c r="H888" s="34"/>
      <c r="I888" s="34"/>
      <c r="J888" s="34"/>
      <c r="K888" s="34"/>
      <c r="L888" s="34"/>
      <c r="M888" s="34"/>
      <c r="N888" s="34"/>
      <c r="O888" s="34"/>
      <c r="P888" s="34"/>
      <c r="Q888" s="34"/>
      <c r="R888" s="34"/>
      <c r="S888" s="34"/>
      <c r="T888" s="34"/>
      <c r="U888" s="34"/>
      <c r="V888" s="34"/>
      <c r="W888" s="34"/>
      <c r="X888" s="34"/>
      <c r="Y888" s="34"/>
      <c r="Z888" s="34"/>
      <c r="AA888" s="34"/>
      <c r="AB888" s="34"/>
      <c r="AC888" s="34"/>
      <c r="AD888" s="34"/>
      <c r="AE888" s="34"/>
      <c r="AF888" s="34"/>
      <c r="AG888" s="34"/>
      <c r="AH888" s="34"/>
      <c r="AI888" s="34"/>
      <c r="AJ888" s="34"/>
      <c r="AK888" s="34"/>
      <c r="AL888" s="34"/>
      <c r="AM888" s="34"/>
      <c r="AN888" s="34"/>
      <c r="AO888" s="34"/>
      <c r="AP888" s="37"/>
      <c r="AQ888" s="34"/>
      <c r="AR888" s="34"/>
      <c r="AS888" s="34"/>
      <c r="AT888" s="34"/>
      <c r="AU888" s="34"/>
      <c r="AV888" s="34"/>
      <c r="AW888" s="34"/>
      <c r="AX888" s="34"/>
      <c r="AY888" s="34"/>
      <c r="AZ888" s="34"/>
      <c r="BA888" s="34"/>
      <c r="BB888" s="34"/>
      <c r="BC888" s="34"/>
      <c r="BD888" s="34"/>
      <c r="BE888" s="34"/>
      <c r="BF888" s="34"/>
      <c r="BG888" s="34"/>
      <c r="BH888" s="34"/>
      <c r="BI888" s="34"/>
      <c r="BJ888" s="34"/>
      <c r="BK888" s="34"/>
      <c r="BL888" s="34"/>
      <c r="BM888" s="34"/>
      <c r="BN888" s="34"/>
      <c r="BO888" s="34"/>
      <c r="BP888" s="34"/>
      <c r="BQ888" s="34"/>
      <c r="BR888" s="34"/>
      <c r="BS888" s="34"/>
      <c r="BT888" s="34"/>
      <c r="BU888" s="34"/>
      <c r="BV888" s="34"/>
      <c r="BW888" s="34"/>
      <c r="BX888" s="34"/>
    </row>
    <row r="889" spans="1:76" x14ac:dyDescent="0.25">
      <c r="A889" s="35" t="s">
        <v>304</v>
      </c>
      <c r="B889" s="36">
        <v>4</v>
      </c>
      <c r="C889" s="34"/>
      <c r="D889" s="34"/>
      <c r="E889" s="34"/>
      <c r="F889" s="34"/>
      <c r="G889" s="34"/>
      <c r="H889" s="34"/>
      <c r="I889" s="34"/>
      <c r="J889" s="34"/>
      <c r="K889" s="34"/>
      <c r="L889" s="34"/>
      <c r="M889" s="34"/>
      <c r="N889" s="34"/>
      <c r="O889" s="34"/>
      <c r="P889" s="34"/>
      <c r="Q889" s="34"/>
      <c r="R889" s="34"/>
      <c r="S889" s="34"/>
      <c r="T889" s="34"/>
      <c r="U889" s="34"/>
      <c r="V889" s="34"/>
      <c r="W889" s="34"/>
      <c r="X889" s="34"/>
      <c r="Y889" s="34"/>
      <c r="Z889" s="34"/>
      <c r="AA889" s="34"/>
      <c r="AB889" s="34"/>
      <c r="AC889" s="34"/>
      <c r="AD889" s="34"/>
      <c r="AE889" s="34"/>
      <c r="AF889" s="34"/>
      <c r="AG889" s="34"/>
      <c r="AH889" s="34"/>
      <c r="AI889" s="34"/>
      <c r="AJ889" s="34"/>
      <c r="AK889" s="34"/>
      <c r="AL889" s="34"/>
      <c r="AM889" s="34"/>
      <c r="AN889" s="34"/>
      <c r="AO889" s="34"/>
      <c r="AP889" s="37"/>
      <c r="AQ889" s="34"/>
      <c r="AR889" s="34"/>
      <c r="AS889" s="34"/>
      <c r="AT889" s="34"/>
      <c r="AU889" s="34"/>
      <c r="AV889" s="34"/>
      <c r="AW889" s="34"/>
      <c r="AX889" s="34"/>
      <c r="AY889" s="34"/>
      <c r="AZ889" s="34"/>
      <c r="BA889" s="34"/>
      <c r="BB889" s="34"/>
      <c r="BC889" s="34"/>
      <c r="BD889" s="34"/>
      <c r="BE889" s="34"/>
      <c r="BF889" s="34"/>
      <c r="BG889" s="34"/>
      <c r="BH889" s="34"/>
      <c r="BI889" s="34"/>
      <c r="BJ889" s="34"/>
      <c r="BK889" s="34"/>
      <c r="BL889" s="34"/>
      <c r="BM889" s="34"/>
      <c r="BN889" s="34"/>
      <c r="BO889" s="34"/>
      <c r="BP889" s="34"/>
      <c r="BQ889" s="34"/>
      <c r="BR889" s="34"/>
      <c r="BS889" s="34"/>
      <c r="BT889" s="34"/>
      <c r="BU889" s="34"/>
      <c r="BV889" s="34"/>
      <c r="BW889" s="34"/>
      <c r="BX889" s="34"/>
    </row>
    <row r="890" spans="1:76" x14ac:dyDescent="0.25">
      <c r="A890" s="35" t="s">
        <v>305</v>
      </c>
      <c r="B890" s="36">
        <v>3</v>
      </c>
      <c r="C890" s="34"/>
      <c r="D890" s="34"/>
      <c r="E890" s="34"/>
      <c r="F890" s="34"/>
      <c r="G890" s="34"/>
      <c r="H890" s="34"/>
      <c r="I890" s="34"/>
      <c r="J890" s="34"/>
      <c r="K890" s="34"/>
      <c r="L890" s="34"/>
      <c r="M890" s="34"/>
      <c r="N890" s="34"/>
      <c r="O890" s="34"/>
      <c r="P890" s="34"/>
      <c r="Q890" s="34"/>
      <c r="R890" s="34"/>
      <c r="S890" s="34"/>
      <c r="T890" s="34"/>
      <c r="U890" s="34"/>
      <c r="V890" s="34"/>
      <c r="W890" s="34"/>
      <c r="X890" s="34"/>
      <c r="Y890" s="34"/>
      <c r="Z890" s="34"/>
      <c r="AA890" s="34"/>
      <c r="AB890" s="34"/>
      <c r="AC890" s="34"/>
      <c r="AD890" s="34"/>
      <c r="AE890" s="34"/>
      <c r="AF890" s="34"/>
      <c r="AG890" s="34"/>
      <c r="AH890" s="34"/>
      <c r="AI890" s="34"/>
      <c r="AJ890" s="34"/>
      <c r="AK890" s="34"/>
      <c r="AL890" s="34"/>
      <c r="AM890" s="34"/>
      <c r="AN890" s="34"/>
      <c r="AO890" s="34"/>
      <c r="AP890" s="37"/>
      <c r="AQ890" s="34"/>
      <c r="AR890" s="34"/>
      <c r="AS890" s="34"/>
      <c r="AT890" s="34"/>
      <c r="AU890" s="34"/>
      <c r="AV890" s="34"/>
      <c r="AW890" s="34"/>
      <c r="AX890" s="34"/>
      <c r="AY890" s="34"/>
      <c r="AZ890" s="34"/>
      <c r="BA890" s="34"/>
      <c r="BB890" s="34"/>
      <c r="BC890" s="34"/>
      <c r="BD890" s="34"/>
      <c r="BE890" s="34"/>
      <c r="BF890" s="34"/>
      <c r="BG890" s="34"/>
      <c r="BH890" s="34"/>
      <c r="BI890" s="34"/>
      <c r="BJ890" s="34"/>
      <c r="BK890" s="34"/>
      <c r="BL890" s="34"/>
      <c r="BM890" s="34"/>
      <c r="BN890" s="34"/>
      <c r="BO890" s="34"/>
      <c r="BP890" s="34"/>
      <c r="BQ890" s="34"/>
      <c r="BR890" s="34"/>
      <c r="BS890" s="34"/>
      <c r="BT890" s="34"/>
      <c r="BU890" s="34"/>
      <c r="BV890" s="34"/>
      <c r="BW890" s="34"/>
      <c r="BX890" s="34"/>
    </row>
    <row r="891" spans="1:76" x14ac:dyDescent="0.25">
      <c r="A891" s="35" t="s">
        <v>306</v>
      </c>
      <c r="B891" s="36">
        <v>5</v>
      </c>
      <c r="C891" s="34"/>
      <c r="D891" s="34"/>
      <c r="E891" s="34"/>
      <c r="F891" s="34"/>
      <c r="G891" s="34"/>
      <c r="H891" s="34"/>
      <c r="I891" s="34"/>
      <c r="J891" s="34"/>
      <c r="K891" s="34"/>
      <c r="L891" s="34"/>
      <c r="M891" s="34"/>
      <c r="N891" s="34"/>
      <c r="O891" s="34"/>
      <c r="P891" s="34"/>
      <c r="Q891" s="34"/>
      <c r="R891" s="34"/>
      <c r="S891" s="34"/>
      <c r="T891" s="34"/>
      <c r="U891" s="34"/>
      <c r="V891" s="34"/>
      <c r="W891" s="34"/>
      <c r="X891" s="34"/>
      <c r="Y891" s="34"/>
      <c r="Z891" s="34"/>
      <c r="AA891" s="34"/>
      <c r="AB891" s="34"/>
      <c r="AC891" s="34"/>
      <c r="AD891" s="34"/>
      <c r="AE891" s="34"/>
      <c r="AF891" s="34"/>
      <c r="AG891" s="34"/>
      <c r="AH891" s="34"/>
      <c r="AI891" s="34"/>
      <c r="AJ891" s="34"/>
      <c r="AK891" s="34"/>
      <c r="AL891" s="34"/>
      <c r="AM891" s="34"/>
      <c r="AN891" s="34"/>
      <c r="AO891" s="34"/>
      <c r="AP891" s="37"/>
      <c r="AQ891" s="34"/>
      <c r="AR891" s="34"/>
      <c r="AS891" s="34"/>
      <c r="AT891" s="34"/>
      <c r="AU891" s="34"/>
      <c r="AV891" s="34"/>
      <c r="AW891" s="34"/>
      <c r="AX891" s="34"/>
      <c r="AY891" s="34"/>
      <c r="AZ891" s="34"/>
      <c r="BA891" s="34"/>
      <c r="BB891" s="34"/>
      <c r="BC891" s="34"/>
      <c r="BD891" s="34"/>
      <c r="BE891" s="34"/>
      <c r="BF891" s="34"/>
      <c r="BG891" s="34"/>
      <c r="BH891" s="34"/>
      <c r="BI891" s="34"/>
      <c r="BJ891" s="34"/>
      <c r="BK891" s="34"/>
      <c r="BL891" s="34"/>
      <c r="BM891" s="34"/>
      <c r="BN891" s="34"/>
      <c r="BO891" s="34"/>
      <c r="BP891" s="34"/>
      <c r="BQ891" s="34"/>
      <c r="BR891" s="34"/>
      <c r="BS891" s="34"/>
      <c r="BT891" s="34"/>
      <c r="BU891" s="34"/>
      <c r="BV891" s="34"/>
      <c r="BW891" s="34"/>
      <c r="BX891" s="34"/>
    </row>
    <row r="892" spans="1:76" x14ac:dyDescent="0.25">
      <c r="A892" s="35" t="s">
        <v>307</v>
      </c>
      <c r="B892" s="36">
        <v>1</v>
      </c>
      <c r="C892" s="34"/>
      <c r="D892" s="34"/>
      <c r="E892" s="34"/>
      <c r="F892" s="34"/>
      <c r="G892" s="34"/>
      <c r="H892" s="34"/>
      <c r="I892" s="34"/>
      <c r="J892" s="34"/>
      <c r="K892" s="34"/>
      <c r="L892" s="34"/>
      <c r="M892" s="34"/>
      <c r="N892" s="34"/>
      <c r="O892" s="34"/>
      <c r="P892" s="34"/>
      <c r="Q892" s="34"/>
      <c r="R892" s="34"/>
      <c r="S892" s="34"/>
      <c r="T892" s="34"/>
      <c r="U892" s="34"/>
      <c r="V892" s="34"/>
      <c r="W892" s="34"/>
      <c r="X892" s="34"/>
      <c r="Y892" s="34"/>
      <c r="Z892" s="34"/>
      <c r="AA892" s="34"/>
      <c r="AB892" s="34"/>
      <c r="AC892" s="34"/>
      <c r="AD892" s="34"/>
      <c r="AE892" s="34"/>
      <c r="AF892" s="34"/>
      <c r="AG892" s="34"/>
      <c r="AH892" s="34"/>
      <c r="AI892" s="34"/>
      <c r="AJ892" s="34"/>
      <c r="AK892" s="34"/>
      <c r="AL892" s="34"/>
      <c r="AM892" s="34"/>
      <c r="AN892" s="34"/>
      <c r="AO892" s="34"/>
      <c r="AP892" s="37"/>
      <c r="AQ892" s="34"/>
      <c r="AR892" s="34"/>
      <c r="AS892" s="34"/>
      <c r="AT892" s="34"/>
      <c r="AU892" s="34"/>
      <c r="AV892" s="34"/>
      <c r="AW892" s="34"/>
      <c r="AX892" s="34"/>
      <c r="AY892" s="34"/>
      <c r="AZ892" s="34"/>
      <c r="BA892" s="34"/>
      <c r="BB892" s="34"/>
      <c r="BC892" s="34"/>
      <c r="BD892" s="34"/>
      <c r="BE892" s="34"/>
      <c r="BF892" s="34"/>
      <c r="BG892" s="34"/>
      <c r="BH892" s="34"/>
      <c r="BI892" s="34"/>
      <c r="BJ892" s="34"/>
      <c r="BK892" s="34"/>
      <c r="BL892" s="34"/>
      <c r="BM892" s="34"/>
      <c r="BN892" s="34"/>
      <c r="BO892" s="34"/>
      <c r="BP892" s="34"/>
      <c r="BQ892" s="34"/>
      <c r="BR892" s="34"/>
      <c r="BS892" s="34"/>
      <c r="BT892" s="34"/>
      <c r="BU892" s="34"/>
      <c r="BV892" s="34"/>
      <c r="BW892" s="34"/>
      <c r="BX892" s="34"/>
    </row>
    <row r="893" spans="1:76" x14ac:dyDescent="0.25">
      <c r="A893" s="35" t="s">
        <v>308</v>
      </c>
      <c r="B893" s="36">
        <v>0</v>
      </c>
      <c r="C893" s="34"/>
      <c r="D893" s="34"/>
      <c r="E893" s="34"/>
      <c r="F893" s="34"/>
      <c r="G893" s="34"/>
      <c r="H893" s="34"/>
      <c r="I893" s="34"/>
      <c r="J893" s="34"/>
      <c r="K893" s="34"/>
      <c r="L893" s="34"/>
      <c r="M893" s="34"/>
      <c r="N893" s="34"/>
      <c r="O893" s="34"/>
      <c r="P893" s="34"/>
      <c r="Q893" s="34"/>
      <c r="R893" s="34"/>
      <c r="S893" s="34"/>
      <c r="T893" s="34"/>
      <c r="U893" s="34"/>
      <c r="V893" s="34"/>
      <c r="W893" s="34"/>
      <c r="X893" s="34"/>
      <c r="Y893" s="34"/>
      <c r="Z893" s="34"/>
      <c r="AA893" s="34"/>
      <c r="AB893" s="34"/>
      <c r="AC893" s="34"/>
      <c r="AD893" s="34"/>
      <c r="AE893" s="34"/>
      <c r="AF893" s="34"/>
      <c r="AG893" s="34"/>
      <c r="AH893" s="34"/>
      <c r="AI893" s="34"/>
      <c r="AJ893" s="34"/>
      <c r="AK893" s="34"/>
      <c r="AL893" s="34"/>
      <c r="AM893" s="34"/>
      <c r="AN893" s="34"/>
      <c r="AO893" s="34"/>
      <c r="AP893" s="37"/>
      <c r="AQ893" s="34"/>
      <c r="AR893" s="34"/>
      <c r="AS893" s="34"/>
      <c r="AT893" s="34"/>
      <c r="AU893" s="34"/>
      <c r="AV893" s="34"/>
      <c r="AW893" s="34"/>
      <c r="AX893" s="34"/>
      <c r="AY893" s="34"/>
      <c r="AZ893" s="34"/>
      <c r="BA893" s="34"/>
      <c r="BB893" s="34"/>
      <c r="BC893" s="34"/>
      <c r="BD893" s="34"/>
      <c r="BE893" s="34"/>
      <c r="BF893" s="34"/>
      <c r="BG893" s="34"/>
      <c r="BH893" s="34"/>
      <c r="BI893" s="34"/>
      <c r="BJ893" s="34"/>
      <c r="BK893" s="34"/>
      <c r="BL893" s="34"/>
      <c r="BM893" s="34"/>
      <c r="BN893" s="34"/>
      <c r="BO893" s="34"/>
      <c r="BP893" s="34"/>
      <c r="BQ893" s="34"/>
      <c r="BR893" s="34"/>
      <c r="BS893" s="34"/>
      <c r="BT893" s="34"/>
      <c r="BU893" s="34"/>
      <c r="BV893" s="34"/>
      <c r="BW893" s="34"/>
      <c r="BX893" s="34"/>
    </row>
    <row r="894" spans="1:76" x14ac:dyDescent="0.25">
      <c r="A894" s="35" t="s">
        <v>309</v>
      </c>
      <c r="B894" s="36" t="s">
        <v>299</v>
      </c>
      <c r="C894" s="34"/>
      <c r="D894" s="34"/>
      <c r="E894" s="34"/>
      <c r="F894" s="34"/>
      <c r="G894" s="34"/>
      <c r="H894" s="34"/>
      <c r="I894" s="34"/>
      <c r="J894" s="34"/>
      <c r="K894" s="34"/>
      <c r="L894" s="34"/>
      <c r="M894" s="34"/>
      <c r="N894" s="34"/>
      <c r="O894" s="34"/>
      <c r="P894" s="34"/>
      <c r="Q894" s="34"/>
      <c r="R894" s="34"/>
      <c r="S894" s="34"/>
      <c r="T894" s="34"/>
      <c r="U894" s="34"/>
      <c r="V894" s="34"/>
      <c r="W894" s="34"/>
      <c r="X894" s="34"/>
      <c r="Y894" s="34"/>
      <c r="Z894" s="34"/>
      <c r="AA894" s="34"/>
      <c r="AB894" s="34"/>
      <c r="AC894" s="34"/>
      <c r="AD894" s="34"/>
      <c r="AE894" s="34"/>
      <c r="AF894" s="34"/>
      <c r="AG894" s="34"/>
      <c r="AH894" s="34"/>
      <c r="AI894" s="34"/>
      <c r="AJ894" s="34"/>
      <c r="AK894" s="34"/>
      <c r="AL894" s="34"/>
      <c r="AM894" s="34"/>
      <c r="AN894" s="34"/>
      <c r="AO894" s="34"/>
      <c r="AP894" s="37"/>
      <c r="AQ894" s="34"/>
      <c r="AR894" s="34"/>
      <c r="AS894" s="34"/>
      <c r="AT894" s="34"/>
      <c r="AU894" s="34"/>
      <c r="AV894" s="34"/>
      <c r="AW894" s="34"/>
      <c r="AX894" s="34"/>
      <c r="AY894" s="34"/>
      <c r="AZ894" s="34"/>
      <c r="BA894" s="34"/>
      <c r="BB894" s="34"/>
      <c r="BC894" s="34"/>
      <c r="BD894" s="34"/>
      <c r="BE894" s="34"/>
      <c r="BF894" s="34"/>
      <c r="BG894" s="34"/>
      <c r="BH894" s="34"/>
      <c r="BI894" s="34"/>
      <c r="BJ894" s="34"/>
      <c r="BK894" s="34"/>
      <c r="BL894" s="34"/>
      <c r="BM894" s="34"/>
      <c r="BN894" s="34"/>
      <c r="BO894" s="34"/>
      <c r="BP894" s="34"/>
      <c r="BQ894" s="34"/>
      <c r="BR894" s="34"/>
      <c r="BS894" s="34"/>
      <c r="BT894" s="34"/>
      <c r="BU894" s="34"/>
      <c r="BV894" s="34"/>
      <c r="BW894" s="34"/>
      <c r="BX894" s="34"/>
    </row>
    <row r="895" spans="1:76" x14ac:dyDescent="0.25">
      <c r="A895" s="35" t="s">
        <v>310</v>
      </c>
      <c r="B895" s="36">
        <v>0</v>
      </c>
      <c r="C895" s="34"/>
      <c r="D895" s="34"/>
      <c r="E895" s="34"/>
      <c r="F895" s="34"/>
      <c r="G895" s="34"/>
      <c r="H895" s="34"/>
      <c r="I895" s="34"/>
      <c r="J895" s="34"/>
      <c r="K895" s="34"/>
      <c r="L895" s="34"/>
      <c r="M895" s="34"/>
      <c r="N895" s="34"/>
      <c r="O895" s="34"/>
      <c r="P895" s="34"/>
      <c r="Q895" s="34"/>
      <c r="R895" s="34"/>
      <c r="S895" s="34"/>
      <c r="T895" s="34"/>
      <c r="U895" s="34"/>
      <c r="V895" s="34"/>
      <c r="W895" s="34"/>
      <c r="X895" s="34"/>
      <c r="Y895" s="34"/>
      <c r="Z895" s="34"/>
      <c r="AA895" s="34"/>
      <c r="AB895" s="34"/>
      <c r="AC895" s="34"/>
      <c r="AD895" s="34"/>
      <c r="AE895" s="34"/>
      <c r="AF895" s="34"/>
      <c r="AG895" s="34"/>
      <c r="AH895" s="34"/>
      <c r="AI895" s="34"/>
      <c r="AJ895" s="34"/>
      <c r="AK895" s="34"/>
      <c r="AL895" s="34"/>
      <c r="AM895" s="34"/>
      <c r="AN895" s="34"/>
      <c r="AO895" s="34"/>
      <c r="AP895" s="37"/>
      <c r="AQ895" s="34"/>
      <c r="AR895" s="34"/>
      <c r="AS895" s="34"/>
      <c r="AT895" s="34"/>
      <c r="AU895" s="34"/>
      <c r="AV895" s="34"/>
      <c r="AW895" s="34"/>
      <c r="AX895" s="34"/>
      <c r="AY895" s="34"/>
      <c r="AZ895" s="34"/>
      <c r="BA895" s="34"/>
      <c r="BB895" s="34"/>
      <c r="BC895" s="34"/>
      <c r="BD895" s="34"/>
      <c r="BE895" s="34"/>
      <c r="BF895" s="34"/>
      <c r="BG895" s="34"/>
      <c r="BH895" s="34"/>
      <c r="BI895" s="34"/>
      <c r="BJ895" s="34"/>
      <c r="BK895" s="34"/>
      <c r="BL895" s="34"/>
      <c r="BM895" s="34"/>
      <c r="BN895" s="34"/>
      <c r="BO895" s="34"/>
      <c r="BP895" s="34"/>
      <c r="BQ895" s="34"/>
      <c r="BR895" s="34"/>
      <c r="BS895" s="34"/>
      <c r="BT895" s="34"/>
      <c r="BU895" s="34"/>
      <c r="BV895" s="34"/>
      <c r="BW895" s="34"/>
      <c r="BX895" s="34"/>
    </row>
    <row r="896" spans="1:76" x14ac:dyDescent="0.25">
      <c r="A896" s="35" t="s">
        <v>311</v>
      </c>
      <c r="B896" s="36" t="s">
        <v>299</v>
      </c>
      <c r="C896" s="34"/>
      <c r="D896" s="34"/>
      <c r="E896" s="34"/>
      <c r="F896" s="34"/>
      <c r="G896" s="34"/>
      <c r="H896" s="34"/>
      <c r="I896" s="34"/>
      <c r="J896" s="34"/>
      <c r="K896" s="34"/>
      <c r="L896" s="34"/>
      <c r="M896" s="34"/>
      <c r="N896" s="34"/>
      <c r="O896" s="34"/>
      <c r="P896" s="34"/>
      <c r="Q896" s="34"/>
      <c r="R896" s="34"/>
      <c r="S896" s="34"/>
      <c r="T896" s="34"/>
      <c r="U896" s="34"/>
      <c r="V896" s="34"/>
      <c r="W896" s="34"/>
      <c r="X896" s="34"/>
      <c r="Y896" s="34"/>
      <c r="Z896" s="34"/>
      <c r="AA896" s="34"/>
      <c r="AB896" s="34"/>
      <c r="AC896" s="34"/>
      <c r="AD896" s="34"/>
      <c r="AE896" s="34"/>
      <c r="AF896" s="34"/>
      <c r="AG896" s="34"/>
      <c r="AH896" s="34"/>
      <c r="AI896" s="34"/>
      <c r="AJ896" s="34"/>
      <c r="AK896" s="34"/>
      <c r="AL896" s="34"/>
      <c r="AM896" s="34"/>
      <c r="AN896" s="34"/>
      <c r="AO896" s="34"/>
      <c r="AP896" s="37"/>
      <c r="AQ896" s="34"/>
      <c r="AR896" s="34"/>
      <c r="AS896" s="34"/>
      <c r="AT896" s="34"/>
      <c r="AU896" s="34"/>
      <c r="AV896" s="34"/>
      <c r="AW896" s="34"/>
      <c r="AX896" s="34"/>
      <c r="AY896" s="34"/>
      <c r="AZ896" s="34"/>
      <c r="BA896" s="34"/>
      <c r="BB896" s="34"/>
      <c r="BC896" s="34"/>
      <c r="BD896" s="34"/>
      <c r="BE896" s="34"/>
      <c r="BF896" s="34"/>
      <c r="BG896" s="34"/>
      <c r="BH896" s="34"/>
      <c r="BI896" s="34"/>
      <c r="BJ896" s="34"/>
      <c r="BK896" s="34"/>
      <c r="BL896" s="34"/>
      <c r="BM896" s="34"/>
      <c r="BN896" s="34"/>
      <c r="BO896" s="34"/>
      <c r="BP896" s="34"/>
      <c r="BQ896" s="34"/>
      <c r="BR896" s="34"/>
      <c r="BS896" s="34"/>
      <c r="BT896" s="34"/>
      <c r="BU896" s="34"/>
      <c r="BV896" s="34"/>
      <c r="BW896" s="34"/>
      <c r="BX896" s="34"/>
    </row>
    <row r="897" spans="1:76" x14ac:dyDescent="0.25">
      <c r="A897" s="35" t="s">
        <v>312</v>
      </c>
      <c r="B897" s="36">
        <v>0</v>
      </c>
      <c r="C897" s="34"/>
      <c r="D897" s="34"/>
      <c r="E897" s="34"/>
      <c r="F897" s="34"/>
      <c r="G897" s="34"/>
      <c r="H897" s="34"/>
      <c r="I897" s="34"/>
      <c r="J897" s="34"/>
      <c r="K897" s="34"/>
      <c r="L897" s="34"/>
      <c r="M897" s="34"/>
      <c r="N897" s="34"/>
      <c r="O897" s="34"/>
      <c r="P897" s="34"/>
      <c r="Q897" s="34"/>
      <c r="R897" s="34"/>
      <c r="S897" s="34"/>
      <c r="T897" s="34"/>
      <c r="U897" s="34"/>
      <c r="V897" s="34"/>
      <c r="W897" s="34"/>
      <c r="X897" s="34"/>
      <c r="Y897" s="34"/>
      <c r="Z897" s="34"/>
      <c r="AA897" s="34"/>
      <c r="AB897" s="34"/>
      <c r="AC897" s="34"/>
      <c r="AD897" s="34"/>
      <c r="AE897" s="34"/>
      <c r="AF897" s="34"/>
      <c r="AG897" s="34"/>
      <c r="AH897" s="34"/>
      <c r="AI897" s="34"/>
      <c r="AJ897" s="34"/>
      <c r="AK897" s="34"/>
      <c r="AL897" s="34"/>
      <c r="AM897" s="34"/>
      <c r="AN897" s="34"/>
      <c r="AO897" s="34"/>
      <c r="AP897" s="37"/>
      <c r="AQ897" s="34"/>
      <c r="AR897" s="34"/>
      <c r="AS897" s="34"/>
      <c r="AT897" s="34"/>
      <c r="AU897" s="34"/>
      <c r="AV897" s="34"/>
      <c r="AW897" s="34"/>
      <c r="AX897" s="34"/>
      <c r="AY897" s="34"/>
      <c r="AZ897" s="34"/>
      <c r="BA897" s="34"/>
      <c r="BB897" s="34"/>
      <c r="BC897" s="34"/>
      <c r="BD897" s="34"/>
      <c r="BE897" s="34"/>
      <c r="BF897" s="34"/>
      <c r="BG897" s="34"/>
      <c r="BH897" s="34"/>
      <c r="BI897" s="34"/>
      <c r="BJ897" s="34"/>
      <c r="BK897" s="34"/>
      <c r="BL897" s="34"/>
      <c r="BM897" s="34"/>
      <c r="BN897" s="34"/>
      <c r="BO897" s="34"/>
      <c r="BP897" s="34"/>
      <c r="BQ897" s="34"/>
      <c r="BR897" s="34"/>
      <c r="BS897" s="34"/>
      <c r="BT897" s="34"/>
      <c r="BU897" s="34"/>
      <c r="BV897" s="34"/>
      <c r="BW897" s="34"/>
      <c r="BX897" s="34"/>
    </row>
    <row r="898" spans="1:76" x14ac:dyDescent="0.25">
      <c r="A898" s="35" t="s">
        <v>313</v>
      </c>
      <c r="B898" s="36">
        <v>0</v>
      </c>
      <c r="C898" s="34"/>
      <c r="D898" s="34"/>
      <c r="E898" s="34"/>
      <c r="F898" s="34"/>
      <c r="G898" s="34"/>
      <c r="H898" s="34"/>
      <c r="I898" s="34"/>
      <c r="J898" s="34"/>
      <c r="K898" s="34"/>
      <c r="L898" s="34"/>
      <c r="M898" s="34"/>
      <c r="N898" s="34"/>
      <c r="O898" s="34"/>
      <c r="P898" s="34"/>
      <c r="Q898" s="34"/>
      <c r="R898" s="34"/>
      <c r="S898" s="34"/>
      <c r="T898" s="34"/>
      <c r="U898" s="34"/>
      <c r="V898" s="34"/>
      <c r="W898" s="34"/>
      <c r="X898" s="34"/>
      <c r="Y898" s="34"/>
      <c r="Z898" s="34"/>
      <c r="AA898" s="34"/>
      <c r="AB898" s="34"/>
      <c r="AC898" s="34"/>
      <c r="AD898" s="34"/>
      <c r="AE898" s="34"/>
      <c r="AF898" s="34"/>
      <c r="AG898" s="34"/>
      <c r="AH898" s="34"/>
      <c r="AI898" s="34"/>
      <c r="AJ898" s="34"/>
      <c r="AK898" s="34"/>
      <c r="AL898" s="34"/>
      <c r="AM898" s="34"/>
      <c r="AN898" s="34"/>
      <c r="AO898" s="34"/>
      <c r="AP898" s="37"/>
      <c r="AQ898" s="34"/>
      <c r="AR898" s="34"/>
      <c r="AS898" s="34"/>
      <c r="AT898" s="34"/>
      <c r="AU898" s="34"/>
      <c r="AV898" s="34"/>
      <c r="AW898" s="34"/>
      <c r="AX898" s="34"/>
      <c r="AY898" s="34"/>
      <c r="AZ898" s="34"/>
      <c r="BA898" s="34"/>
      <c r="BB898" s="34"/>
      <c r="BC898" s="34"/>
      <c r="BD898" s="34"/>
      <c r="BE898" s="34"/>
      <c r="BF898" s="34"/>
      <c r="BG898" s="34"/>
      <c r="BH898" s="34"/>
      <c r="BI898" s="34"/>
      <c r="BJ898" s="34"/>
      <c r="BK898" s="34"/>
      <c r="BL898" s="34"/>
      <c r="BM898" s="34"/>
      <c r="BN898" s="34"/>
      <c r="BO898" s="34"/>
      <c r="BP898" s="34"/>
      <c r="BQ898" s="34"/>
      <c r="BR898" s="34"/>
      <c r="BS898" s="34"/>
      <c r="BT898" s="34"/>
      <c r="BU898" s="34"/>
      <c r="BV898" s="34"/>
      <c r="BW898" s="34"/>
      <c r="BX898" s="34"/>
    </row>
    <row r="899" spans="1:76" x14ac:dyDescent="0.25">
      <c r="A899" s="35" t="s">
        <v>314</v>
      </c>
      <c r="B899" s="36">
        <v>0</v>
      </c>
      <c r="C899" s="34"/>
      <c r="D899" s="34"/>
      <c r="E899" s="34"/>
      <c r="F899" s="34"/>
      <c r="G899" s="34"/>
      <c r="H899" s="34"/>
      <c r="I899" s="34"/>
      <c r="J899" s="34"/>
      <c r="K899" s="34"/>
      <c r="L899" s="34"/>
      <c r="M899" s="34"/>
      <c r="N899" s="34"/>
      <c r="O899" s="34"/>
      <c r="P899" s="34"/>
      <c r="Q899" s="34"/>
      <c r="R899" s="34"/>
      <c r="S899" s="34"/>
      <c r="T899" s="34"/>
      <c r="U899" s="34"/>
      <c r="V899" s="34"/>
      <c r="W899" s="34"/>
      <c r="X899" s="34"/>
      <c r="Y899" s="34"/>
      <c r="Z899" s="34"/>
      <c r="AA899" s="34"/>
      <c r="AB899" s="34"/>
      <c r="AC899" s="34"/>
      <c r="AD899" s="34"/>
      <c r="AE899" s="34"/>
      <c r="AF899" s="34"/>
      <c r="AG899" s="34"/>
      <c r="AH899" s="34"/>
      <c r="AI899" s="34"/>
      <c r="AJ899" s="34"/>
      <c r="AK899" s="34"/>
      <c r="AL899" s="34"/>
      <c r="AM899" s="34"/>
      <c r="AN899" s="34"/>
      <c r="AO899" s="34"/>
      <c r="AP899" s="37"/>
      <c r="AQ899" s="34"/>
      <c r="AR899" s="34"/>
      <c r="AS899" s="34"/>
      <c r="AT899" s="34"/>
      <c r="AU899" s="34"/>
      <c r="AV899" s="34"/>
      <c r="AW899" s="34"/>
      <c r="AX899" s="34"/>
      <c r="AY899" s="34"/>
      <c r="AZ899" s="34"/>
      <c r="BA899" s="34"/>
      <c r="BB899" s="34"/>
      <c r="BC899" s="34"/>
      <c r="BD899" s="34"/>
      <c r="BE899" s="34"/>
      <c r="BF899" s="34"/>
      <c r="BG899" s="34"/>
      <c r="BH899" s="34"/>
      <c r="BI899" s="34"/>
      <c r="BJ899" s="34"/>
      <c r="BK899" s="34"/>
      <c r="BL899" s="34"/>
      <c r="BM899" s="34"/>
      <c r="BN899" s="34"/>
      <c r="BO899" s="34"/>
      <c r="BP899" s="34"/>
      <c r="BQ899" s="34"/>
      <c r="BR899" s="34"/>
      <c r="BS899" s="34"/>
      <c r="BT899" s="34"/>
      <c r="BU899" s="34"/>
      <c r="BV899" s="34"/>
      <c r="BW899" s="34"/>
      <c r="BX899" s="34"/>
    </row>
    <row r="900" spans="1:76" x14ac:dyDescent="0.25">
      <c r="A900" s="35" t="s">
        <v>315</v>
      </c>
      <c r="B900" s="36">
        <v>1</v>
      </c>
      <c r="C900" s="34"/>
      <c r="D900" s="34"/>
      <c r="E900" s="34"/>
      <c r="F900" s="34"/>
      <c r="G900" s="34"/>
      <c r="H900" s="34"/>
      <c r="I900" s="34"/>
      <c r="J900" s="34"/>
      <c r="K900" s="34"/>
      <c r="L900" s="34"/>
      <c r="M900" s="34"/>
      <c r="N900" s="34"/>
      <c r="O900" s="34"/>
      <c r="P900" s="34"/>
      <c r="Q900" s="34"/>
      <c r="R900" s="34"/>
      <c r="S900" s="34"/>
      <c r="T900" s="34"/>
      <c r="U900" s="34"/>
      <c r="V900" s="34"/>
      <c r="W900" s="34"/>
      <c r="X900" s="34"/>
      <c r="Y900" s="34"/>
      <c r="Z900" s="34"/>
      <c r="AA900" s="34"/>
      <c r="AB900" s="34"/>
      <c r="AC900" s="34"/>
      <c r="AD900" s="34"/>
      <c r="AE900" s="34"/>
      <c r="AF900" s="34"/>
      <c r="AG900" s="34"/>
      <c r="AH900" s="34"/>
      <c r="AI900" s="34"/>
      <c r="AJ900" s="34"/>
      <c r="AK900" s="34"/>
      <c r="AL900" s="34"/>
      <c r="AM900" s="34"/>
      <c r="AN900" s="34"/>
      <c r="AO900" s="34"/>
      <c r="AP900" s="37"/>
      <c r="AQ900" s="34"/>
      <c r="AR900" s="34"/>
      <c r="AS900" s="34"/>
      <c r="AT900" s="34"/>
      <c r="AU900" s="34"/>
      <c r="AV900" s="34"/>
      <c r="AW900" s="34"/>
      <c r="AX900" s="34"/>
      <c r="AY900" s="34"/>
      <c r="AZ900" s="34"/>
      <c r="BA900" s="34"/>
      <c r="BB900" s="34"/>
      <c r="BC900" s="34"/>
      <c r="BD900" s="34"/>
      <c r="BE900" s="34"/>
      <c r="BF900" s="34"/>
      <c r="BG900" s="34"/>
      <c r="BH900" s="34"/>
      <c r="BI900" s="34"/>
      <c r="BJ900" s="34"/>
      <c r="BK900" s="34"/>
      <c r="BL900" s="34"/>
      <c r="BM900" s="34"/>
      <c r="BN900" s="34"/>
      <c r="BO900" s="34"/>
      <c r="BP900" s="34"/>
      <c r="BQ900" s="34"/>
      <c r="BR900" s="34"/>
      <c r="BS900" s="34"/>
      <c r="BT900" s="34"/>
      <c r="BU900" s="34"/>
      <c r="BV900" s="34"/>
      <c r="BW900" s="34"/>
      <c r="BX900" s="34"/>
    </row>
    <row r="901" spans="1:76" x14ac:dyDescent="0.25">
      <c r="A901" s="35" t="s">
        <v>316</v>
      </c>
      <c r="B901" s="36">
        <v>0</v>
      </c>
      <c r="C901" s="34"/>
      <c r="D901" s="34"/>
      <c r="E901" s="34"/>
      <c r="F901" s="34"/>
      <c r="G901" s="34"/>
      <c r="H901" s="34"/>
      <c r="I901" s="34"/>
      <c r="J901" s="34"/>
      <c r="K901" s="34"/>
      <c r="L901" s="34"/>
      <c r="M901" s="34"/>
      <c r="N901" s="34"/>
      <c r="O901" s="34"/>
      <c r="P901" s="34"/>
      <c r="Q901" s="34"/>
      <c r="R901" s="34"/>
      <c r="S901" s="34"/>
      <c r="T901" s="34"/>
      <c r="U901" s="34"/>
      <c r="V901" s="34"/>
      <c r="W901" s="34"/>
      <c r="X901" s="34"/>
      <c r="Y901" s="34"/>
      <c r="Z901" s="34"/>
      <c r="AA901" s="34"/>
      <c r="AB901" s="34"/>
      <c r="AC901" s="34"/>
      <c r="AD901" s="34"/>
      <c r="AE901" s="34"/>
      <c r="AF901" s="34"/>
      <c r="AG901" s="34"/>
      <c r="AH901" s="34"/>
      <c r="AI901" s="34"/>
      <c r="AJ901" s="34"/>
      <c r="AK901" s="34"/>
      <c r="AL901" s="34"/>
      <c r="AM901" s="34"/>
      <c r="AN901" s="34"/>
      <c r="AO901" s="34"/>
      <c r="AP901" s="37"/>
      <c r="AQ901" s="34"/>
      <c r="AR901" s="34"/>
      <c r="AS901" s="34"/>
      <c r="AT901" s="34"/>
      <c r="AU901" s="34"/>
      <c r="AV901" s="34"/>
      <c r="AW901" s="34"/>
      <c r="AX901" s="34"/>
      <c r="AY901" s="34"/>
      <c r="AZ901" s="34"/>
      <c r="BA901" s="34"/>
      <c r="BB901" s="34"/>
      <c r="BC901" s="34"/>
      <c r="BD901" s="34"/>
      <c r="BE901" s="34"/>
      <c r="BF901" s="34"/>
      <c r="BG901" s="34"/>
      <c r="BH901" s="34"/>
      <c r="BI901" s="34"/>
      <c r="BJ901" s="34"/>
      <c r="BK901" s="34"/>
      <c r="BL901" s="34"/>
      <c r="BM901" s="34"/>
      <c r="BN901" s="34"/>
      <c r="BO901" s="34"/>
      <c r="BP901" s="34"/>
      <c r="BQ901" s="34"/>
      <c r="BR901" s="34"/>
      <c r="BS901" s="34"/>
      <c r="BT901" s="34"/>
      <c r="BU901" s="34"/>
      <c r="BV901" s="34"/>
      <c r="BW901" s="34"/>
      <c r="BX901" s="34"/>
    </row>
    <row r="902" spans="1:76" x14ac:dyDescent="0.25">
      <c r="A902" s="35" t="s">
        <v>317</v>
      </c>
      <c r="B902" s="36" t="s">
        <v>318</v>
      </c>
      <c r="C902" s="34"/>
      <c r="D902" s="34"/>
      <c r="E902" s="34"/>
      <c r="F902" s="34"/>
      <c r="G902" s="34"/>
      <c r="H902" s="34"/>
      <c r="I902" s="34"/>
      <c r="J902" s="34"/>
      <c r="K902" s="34"/>
      <c r="L902" s="34"/>
      <c r="M902" s="34"/>
      <c r="N902" s="34"/>
      <c r="O902" s="34"/>
      <c r="P902" s="34"/>
      <c r="Q902" s="34"/>
      <c r="R902" s="34"/>
      <c r="S902" s="34"/>
      <c r="T902" s="34"/>
      <c r="U902" s="34"/>
      <c r="V902" s="34"/>
      <c r="W902" s="34"/>
      <c r="X902" s="34"/>
      <c r="Y902" s="34"/>
      <c r="Z902" s="34"/>
      <c r="AA902" s="34"/>
      <c r="AB902" s="34"/>
      <c r="AC902" s="34"/>
      <c r="AD902" s="34"/>
      <c r="AE902" s="34"/>
      <c r="AF902" s="34"/>
      <c r="AG902" s="34"/>
      <c r="AH902" s="34"/>
      <c r="AI902" s="34"/>
      <c r="AJ902" s="34"/>
      <c r="AK902" s="34"/>
      <c r="AL902" s="34"/>
      <c r="AM902" s="34"/>
      <c r="AN902" s="34"/>
      <c r="AO902" s="34"/>
      <c r="AP902" s="37"/>
      <c r="AQ902" s="34"/>
      <c r="AR902" s="34"/>
      <c r="AS902" s="34"/>
      <c r="AT902" s="34"/>
      <c r="AU902" s="34"/>
      <c r="AV902" s="34"/>
      <c r="AW902" s="34"/>
      <c r="AX902" s="34"/>
      <c r="AY902" s="34"/>
      <c r="AZ902" s="34"/>
      <c r="BA902" s="34"/>
      <c r="BB902" s="34"/>
      <c r="BC902" s="34"/>
      <c r="BD902" s="34"/>
      <c r="BE902" s="34"/>
      <c r="BF902" s="34"/>
      <c r="BG902" s="34"/>
      <c r="BH902" s="34"/>
      <c r="BI902" s="34"/>
      <c r="BJ902" s="34"/>
      <c r="BK902" s="34"/>
      <c r="BL902" s="34"/>
      <c r="BM902" s="34"/>
      <c r="BN902" s="34"/>
      <c r="BO902" s="34"/>
      <c r="BP902" s="34"/>
      <c r="BQ902" s="34"/>
      <c r="BR902" s="34"/>
      <c r="BS902" s="34"/>
      <c r="BT902" s="34"/>
      <c r="BU902" s="34"/>
      <c r="BV902" s="34"/>
      <c r="BW902" s="34"/>
      <c r="BX902" s="34"/>
    </row>
    <row r="903" spans="1:76" x14ac:dyDescent="0.25">
      <c r="A903" s="35" t="s">
        <v>319</v>
      </c>
      <c r="B903" s="36" t="s">
        <v>320</v>
      </c>
      <c r="C903" s="34"/>
      <c r="D903" s="34"/>
      <c r="E903" s="34"/>
      <c r="F903" s="34"/>
      <c r="G903" s="34"/>
      <c r="H903" s="34"/>
      <c r="I903" s="34"/>
      <c r="J903" s="34"/>
      <c r="K903" s="34"/>
      <c r="L903" s="34"/>
      <c r="M903" s="34"/>
      <c r="N903" s="34"/>
      <c r="O903" s="34"/>
      <c r="P903" s="34"/>
      <c r="Q903" s="34"/>
      <c r="R903" s="34"/>
      <c r="S903" s="34"/>
      <c r="T903" s="34"/>
      <c r="U903" s="34"/>
      <c r="V903" s="34"/>
      <c r="W903" s="34"/>
      <c r="X903" s="34"/>
      <c r="Y903" s="34"/>
      <c r="Z903" s="34"/>
      <c r="AA903" s="34"/>
      <c r="AB903" s="34"/>
      <c r="AC903" s="34"/>
      <c r="AD903" s="34"/>
      <c r="AE903" s="34"/>
      <c r="AF903" s="34"/>
      <c r="AG903" s="34"/>
      <c r="AH903" s="34"/>
      <c r="AI903" s="34"/>
      <c r="AJ903" s="34"/>
      <c r="AK903" s="34"/>
      <c r="AL903" s="34"/>
      <c r="AM903" s="34"/>
      <c r="AN903" s="34"/>
      <c r="AO903" s="34"/>
      <c r="AP903" s="37"/>
      <c r="AQ903" s="34"/>
      <c r="AR903" s="34"/>
      <c r="AS903" s="34"/>
      <c r="AT903" s="34"/>
      <c r="AU903" s="34"/>
      <c r="AV903" s="34"/>
      <c r="AW903" s="34"/>
      <c r="AX903" s="34"/>
      <c r="AY903" s="34"/>
      <c r="AZ903" s="34"/>
      <c r="BA903" s="34"/>
      <c r="BB903" s="34"/>
      <c r="BC903" s="34"/>
      <c r="BD903" s="34"/>
      <c r="BE903" s="34"/>
      <c r="BF903" s="34"/>
      <c r="BG903" s="34"/>
      <c r="BH903" s="34"/>
      <c r="BI903" s="34"/>
      <c r="BJ903" s="34"/>
      <c r="BK903" s="34"/>
      <c r="BL903" s="34"/>
      <c r="BM903" s="34"/>
      <c r="BN903" s="34"/>
      <c r="BO903" s="34"/>
      <c r="BP903" s="34"/>
      <c r="BQ903" s="34"/>
      <c r="BR903" s="34"/>
      <c r="BS903" s="34"/>
      <c r="BT903" s="34"/>
      <c r="BU903" s="34"/>
      <c r="BV903" s="34"/>
      <c r="BW903" s="34"/>
      <c r="BX903" s="34"/>
    </row>
    <row r="904" spans="1:76" x14ac:dyDescent="0.25">
      <c r="A904" s="35" t="s">
        <v>321</v>
      </c>
      <c r="B904" s="36" t="s">
        <v>322</v>
      </c>
      <c r="C904" s="34"/>
      <c r="D904" s="34"/>
      <c r="E904" s="34"/>
      <c r="F904" s="34"/>
      <c r="G904" s="34"/>
      <c r="H904" s="34"/>
      <c r="I904" s="34"/>
      <c r="J904" s="34"/>
      <c r="K904" s="34"/>
      <c r="L904" s="34"/>
      <c r="M904" s="34"/>
      <c r="N904" s="34"/>
      <c r="O904" s="34"/>
      <c r="P904" s="34"/>
      <c r="Q904" s="34"/>
      <c r="R904" s="34"/>
      <c r="S904" s="34"/>
      <c r="T904" s="34"/>
      <c r="U904" s="34"/>
      <c r="V904" s="34"/>
      <c r="W904" s="34"/>
      <c r="X904" s="34"/>
      <c r="Y904" s="34"/>
      <c r="Z904" s="34"/>
      <c r="AA904" s="34"/>
      <c r="AB904" s="34"/>
      <c r="AC904" s="34"/>
      <c r="AD904" s="34"/>
      <c r="AE904" s="34"/>
      <c r="AF904" s="34"/>
      <c r="AG904" s="34"/>
      <c r="AH904" s="34"/>
      <c r="AI904" s="34"/>
      <c r="AJ904" s="34"/>
      <c r="AK904" s="34"/>
      <c r="AL904" s="34"/>
      <c r="AM904" s="34"/>
      <c r="AN904" s="34"/>
      <c r="AO904" s="34"/>
      <c r="AP904" s="37"/>
      <c r="AQ904" s="34"/>
      <c r="AR904" s="34"/>
      <c r="AS904" s="34"/>
      <c r="AT904" s="34"/>
      <c r="AU904" s="34"/>
      <c r="AV904" s="34"/>
      <c r="AW904" s="34"/>
      <c r="AX904" s="34"/>
      <c r="AY904" s="34"/>
      <c r="AZ904" s="34"/>
      <c r="BA904" s="34"/>
      <c r="BB904" s="34"/>
      <c r="BC904" s="34"/>
      <c r="BD904" s="34"/>
      <c r="BE904" s="34"/>
      <c r="BF904" s="34"/>
      <c r="BG904" s="34"/>
      <c r="BH904" s="34"/>
      <c r="BI904" s="34"/>
      <c r="BJ904" s="34"/>
      <c r="BK904" s="34"/>
      <c r="BL904" s="34"/>
      <c r="BM904" s="34"/>
      <c r="BN904" s="34"/>
      <c r="BO904" s="34"/>
      <c r="BP904" s="34"/>
      <c r="BQ904" s="34"/>
      <c r="BR904" s="34"/>
      <c r="BS904" s="34"/>
      <c r="BT904" s="34"/>
      <c r="BU904" s="34"/>
      <c r="BV904" s="34"/>
      <c r="BW904" s="34"/>
      <c r="BX904" s="34"/>
    </row>
    <row r="905" spans="1:76" x14ac:dyDescent="0.25">
      <c r="A905" s="35" t="s">
        <v>323</v>
      </c>
      <c r="B905" s="36">
        <v>0</v>
      </c>
      <c r="C905" s="34"/>
      <c r="D905" s="34"/>
      <c r="E905" s="34"/>
      <c r="F905" s="34"/>
      <c r="G905" s="34"/>
      <c r="H905" s="34"/>
      <c r="I905" s="34"/>
      <c r="J905" s="34"/>
      <c r="K905" s="34"/>
      <c r="L905" s="34"/>
      <c r="M905" s="34"/>
      <c r="N905" s="34"/>
      <c r="O905" s="34"/>
      <c r="P905" s="34"/>
      <c r="Q905" s="34"/>
      <c r="R905" s="34"/>
      <c r="S905" s="34"/>
      <c r="T905" s="34"/>
      <c r="U905" s="34"/>
      <c r="V905" s="34"/>
      <c r="W905" s="34"/>
      <c r="X905" s="34"/>
      <c r="Y905" s="34"/>
      <c r="Z905" s="34"/>
      <c r="AA905" s="34"/>
      <c r="AB905" s="34"/>
      <c r="AC905" s="34"/>
      <c r="AD905" s="34"/>
      <c r="AE905" s="34"/>
      <c r="AF905" s="34"/>
      <c r="AG905" s="34"/>
      <c r="AH905" s="34"/>
      <c r="AI905" s="34"/>
      <c r="AJ905" s="34"/>
      <c r="AK905" s="34"/>
      <c r="AL905" s="34"/>
      <c r="AM905" s="34"/>
      <c r="AN905" s="34"/>
      <c r="AO905" s="34"/>
      <c r="AP905" s="37"/>
      <c r="AQ905" s="34"/>
      <c r="AR905" s="34"/>
      <c r="AS905" s="34"/>
      <c r="AT905" s="34"/>
      <c r="AU905" s="34"/>
      <c r="AV905" s="34"/>
      <c r="AW905" s="34"/>
      <c r="AX905" s="34"/>
      <c r="AY905" s="34"/>
      <c r="AZ905" s="34"/>
      <c r="BA905" s="34"/>
      <c r="BB905" s="34"/>
      <c r="BC905" s="34"/>
      <c r="BD905" s="34"/>
      <c r="BE905" s="34"/>
      <c r="BF905" s="34"/>
      <c r="BG905" s="34"/>
      <c r="BH905" s="34"/>
      <c r="BI905" s="34"/>
      <c r="BJ905" s="34"/>
      <c r="BK905" s="34"/>
      <c r="BL905" s="34"/>
      <c r="BM905" s="34"/>
      <c r="BN905" s="34"/>
      <c r="BO905" s="34"/>
      <c r="BP905" s="34"/>
      <c r="BQ905" s="34"/>
      <c r="BR905" s="34"/>
      <c r="BS905" s="34"/>
      <c r="BT905" s="34"/>
      <c r="BU905" s="34"/>
      <c r="BV905" s="34"/>
      <c r="BW905" s="34"/>
      <c r="BX905" s="34"/>
    </row>
    <row r="906" spans="1:76" x14ac:dyDescent="0.25">
      <c r="A906" s="35" t="s">
        <v>324</v>
      </c>
      <c r="B906" s="36">
        <v>1.6815972222222222E-2</v>
      </c>
      <c r="C906" s="34"/>
      <c r="D906" s="34"/>
      <c r="E906" s="34"/>
      <c r="F906" s="34"/>
      <c r="G906" s="34"/>
      <c r="H906" s="34"/>
      <c r="I906" s="34"/>
      <c r="J906" s="34"/>
      <c r="K906" s="34"/>
      <c r="L906" s="34"/>
      <c r="M906" s="34"/>
      <c r="N906" s="34"/>
      <c r="O906" s="34"/>
      <c r="P906" s="34"/>
      <c r="Q906" s="34"/>
      <c r="R906" s="34"/>
      <c r="S906" s="34"/>
      <c r="T906" s="34"/>
      <c r="U906" s="34"/>
      <c r="V906" s="34"/>
      <c r="W906" s="34"/>
      <c r="X906" s="34"/>
      <c r="Y906" s="34"/>
      <c r="Z906" s="34"/>
      <c r="AA906" s="34"/>
      <c r="AB906" s="34"/>
      <c r="AC906" s="34"/>
      <c r="AD906" s="34"/>
      <c r="AE906" s="34"/>
      <c r="AF906" s="34"/>
      <c r="AG906" s="34"/>
      <c r="AH906" s="34"/>
      <c r="AI906" s="34"/>
      <c r="AJ906" s="34"/>
      <c r="AK906" s="34"/>
      <c r="AL906" s="34"/>
      <c r="AM906" s="34"/>
      <c r="AN906" s="34"/>
      <c r="AO906" s="34"/>
      <c r="AP906" s="37"/>
      <c r="AQ906" s="34"/>
      <c r="AR906" s="34"/>
      <c r="AS906" s="34"/>
      <c r="AT906" s="34"/>
      <c r="AU906" s="34"/>
      <c r="AV906" s="34"/>
      <c r="AW906" s="34"/>
      <c r="AX906" s="34"/>
      <c r="AY906" s="34"/>
      <c r="AZ906" s="34"/>
      <c r="BA906" s="34"/>
      <c r="BB906" s="34"/>
      <c r="BC906" s="34"/>
      <c r="BD906" s="34"/>
      <c r="BE906" s="34"/>
      <c r="BF906" s="34"/>
      <c r="BG906" s="34"/>
      <c r="BH906" s="34"/>
      <c r="BI906" s="34"/>
      <c r="BJ906" s="34"/>
      <c r="BK906" s="34"/>
      <c r="BL906" s="34"/>
      <c r="BM906" s="34"/>
      <c r="BN906" s="34"/>
      <c r="BO906" s="34"/>
      <c r="BP906" s="34"/>
      <c r="BQ906" s="34"/>
      <c r="BR906" s="34"/>
      <c r="BS906" s="34"/>
      <c r="BT906" s="34"/>
      <c r="BU906" s="34"/>
      <c r="BV906" s="34"/>
      <c r="BW906" s="34"/>
      <c r="BX906" s="34"/>
    </row>
    <row r="907" spans="1:76" x14ac:dyDescent="0.25">
      <c r="A907" s="35" t="s">
        <v>325</v>
      </c>
      <c r="B907" s="36">
        <v>2.6387731481481481E-2</v>
      </c>
      <c r="C907" s="34"/>
      <c r="D907" s="34"/>
      <c r="E907" s="34"/>
      <c r="F907" s="34"/>
      <c r="G907" s="34"/>
      <c r="H907" s="34"/>
      <c r="I907" s="34"/>
      <c r="J907" s="34"/>
      <c r="K907" s="34"/>
      <c r="L907" s="34"/>
      <c r="M907" s="34"/>
      <c r="N907" s="34"/>
      <c r="O907" s="34"/>
      <c r="P907" s="34"/>
      <c r="Q907" s="34"/>
      <c r="R907" s="34"/>
      <c r="S907" s="34"/>
      <c r="T907" s="34"/>
      <c r="U907" s="34"/>
      <c r="V907" s="34"/>
      <c r="W907" s="34"/>
      <c r="X907" s="34"/>
      <c r="Y907" s="34"/>
      <c r="Z907" s="34"/>
      <c r="AA907" s="34"/>
      <c r="AB907" s="34"/>
      <c r="AC907" s="34"/>
      <c r="AD907" s="34"/>
      <c r="AE907" s="34"/>
      <c r="AF907" s="34"/>
      <c r="AG907" s="34"/>
      <c r="AH907" s="34"/>
      <c r="AI907" s="34"/>
      <c r="AJ907" s="34"/>
      <c r="AK907" s="34"/>
      <c r="AL907" s="34"/>
      <c r="AM907" s="34"/>
      <c r="AN907" s="34"/>
      <c r="AO907" s="34"/>
      <c r="AP907" s="37"/>
      <c r="AQ907" s="34"/>
      <c r="AR907" s="34"/>
      <c r="AS907" s="34"/>
      <c r="AT907" s="34"/>
      <c r="AU907" s="34"/>
      <c r="AV907" s="34"/>
      <c r="AW907" s="34"/>
      <c r="AX907" s="34"/>
      <c r="AY907" s="34"/>
      <c r="AZ907" s="34"/>
      <c r="BA907" s="34"/>
      <c r="BB907" s="34"/>
      <c r="BC907" s="34"/>
      <c r="BD907" s="34"/>
      <c r="BE907" s="34"/>
      <c r="BF907" s="34"/>
      <c r="BG907" s="34"/>
      <c r="BH907" s="34"/>
      <c r="BI907" s="34"/>
      <c r="BJ907" s="34"/>
      <c r="BK907" s="34"/>
      <c r="BL907" s="34"/>
      <c r="BM907" s="34"/>
      <c r="BN907" s="34"/>
      <c r="BO907" s="34"/>
      <c r="BP907" s="34"/>
      <c r="BQ907" s="34"/>
      <c r="BR907" s="34"/>
      <c r="BS907" s="34"/>
      <c r="BT907" s="34"/>
      <c r="BU907" s="34"/>
      <c r="BV907" s="34"/>
      <c r="BW907" s="34"/>
      <c r="BX907" s="34"/>
    </row>
    <row r="908" spans="1:76" x14ac:dyDescent="0.25">
      <c r="A908" s="35" t="s">
        <v>326</v>
      </c>
      <c r="B908" s="36">
        <v>828</v>
      </c>
      <c r="C908" s="34"/>
      <c r="D908" s="34"/>
      <c r="E908" s="34"/>
      <c r="F908" s="34"/>
      <c r="G908" s="34"/>
      <c r="H908" s="34"/>
      <c r="I908" s="34"/>
      <c r="J908" s="34"/>
      <c r="K908" s="34"/>
      <c r="L908" s="34"/>
      <c r="M908" s="34"/>
      <c r="N908" s="34"/>
      <c r="O908" s="34"/>
      <c r="P908" s="34"/>
      <c r="Q908" s="34"/>
      <c r="R908" s="34"/>
      <c r="S908" s="34"/>
      <c r="T908" s="34"/>
      <c r="U908" s="34"/>
      <c r="V908" s="34"/>
      <c r="W908" s="34"/>
      <c r="X908" s="34"/>
      <c r="Y908" s="34"/>
      <c r="Z908" s="34"/>
      <c r="AA908" s="34"/>
      <c r="AB908" s="34"/>
      <c r="AC908" s="34"/>
      <c r="AD908" s="34"/>
      <c r="AE908" s="34"/>
      <c r="AF908" s="34"/>
      <c r="AG908" s="34"/>
      <c r="AH908" s="34"/>
      <c r="AI908" s="34"/>
      <c r="AJ908" s="34"/>
      <c r="AK908" s="34"/>
      <c r="AL908" s="34"/>
      <c r="AM908" s="34"/>
      <c r="AN908" s="34"/>
      <c r="AO908" s="34"/>
      <c r="AP908" s="37"/>
      <c r="AQ908" s="34"/>
      <c r="AR908" s="34"/>
      <c r="AS908" s="34"/>
      <c r="AT908" s="34"/>
      <c r="AU908" s="34"/>
      <c r="AV908" s="34"/>
      <c r="AW908" s="34"/>
      <c r="AX908" s="34"/>
      <c r="AY908" s="34"/>
      <c r="AZ908" s="34"/>
      <c r="BA908" s="34"/>
      <c r="BB908" s="34"/>
      <c r="BC908" s="34"/>
      <c r="BD908" s="34"/>
      <c r="BE908" s="34"/>
      <c r="BF908" s="34"/>
      <c r="BG908" s="34"/>
      <c r="BH908" s="34"/>
      <c r="BI908" s="34"/>
      <c r="BJ908" s="34"/>
      <c r="BK908" s="34"/>
      <c r="BL908" s="34"/>
      <c r="BM908" s="34"/>
      <c r="BN908" s="34"/>
      <c r="BO908" s="34"/>
      <c r="BP908" s="34"/>
      <c r="BQ908" s="34"/>
      <c r="BR908" s="34"/>
      <c r="BS908" s="34"/>
      <c r="BT908" s="34"/>
      <c r="BU908" s="34"/>
      <c r="BV908" s="34"/>
      <c r="BW908" s="34"/>
      <c r="BX908" s="34"/>
    </row>
    <row r="909" spans="1:76" x14ac:dyDescent="0.25">
      <c r="A909" s="35" t="s">
        <v>327</v>
      </c>
      <c r="B909" s="36">
        <v>692</v>
      </c>
      <c r="C909" s="34"/>
      <c r="D909" s="34"/>
      <c r="E909" s="34"/>
      <c r="F909" s="34"/>
      <c r="G909" s="34"/>
      <c r="H909" s="34"/>
      <c r="I909" s="34"/>
      <c r="J909" s="34"/>
      <c r="K909" s="34"/>
      <c r="L909" s="34"/>
      <c r="M909" s="34"/>
      <c r="N909" s="34"/>
      <c r="O909" s="34"/>
      <c r="P909" s="34"/>
      <c r="Q909" s="34"/>
      <c r="R909" s="34"/>
      <c r="S909" s="34"/>
      <c r="T909" s="34"/>
      <c r="U909" s="34"/>
      <c r="V909" s="34"/>
      <c r="W909" s="34"/>
      <c r="X909" s="34"/>
      <c r="Y909" s="34"/>
      <c r="Z909" s="34"/>
      <c r="AA909" s="34"/>
      <c r="AB909" s="34"/>
      <c r="AC909" s="34"/>
      <c r="AD909" s="34"/>
      <c r="AE909" s="34"/>
      <c r="AF909" s="34"/>
      <c r="AG909" s="34"/>
      <c r="AH909" s="34"/>
      <c r="AI909" s="34"/>
      <c r="AJ909" s="34"/>
      <c r="AK909" s="34"/>
      <c r="AL909" s="34"/>
      <c r="AM909" s="34"/>
      <c r="AN909" s="34"/>
      <c r="AO909" s="34"/>
      <c r="AP909" s="37"/>
      <c r="AQ909" s="34"/>
      <c r="AR909" s="34"/>
      <c r="AS909" s="34"/>
      <c r="AT909" s="34"/>
      <c r="AU909" s="34"/>
      <c r="AV909" s="34"/>
      <c r="AW909" s="34"/>
      <c r="AX909" s="34"/>
      <c r="AY909" s="34"/>
      <c r="AZ909" s="34"/>
      <c r="BA909" s="34"/>
      <c r="BB909" s="34"/>
      <c r="BC909" s="34"/>
      <c r="BD909" s="34"/>
      <c r="BE909" s="34"/>
      <c r="BF909" s="34"/>
      <c r="BG909" s="34"/>
      <c r="BH909" s="34"/>
      <c r="BI909" s="34"/>
      <c r="BJ909" s="34"/>
      <c r="BK909" s="34"/>
      <c r="BL909" s="34"/>
      <c r="BM909" s="34"/>
      <c r="BN909" s="34"/>
      <c r="BO909" s="34"/>
      <c r="BP909" s="34"/>
      <c r="BQ909" s="34"/>
      <c r="BR909" s="34"/>
      <c r="BS909" s="34"/>
      <c r="BT909" s="34"/>
      <c r="BU909" s="34"/>
      <c r="BV909" s="34"/>
      <c r="BW909" s="34"/>
      <c r="BX909" s="34"/>
    </row>
    <row r="910" spans="1:76" x14ac:dyDescent="0.25">
      <c r="A910" s="35" t="s">
        <v>328</v>
      </c>
      <c r="B910" s="36">
        <v>1.254</v>
      </c>
      <c r="C910" s="34"/>
      <c r="D910" s="34"/>
      <c r="E910" s="34"/>
      <c r="F910" s="34"/>
      <c r="G910" s="34"/>
      <c r="H910" s="34"/>
      <c r="I910" s="34"/>
      <c r="J910" s="34"/>
      <c r="K910" s="34"/>
      <c r="L910" s="34"/>
      <c r="M910" s="34"/>
      <c r="N910" s="34"/>
      <c r="O910" s="34"/>
      <c r="P910" s="34"/>
      <c r="Q910" s="34"/>
      <c r="R910" s="34"/>
      <c r="S910" s="34"/>
      <c r="T910" s="34"/>
      <c r="U910" s="34"/>
      <c r="V910" s="34"/>
      <c r="W910" s="34"/>
      <c r="X910" s="34"/>
      <c r="Y910" s="34"/>
      <c r="Z910" s="34"/>
      <c r="AA910" s="34"/>
      <c r="AB910" s="34"/>
      <c r="AC910" s="34"/>
      <c r="AD910" s="34"/>
      <c r="AE910" s="34"/>
      <c r="AF910" s="34"/>
      <c r="AG910" s="34"/>
      <c r="AH910" s="34"/>
      <c r="AI910" s="34"/>
      <c r="AJ910" s="34"/>
      <c r="AK910" s="34"/>
      <c r="AL910" s="34"/>
      <c r="AM910" s="34"/>
      <c r="AN910" s="34"/>
      <c r="AO910" s="34"/>
      <c r="AP910" s="37"/>
      <c r="AQ910" s="34"/>
      <c r="AR910" s="34"/>
      <c r="AS910" s="34"/>
      <c r="AT910" s="34"/>
      <c r="AU910" s="34"/>
      <c r="AV910" s="34"/>
      <c r="AW910" s="34"/>
      <c r="AX910" s="34"/>
      <c r="AY910" s="34"/>
      <c r="AZ910" s="34"/>
      <c r="BA910" s="34"/>
      <c r="BB910" s="34"/>
      <c r="BC910" s="34"/>
      <c r="BD910" s="34"/>
      <c r="BE910" s="34"/>
      <c r="BF910" s="34"/>
      <c r="BG910" s="34"/>
      <c r="BH910" s="34"/>
      <c r="BI910" s="34"/>
      <c r="BJ910" s="34"/>
      <c r="BK910" s="34"/>
      <c r="BL910" s="34"/>
      <c r="BM910" s="34"/>
      <c r="BN910" s="34"/>
      <c r="BO910" s="34"/>
      <c r="BP910" s="34"/>
      <c r="BQ910" s="34"/>
      <c r="BR910" s="34"/>
      <c r="BS910" s="34"/>
      <c r="BT910" s="34"/>
      <c r="BU910" s="34"/>
      <c r="BV910" s="34"/>
      <c r="BW910" s="34"/>
      <c r="BX910" s="34"/>
    </row>
    <row r="911" spans="1:76" x14ac:dyDescent="0.25">
      <c r="A911" s="35" t="s">
        <v>329</v>
      </c>
      <c r="B911" s="36">
        <v>978.68600000000004</v>
      </c>
      <c r="C911" s="34"/>
      <c r="D911" s="34"/>
      <c r="E911" s="34"/>
      <c r="F911" s="34"/>
      <c r="G911" s="34"/>
      <c r="H911" s="34"/>
      <c r="I911" s="34"/>
      <c r="J911" s="34"/>
      <c r="K911" s="34"/>
      <c r="L911" s="34"/>
      <c r="M911" s="34"/>
      <c r="N911" s="34"/>
      <c r="O911" s="34"/>
      <c r="P911" s="34"/>
      <c r="Q911" s="34"/>
      <c r="R911" s="34"/>
      <c r="S911" s="34"/>
      <c r="T911" s="34"/>
      <c r="U911" s="34"/>
      <c r="V911" s="34"/>
      <c r="W911" s="34"/>
      <c r="X911" s="34"/>
      <c r="Y911" s="34"/>
      <c r="Z911" s="34"/>
      <c r="AA911" s="34"/>
      <c r="AB911" s="34"/>
      <c r="AC911" s="34"/>
      <c r="AD911" s="34"/>
      <c r="AE911" s="34"/>
      <c r="AF911" s="34"/>
      <c r="AG911" s="34"/>
      <c r="AH911" s="34"/>
      <c r="AI911" s="34"/>
      <c r="AJ911" s="34"/>
      <c r="AK911" s="34"/>
      <c r="AL911" s="34"/>
      <c r="AM911" s="34"/>
      <c r="AN911" s="34"/>
      <c r="AO911" s="34"/>
      <c r="AP911" s="37"/>
      <c r="AQ911" s="34"/>
      <c r="AR911" s="34"/>
      <c r="AS911" s="34"/>
      <c r="AT911" s="34"/>
      <c r="AU911" s="34"/>
      <c r="AV911" s="34"/>
      <c r="AW911" s="34"/>
      <c r="AX911" s="34"/>
      <c r="AY911" s="34"/>
      <c r="AZ911" s="34"/>
      <c r="BA911" s="34"/>
      <c r="BB911" s="34"/>
      <c r="BC911" s="34"/>
      <c r="BD911" s="34"/>
      <c r="BE911" s="34"/>
      <c r="BF911" s="34"/>
      <c r="BG911" s="34"/>
      <c r="BH911" s="34"/>
      <c r="BI911" s="34"/>
      <c r="BJ911" s="34"/>
      <c r="BK911" s="34"/>
      <c r="BL911" s="34"/>
      <c r="BM911" s="34"/>
      <c r="BN911" s="34"/>
      <c r="BO911" s="34"/>
      <c r="BP911" s="34"/>
      <c r="BQ911" s="34"/>
      <c r="BR911" s="34"/>
      <c r="BS911" s="34"/>
      <c r="BT911" s="34"/>
      <c r="BU911" s="34"/>
      <c r="BV911" s="34"/>
      <c r="BW911" s="34"/>
      <c r="BX911" s="34"/>
    </row>
    <row r="912" spans="1:76" x14ac:dyDescent="0.25">
      <c r="A912" s="35" t="s">
        <v>330</v>
      </c>
      <c r="B912" s="36">
        <v>93.828000000000003</v>
      </c>
      <c r="C912" s="34"/>
      <c r="D912" s="34"/>
      <c r="E912" s="34"/>
      <c r="F912" s="34"/>
      <c r="G912" s="34"/>
      <c r="H912" s="34"/>
      <c r="I912" s="34"/>
      <c r="J912" s="34"/>
      <c r="K912" s="34"/>
      <c r="L912" s="34"/>
      <c r="M912" s="34"/>
      <c r="N912" s="34"/>
      <c r="O912" s="34"/>
      <c r="P912" s="34"/>
      <c r="Q912" s="34"/>
      <c r="R912" s="34"/>
      <c r="S912" s="34"/>
      <c r="T912" s="34"/>
      <c r="U912" s="34"/>
      <c r="V912" s="34"/>
      <c r="W912" s="34"/>
      <c r="X912" s="34"/>
      <c r="Y912" s="34"/>
      <c r="Z912" s="34"/>
      <c r="AA912" s="34"/>
      <c r="AB912" s="34"/>
      <c r="AC912" s="34"/>
      <c r="AD912" s="34"/>
      <c r="AE912" s="34"/>
      <c r="AF912" s="34"/>
      <c r="AG912" s="34"/>
      <c r="AH912" s="34"/>
      <c r="AI912" s="34"/>
      <c r="AJ912" s="34"/>
      <c r="AK912" s="34"/>
      <c r="AL912" s="34"/>
      <c r="AM912" s="34"/>
      <c r="AN912" s="34"/>
      <c r="AO912" s="34"/>
      <c r="AP912" s="37"/>
      <c r="AQ912" s="34"/>
      <c r="AR912" s="34"/>
      <c r="AS912" s="34"/>
      <c r="AT912" s="34"/>
      <c r="AU912" s="34"/>
      <c r="AV912" s="34"/>
      <c r="AW912" s="34"/>
      <c r="AX912" s="34"/>
      <c r="AY912" s="34"/>
      <c r="AZ912" s="34"/>
      <c r="BA912" s="34"/>
      <c r="BB912" s="34"/>
      <c r="BC912" s="34"/>
      <c r="BD912" s="34"/>
      <c r="BE912" s="34"/>
      <c r="BF912" s="34"/>
      <c r="BG912" s="34"/>
      <c r="BH912" s="34"/>
      <c r="BI912" s="34"/>
      <c r="BJ912" s="34"/>
      <c r="BK912" s="34"/>
      <c r="BL912" s="34"/>
      <c r="BM912" s="34"/>
      <c r="BN912" s="34"/>
      <c r="BO912" s="34"/>
      <c r="BP912" s="34"/>
      <c r="BQ912" s="34"/>
      <c r="BR912" s="34"/>
      <c r="BS912" s="34"/>
      <c r="BT912" s="34"/>
      <c r="BU912" s="34"/>
      <c r="BV912" s="34"/>
      <c r="BW912" s="34"/>
      <c r="BX912" s="34"/>
    </row>
    <row r="913" spans="1:76" x14ac:dyDescent="0.25">
      <c r="A913" s="35" t="s">
        <v>331</v>
      </c>
      <c r="B913" s="36">
        <v>28.1</v>
      </c>
      <c r="C913" s="34"/>
      <c r="D913" s="34"/>
      <c r="E913" s="34"/>
      <c r="F913" s="34"/>
      <c r="G913" s="34"/>
      <c r="H913" s="34"/>
      <c r="I913" s="34"/>
      <c r="J913" s="34"/>
      <c r="K913" s="34"/>
      <c r="L913" s="34"/>
      <c r="M913" s="34"/>
      <c r="N913" s="34"/>
      <c r="O913" s="34"/>
      <c r="P913" s="34"/>
      <c r="Q913" s="34"/>
      <c r="R913" s="34"/>
      <c r="S913" s="34"/>
      <c r="T913" s="34"/>
      <c r="U913" s="34"/>
      <c r="V913" s="34"/>
      <c r="W913" s="34"/>
      <c r="X913" s="34"/>
      <c r="Y913" s="34"/>
      <c r="Z913" s="34"/>
      <c r="AA913" s="34"/>
      <c r="AB913" s="34"/>
      <c r="AC913" s="34"/>
      <c r="AD913" s="34"/>
      <c r="AE913" s="34"/>
      <c r="AF913" s="34"/>
      <c r="AG913" s="34"/>
      <c r="AH913" s="34"/>
      <c r="AI913" s="34"/>
      <c r="AJ913" s="34"/>
      <c r="AK913" s="34"/>
      <c r="AL913" s="34"/>
      <c r="AM913" s="34"/>
      <c r="AN913" s="34"/>
      <c r="AO913" s="34"/>
      <c r="AP913" s="37"/>
      <c r="AQ913" s="34"/>
      <c r="AR913" s="34"/>
      <c r="AS913" s="34"/>
      <c r="AT913" s="34"/>
      <c r="AU913" s="34"/>
      <c r="AV913" s="34"/>
      <c r="AW913" s="34"/>
      <c r="AX913" s="34"/>
      <c r="AY913" s="34"/>
      <c r="AZ913" s="34"/>
      <c r="BA913" s="34"/>
      <c r="BB913" s="34"/>
      <c r="BC913" s="34"/>
      <c r="BD913" s="34"/>
      <c r="BE913" s="34"/>
      <c r="BF913" s="34"/>
      <c r="BG913" s="34"/>
      <c r="BH913" s="34"/>
      <c r="BI913" s="34"/>
      <c r="BJ913" s="34"/>
      <c r="BK913" s="34"/>
      <c r="BL913" s="34"/>
      <c r="BM913" s="34"/>
      <c r="BN913" s="34"/>
      <c r="BO913" s="34"/>
      <c r="BP913" s="34"/>
      <c r="BQ913" s="34"/>
      <c r="BR913" s="34"/>
      <c r="BS913" s="34"/>
      <c r="BT913" s="34"/>
      <c r="BU913" s="34"/>
      <c r="BV913" s="34"/>
      <c r="BW913" s="34"/>
      <c r="BX913" s="34"/>
    </row>
    <row r="914" spans="1:76" x14ac:dyDescent="0.25">
      <c r="A914" s="35" t="s">
        <v>332</v>
      </c>
      <c r="B914" s="36">
        <v>0.81899999999999995</v>
      </c>
      <c r="C914" s="34"/>
      <c r="D914" s="34"/>
      <c r="E914" s="34"/>
      <c r="F914" s="34"/>
      <c r="G914" s="34"/>
      <c r="H914" s="34"/>
      <c r="I914" s="34"/>
      <c r="J914" s="34"/>
      <c r="K914" s="34"/>
      <c r="L914" s="34"/>
      <c r="M914" s="34"/>
      <c r="N914" s="34"/>
      <c r="O914" s="34"/>
      <c r="P914" s="34"/>
      <c r="Q914" s="34"/>
      <c r="R914" s="34"/>
      <c r="S914" s="34"/>
      <c r="T914" s="34"/>
      <c r="U914" s="34"/>
      <c r="V914" s="34"/>
      <c r="W914" s="34"/>
      <c r="X914" s="34"/>
      <c r="Y914" s="34"/>
      <c r="Z914" s="34"/>
      <c r="AA914" s="34"/>
      <c r="AB914" s="34"/>
      <c r="AC914" s="34"/>
      <c r="AD914" s="34"/>
      <c r="AE914" s="34"/>
      <c r="AF914" s="34"/>
      <c r="AG914" s="34"/>
      <c r="AH914" s="34"/>
      <c r="AI914" s="34"/>
      <c r="AJ914" s="34"/>
      <c r="AK914" s="34"/>
      <c r="AL914" s="34"/>
      <c r="AM914" s="34"/>
      <c r="AN914" s="34"/>
      <c r="AO914" s="34"/>
      <c r="AP914" s="37"/>
      <c r="AQ914" s="34"/>
      <c r="AR914" s="34"/>
      <c r="AS914" s="34"/>
      <c r="AT914" s="34"/>
      <c r="AU914" s="34"/>
      <c r="AV914" s="34"/>
      <c r="AW914" s="34"/>
      <c r="AX914" s="34"/>
      <c r="AY914" s="34"/>
      <c r="AZ914" s="34"/>
      <c r="BA914" s="34"/>
      <c r="BB914" s="34"/>
      <c r="BC914" s="34"/>
      <c r="BD914" s="34"/>
      <c r="BE914" s="34"/>
      <c r="BF914" s="34"/>
      <c r="BG914" s="34"/>
      <c r="BH914" s="34"/>
      <c r="BI914" s="34"/>
      <c r="BJ914" s="34"/>
      <c r="BK914" s="34"/>
      <c r="BL914" s="34"/>
      <c r="BM914" s="34"/>
      <c r="BN914" s="34"/>
      <c r="BO914" s="34"/>
      <c r="BP914" s="34"/>
      <c r="BQ914" s="34"/>
      <c r="BR914" s="34"/>
      <c r="BS914" s="34"/>
      <c r="BT914" s="34"/>
      <c r="BU914" s="34"/>
      <c r="BV914" s="34"/>
      <c r="BW914" s="34"/>
      <c r="BX914" s="34"/>
    </row>
    <row r="915" spans="1:76" x14ac:dyDescent="0.25">
      <c r="A915" s="35"/>
      <c r="B915" s="36"/>
      <c r="C915" s="34"/>
      <c r="D915" s="34"/>
      <c r="E915" s="34"/>
      <c r="F915" s="34"/>
      <c r="G915" s="34"/>
      <c r="H915" s="34"/>
      <c r="I915" s="34"/>
      <c r="J915" s="34"/>
      <c r="K915" s="34"/>
      <c r="L915" s="34"/>
      <c r="M915" s="34"/>
      <c r="N915" s="34"/>
      <c r="O915" s="34"/>
      <c r="P915" s="34"/>
      <c r="Q915" s="34"/>
      <c r="R915" s="34"/>
      <c r="S915" s="34"/>
      <c r="T915" s="34"/>
      <c r="U915" s="34"/>
      <c r="V915" s="34"/>
      <c r="W915" s="34"/>
      <c r="X915" s="34"/>
      <c r="Y915" s="34"/>
      <c r="Z915" s="34"/>
      <c r="AA915" s="34"/>
      <c r="AB915" s="34"/>
      <c r="AC915" s="34"/>
      <c r="AD915" s="34"/>
      <c r="AE915" s="34"/>
      <c r="AF915" s="34"/>
      <c r="AG915" s="34"/>
      <c r="AH915" s="34"/>
      <c r="AI915" s="34"/>
      <c r="AJ915" s="34"/>
      <c r="AK915" s="34"/>
      <c r="AL915" s="34"/>
      <c r="AM915" s="34"/>
      <c r="AN915" s="34"/>
      <c r="AO915" s="34"/>
      <c r="AP915" s="37"/>
      <c r="AQ915" s="34"/>
      <c r="AR915" s="34"/>
      <c r="AS915" s="34"/>
      <c r="AT915" s="34"/>
      <c r="AU915" s="34"/>
      <c r="AV915" s="34"/>
      <c r="AW915" s="34"/>
      <c r="AX915" s="34"/>
      <c r="AY915" s="34"/>
      <c r="AZ915" s="34"/>
      <c r="BA915" s="34"/>
      <c r="BB915" s="34"/>
      <c r="BC915" s="34"/>
      <c r="BD915" s="34"/>
      <c r="BE915" s="34"/>
      <c r="BF915" s="34"/>
      <c r="BG915" s="34"/>
      <c r="BH915" s="34"/>
      <c r="BI915" s="34"/>
      <c r="BJ915" s="34"/>
      <c r="BK915" s="34"/>
      <c r="BL915" s="34"/>
      <c r="BM915" s="34"/>
      <c r="BN915" s="34"/>
      <c r="BO915" s="34"/>
      <c r="BP915" s="34"/>
      <c r="BQ915" s="34"/>
      <c r="BR915" s="34"/>
      <c r="BS915" s="34"/>
      <c r="BT915" s="34"/>
      <c r="BU915" s="34"/>
      <c r="BV915" s="34"/>
      <c r="BW915" s="34"/>
      <c r="BX915" s="34"/>
    </row>
    <row r="916" spans="1:76" x14ac:dyDescent="0.25">
      <c r="A916" s="35" t="s">
        <v>333</v>
      </c>
      <c r="B916" s="36"/>
      <c r="C916" s="34"/>
      <c r="D916" s="34"/>
      <c r="E916" s="34"/>
      <c r="F916" s="34"/>
      <c r="G916" s="34"/>
      <c r="H916" s="34"/>
      <c r="I916" s="34"/>
      <c r="J916" s="34"/>
      <c r="K916" s="34"/>
      <c r="L916" s="34"/>
      <c r="M916" s="34"/>
      <c r="N916" s="34"/>
      <c r="O916" s="34"/>
      <c r="P916" s="34"/>
      <c r="Q916" s="34"/>
      <c r="R916" s="34"/>
      <c r="S916" s="34"/>
      <c r="T916" s="34"/>
      <c r="U916" s="34"/>
      <c r="V916" s="34"/>
      <c r="W916" s="34"/>
      <c r="X916" s="34"/>
      <c r="Y916" s="34"/>
      <c r="Z916" s="34"/>
      <c r="AA916" s="34"/>
      <c r="AB916" s="34"/>
      <c r="AC916" s="34"/>
      <c r="AD916" s="34"/>
      <c r="AE916" s="34"/>
      <c r="AF916" s="34"/>
      <c r="AG916" s="34"/>
      <c r="AH916" s="34"/>
      <c r="AI916" s="34"/>
      <c r="AJ916" s="34"/>
      <c r="AK916" s="34"/>
      <c r="AL916" s="34"/>
      <c r="AM916" s="34"/>
      <c r="AN916" s="34"/>
      <c r="AO916" s="34"/>
      <c r="AP916" s="37"/>
      <c r="AQ916" s="34"/>
      <c r="AR916" s="34"/>
      <c r="AS916" s="34"/>
      <c r="AT916" s="34"/>
      <c r="AU916" s="34"/>
      <c r="AV916" s="34"/>
      <c r="AW916" s="34"/>
      <c r="AX916" s="34"/>
      <c r="AY916" s="34"/>
      <c r="AZ916" s="34"/>
      <c r="BA916" s="34"/>
      <c r="BB916" s="34"/>
      <c r="BC916" s="34"/>
      <c r="BD916" s="34"/>
      <c r="BE916" s="34"/>
      <c r="BF916" s="34"/>
      <c r="BG916" s="34"/>
      <c r="BH916" s="34"/>
      <c r="BI916" s="34"/>
      <c r="BJ916" s="34"/>
      <c r="BK916" s="34"/>
      <c r="BL916" s="34"/>
      <c r="BM916" s="34"/>
      <c r="BN916" s="34"/>
      <c r="BO916" s="34"/>
      <c r="BP916" s="34"/>
      <c r="BQ916" s="34"/>
      <c r="BR916" s="34"/>
      <c r="BS916" s="34"/>
      <c r="BT916" s="34"/>
      <c r="BU916" s="34"/>
      <c r="BV916" s="34"/>
      <c r="BW916" s="34"/>
      <c r="BX916" s="34"/>
    </row>
    <row r="917" spans="1:76" x14ac:dyDescent="0.25">
      <c r="A917" s="35" t="s">
        <v>334</v>
      </c>
      <c r="B917" s="36"/>
      <c r="C917" s="34"/>
      <c r="D917" s="34"/>
      <c r="E917" s="34"/>
      <c r="F917" s="34"/>
      <c r="G917" s="34"/>
      <c r="H917" s="34"/>
      <c r="I917" s="34"/>
      <c r="J917" s="34"/>
      <c r="K917" s="34"/>
      <c r="L917" s="34"/>
      <c r="M917" s="34"/>
      <c r="N917" s="34"/>
      <c r="O917" s="34"/>
      <c r="P917" s="34"/>
      <c r="Q917" s="34"/>
      <c r="R917" s="34"/>
      <c r="S917" s="34"/>
      <c r="T917" s="34"/>
      <c r="U917" s="34"/>
      <c r="V917" s="34"/>
      <c r="W917" s="34"/>
      <c r="X917" s="34"/>
      <c r="Y917" s="34"/>
      <c r="Z917" s="34"/>
      <c r="AA917" s="34"/>
      <c r="AB917" s="34"/>
      <c r="AC917" s="34"/>
      <c r="AD917" s="34"/>
      <c r="AE917" s="34"/>
      <c r="AF917" s="34"/>
      <c r="AG917" s="34"/>
      <c r="AH917" s="34"/>
      <c r="AI917" s="34"/>
      <c r="AJ917" s="34"/>
      <c r="AK917" s="34"/>
      <c r="AL917" s="34"/>
      <c r="AM917" s="34"/>
      <c r="AN917" s="34"/>
      <c r="AO917" s="34"/>
      <c r="AP917" s="37"/>
      <c r="AQ917" s="34"/>
      <c r="AR917" s="34"/>
      <c r="AS917" s="34"/>
      <c r="AT917" s="34"/>
      <c r="AU917" s="34"/>
      <c r="AV917" s="34"/>
      <c r="AW917" s="34"/>
      <c r="AX917" s="34"/>
      <c r="AY917" s="34"/>
      <c r="AZ917" s="34"/>
      <c r="BA917" s="34"/>
      <c r="BB917" s="34"/>
      <c r="BC917" s="34"/>
      <c r="BD917" s="34"/>
      <c r="BE917" s="34"/>
      <c r="BF917" s="34"/>
      <c r="BG917" s="34"/>
      <c r="BH917" s="34"/>
      <c r="BI917" s="34"/>
      <c r="BJ917" s="34"/>
      <c r="BK917" s="34"/>
      <c r="BL917" s="34"/>
      <c r="BM917" s="34"/>
      <c r="BN917" s="34"/>
      <c r="BO917" s="34"/>
      <c r="BP917" s="34"/>
      <c r="BQ917" s="34"/>
      <c r="BR917" s="34"/>
      <c r="BS917" s="34"/>
      <c r="BT917" s="34"/>
      <c r="BU917" s="34"/>
      <c r="BV917" s="34"/>
      <c r="BW917" s="34"/>
      <c r="BX917" s="34"/>
    </row>
    <row r="918" spans="1:76" x14ac:dyDescent="0.25">
      <c r="A918" s="35" t="s">
        <v>335</v>
      </c>
      <c r="B918" s="36"/>
      <c r="C918" s="34"/>
      <c r="D918" s="34"/>
      <c r="E918" s="34"/>
      <c r="F918" s="34"/>
      <c r="G918" s="34"/>
      <c r="H918" s="34"/>
      <c r="I918" s="34"/>
      <c r="J918" s="34"/>
      <c r="K918" s="34"/>
      <c r="L918" s="34"/>
      <c r="M918" s="34"/>
      <c r="N918" s="34"/>
      <c r="O918" s="34"/>
      <c r="P918" s="34"/>
      <c r="Q918" s="34"/>
      <c r="R918" s="34"/>
      <c r="S918" s="34"/>
      <c r="T918" s="34"/>
      <c r="U918" s="34"/>
      <c r="V918" s="34"/>
      <c r="W918" s="34"/>
      <c r="X918" s="34"/>
      <c r="Y918" s="34"/>
      <c r="Z918" s="34"/>
      <c r="AA918" s="34"/>
      <c r="AB918" s="34"/>
      <c r="AC918" s="34"/>
      <c r="AD918" s="34"/>
      <c r="AE918" s="34"/>
      <c r="AF918" s="34"/>
      <c r="AG918" s="34"/>
      <c r="AH918" s="34"/>
      <c r="AI918" s="34"/>
      <c r="AJ918" s="34"/>
      <c r="AK918" s="34"/>
      <c r="AL918" s="34"/>
      <c r="AM918" s="34"/>
      <c r="AN918" s="34"/>
      <c r="AO918" s="34"/>
      <c r="AP918" s="37"/>
      <c r="AQ918" s="34"/>
      <c r="AR918" s="34"/>
      <c r="AS918" s="34"/>
      <c r="AT918" s="34"/>
      <c r="AU918" s="34"/>
      <c r="AV918" s="34"/>
      <c r="AW918" s="34"/>
      <c r="AX918" s="34"/>
      <c r="AY918" s="34"/>
      <c r="AZ918" s="34"/>
      <c r="BA918" s="34"/>
      <c r="BB918" s="34"/>
      <c r="BC918" s="34"/>
      <c r="BD918" s="34"/>
      <c r="BE918" s="34"/>
      <c r="BF918" s="34"/>
      <c r="BG918" s="34"/>
      <c r="BH918" s="34"/>
      <c r="BI918" s="34"/>
      <c r="BJ918" s="34"/>
      <c r="BK918" s="34"/>
      <c r="BL918" s="34"/>
      <c r="BM918" s="34"/>
      <c r="BN918" s="34"/>
      <c r="BO918" s="34"/>
      <c r="BP918" s="34"/>
      <c r="BQ918" s="34"/>
      <c r="BR918" s="34"/>
      <c r="BS918" s="34"/>
      <c r="BT918" s="34"/>
      <c r="BU918" s="34"/>
      <c r="BV918" s="34"/>
      <c r="BW918" s="34"/>
      <c r="BX918" s="34"/>
    </row>
    <row r="919" spans="1:76" x14ac:dyDescent="0.25">
      <c r="A919" s="35" t="s">
        <v>336</v>
      </c>
      <c r="B919" s="36"/>
      <c r="C919" s="34"/>
      <c r="D919" s="34"/>
      <c r="E919" s="34"/>
      <c r="F919" s="34"/>
      <c r="G919" s="34"/>
      <c r="H919" s="34"/>
      <c r="I919" s="34"/>
      <c r="J919" s="34"/>
      <c r="K919" s="34"/>
      <c r="L919" s="34"/>
      <c r="M919" s="34"/>
      <c r="N919" s="34"/>
      <c r="O919" s="34"/>
      <c r="P919" s="34"/>
      <c r="Q919" s="34"/>
      <c r="R919" s="34"/>
      <c r="S919" s="34"/>
      <c r="T919" s="34"/>
      <c r="U919" s="34"/>
      <c r="V919" s="34"/>
      <c r="W919" s="34"/>
      <c r="X919" s="34"/>
      <c r="Y919" s="34"/>
      <c r="Z919" s="34"/>
      <c r="AA919" s="34"/>
      <c r="AB919" s="34"/>
      <c r="AC919" s="34"/>
      <c r="AD919" s="34"/>
      <c r="AE919" s="34"/>
      <c r="AF919" s="34"/>
      <c r="AG919" s="34"/>
      <c r="AH919" s="34"/>
      <c r="AI919" s="34"/>
      <c r="AJ919" s="34"/>
      <c r="AK919" s="34"/>
      <c r="AL919" s="34"/>
      <c r="AM919" s="34"/>
      <c r="AN919" s="34"/>
      <c r="AO919" s="34"/>
      <c r="AP919" s="37"/>
      <c r="AQ919" s="34"/>
      <c r="AR919" s="34"/>
      <c r="AS919" s="34"/>
      <c r="AT919" s="34"/>
      <c r="AU919" s="34"/>
      <c r="AV919" s="34"/>
      <c r="AW919" s="34"/>
      <c r="AX919" s="34"/>
      <c r="AY919" s="34"/>
      <c r="AZ919" s="34"/>
      <c r="BA919" s="34"/>
      <c r="BB919" s="34"/>
      <c r="BC919" s="34"/>
      <c r="BD919" s="34"/>
      <c r="BE919" s="34"/>
      <c r="BF919" s="34"/>
      <c r="BG919" s="34"/>
      <c r="BH919" s="34"/>
      <c r="BI919" s="34"/>
      <c r="BJ919" s="34"/>
      <c r="BK919" s="34"/>
      <c r="BL919" s="34"/>
      <c r="BM919" s="34"/>
      <c r="BN919" s="34"/>
      <c r="BO919" s="34"/>
      <c r="BP919" s="34"/>
      <c r="BQ919" s="34"/>
      <c r="BR919" s="34"/>
      <c r="BS919" s="34"/>
      <c r="BT919" s="34"/>
      <c r="BU919" s="34"/>
      <c r="BV919" s="34"/>
      <c r="BW919" s="34"/>
      <c r="BX919" s="34"/>
    </row>
    <row r="920" spans="1:76" x14ac:dyDescent="0.25">
      <c r="A920" s="35" t="s">
        <v>337</v>
      </c>
      <c r="B920" s="36">
        <v>0</v>
      </c>
      <c r="C920" s="34"/>
      <c r="D920" s="34"/>
      <c r="E920" s="34"/>
      <c r="F920" s="34"/>
      <c r="G920" s="34"/>
      <c r="H920" s="34"/>
      <c r="I920" s="34"/>
      <c r="J920" s="34"/>
      <c r="K920" s="34"/>
      <c r="L920" s="34"/>
      <c r="M920" s="34"/>
      <c r="N920" s="34"/>
      <c r="O920" s="34"/>
      <c r="P920" s="34"/>
      <c r="Q920" s="34"/>
      <c r="R920" s="34"/>
      <c r="S920" s="34"/>
      <c r="T920" s="34"/>
      <c r="U920" s="34"/>
      <c r="V920" s="34"/>
      <c r="W920" s="34"/>
      <c r="X920" s="34"/>
      <c r="Y920" s="34"/>
      <c r="Z920" s="34"/>
      <c r="AA920" s="34"/>
      <c r="AB920" s="34"/>
      <c r="AC920" s="34"/>
      <c r="AD920" s="34"/>
      <c r="AE920" s="34"/>
      <c r="AF920" s="34"/>
      <c r="AG920" s="34"/>
      <c r="AH920" s="34"/>
      <c r="AI920" s="34"/>
      <c r="AJ920" s="34"/>
      <c r="AK920" s="34"/>
      <c r="AL920" s="34"/>
      <c r="AM920" s="34"/>
      <c r="AN920" s="34"/>
      <c r="AO920" s="34"/>
      <c r="AP920" s="37"/>
      <c r="AQ920" s="34"/>
      <c r="AR920" s="34"/>
      <c r="AS920" s="34"/>
      <c r="AT920" s="34"/>
      <c r="AU920" s="34"/>
      <c r="AV920" s="34"/>
      <c r="AW920" s="34"/>
      <c r="AX920" s="34"/>
      <c r="AY920" s="34"/>
      <c r="AZ920" s="34"/>
      <c r="BA920" s="34"/>
      <c r="BB920" s="34"/>
      <c r="BC920" s="34"/>
      <c r="BD920" s="34"/>
      <c r="BE920" s="34"/>
      <c r="BF920" s="34"/>
      <c r="BG920" s="34"/>
      <c r="BH920" s="34"/>
      <c r="BI920" s="34"/>
      <c r="BJ920" s="34"/>
      <c r="BK920" s="34"/>
      <c r="BL920" s="34"/>
      <c r="BM920" s="34"/>
      <c r="BN920" s="34"/>
      <c r="BO920" s="34"/>
      <c r="BP920" s="34"/>
      <c r="BQ920" s="34"/>
      <c r="BR920" s="34"/>
      <c r="BS920" s="34"/>
      <c r="BT920" s="34"/>
      <c r="BU920" s="34"/>
      <c r="BV920" s="34"/>
      <c r="BW920" s="34"/>
      <c r="BX920" s="34"/>
    </row>
    <row r="921" spans="1:76" x14ac:dyDescent="0.25">
      <c r="A921" s="35" t="s">
        <v>338</v>
      </c>
      <c r="B921" s="36">
        <v>0</v>
      </c>
      <c r="C921" s="34"/>
      <c r="D921" s="34"/>
      <c r="E921" s="34"/>
      <c r="F921" s="34"/>
      <c r="G921" s="34"/>
      <c r="H921" s="34"/>
      <c r="I921" s="34"/>
      <c r="J921" s="34"/>
      <c r="K921" s="34"/>
      <c r="L921" s="34"/>
      <c r="M921" s="34"/>
      <c r="N921" s="34"/>
      <c r="O921" s="34"/>
      <c r="P921" s="34"/>
      <c r="Q921" s="34"/>
      <c r="R921" s="34"/>
      <c r="S921" s="34"/>
      <c r="T921" s="34"/>
      <c r="U921" s="34"/>
      <c r="V921" s="34"/>
      <c r="W921" s="34"/>
      <c r="X921" s="34"/>
      <c r="Y921" s="34"/>
      <c r="Z921" s="34"/>
      <c r="AA921" s="34"/>
      <c r="AB921" s="34"/>
      <c r="AC921" s="34"/>
      <c r="AD921" s="34"/>
      <c r="AE921" s="34"/>
      <c r="AF921" s="34"/>
      <c r="AG921" s="34"/>
      <c r="AH921" s="34"/>
      <c r="AI921" s="34"/>
      <c r="AJ921" s="34"/>
      <c r="AK921" s="34"/>
      <c r="AL921" s="34"/>
      <c r="AM921" s="34"/>
      <c r="AN921" s="34"/>
      <c r="AO921" s="34"/>
      <c r="AP921" s="37"/>
      <c r="AQ921" s="34"/>
      <c r="AR921" s="34"/>
      <c r="AS921" s="34"/>
      <c r="AT921" s="34"/>
      <c r="AU921" s="34"/>
      <c r="AV921" s="34"/>
      <c r="AW921" s="34"/>
      <c r="AX921" s="34"/>
      <c r="AY921" s="34"/>
      <c r="AZ921" s="34"/>
      <c r="BA921" s="34"/>
      <c r="BB921" s="34"/>
      <c r="BC921" s="34"/>
      <c r="BD921" s="34"/>
      <c r="BE921" s="34"/>
      <c r="BF921" s="34"/>
      <c r="BG921" s="34"/>
      <c r="BH921" s="34"/>
      <c r="BI921" s="34"/>
      <c r="BJ921" s="34"/>
      <c r="BK921" s="34"/>
      <c r="BL921" s="34"/>
      <c r="BM921" s="34"/>
      <c r="BN921" s="34"/>
      <c r="BO921" s="34"/>
      <c r="BP921" s="34"/>
      <c r="BQ921" s="34"/>
      <c r="BR921" s="34"/>
      <c r="BS921" s="34"/>
      <c r="BT921" s="34"/>
      <c r="BU921" s="34"/>
      <c r="BV921" s="34"/>
      <c r="BW921" s="34"/>
      <c r="BX921" s="34"/>
    </row>
    <row r="922" spans="1:76" x14ac:dyDescent="0.25">
      <c r="A922" s="35" t="s">
        <v>339</v>
      </c>
      <c r="B922" s="36">
        <v>0</v>
      </c>
      <c r="C922" s="34"/>
      <c r="D922" s="34"/>
      <c r="E922" s="34"/>
      <c r="F922" s="34"/>
      <c r="G922" s="34"/>
      <c r="H922" s="34"/>
      <c r="I922" s="34"/>
      <c r="J922" s="34"/>
      <c r="K922" s="34"/>
      <c r="L922" s="34"/>
      <c r="M922" s="34"/>
      <c r="N922" s="34"/>
      <c r="O922" s="34"/>
      <c r="P922" s="34"/>
      <c r="Q922" s="34"/>
      <c r="R922" s="34"/>
      <c r="S922" s="34"/>
      <c r="T922" s="34"/>
      <c r="U922" s="34"/>
      <c r="V922" s="34"/>
      <c r="W922" s="34"/>
      <c r="X922" s="34"/>
      <c r="Y922" s="34"/>
      <c r="Z922" s="34"/>
      <c r="AA922" s="34"/>
      <c r="AB922" s="34"/>
      <c r="AC922" s="34"/>
      <c r="AD922" s="34"/>
      <c r="AE922" s="34"/>
      <c r="AF922" s="34"/>
      <c r="AG922" s="34"/>
      <c r="AH922" s="34"/>
      <c r="AI922" s="34"/>
      <c r="AJ922" s="34"/>
      <c r="AK922" s="34"/>
      <c r="AL922" s="34"/>
      <c r="AM922" s="34"/>
      <c r="AN922" s="34"/>
      <c r="AO922" s="34"/>
      <c r="AP922" s="37"/>
      <c r="AQ922" s="34"/>
      <c r="AR922" s="34"/>
      <c r="AS922" s="34"/>
      <c r="AT922" s="34"/>
      <c r="AU922" s="34"/>
      <c r="AV922" s="34"/>
      <c r="AW922" s="34"/>
      <c r="AX922" s="34"/>
      <c r="AY922" s="34"/>
      <c r="AZ922" s="34"/>
      <c r="BA922" s="34"/>
      <c r="BB922" s="34"/>
      <c r="BC922" s="34"/>
      <c r="BD922" s="34"/>
      <c r="BE922" s="34"/>
      <c r="BF922" s="34"/>
      <c r="BG922" s="34"/>
      <c r="BH922" s="34"/>
      <c r="BI922" s="34"/>
      <c r="BJ922" s="34"/>
      <c r="BK922" s="34"/>
      <c r="BL922" s="34"/>
      <c r="BM922" s="34"/>
      <c r="BN922" s="34"/>
      <c r="BO922" s="34"/>
      <c r="BP922" s="34"/>
      <c r="BQ922" s="34"/>
      <c r="BR922" s="34"/>
      <c r="BS922" s="34"/>
      <c r="BT922" s="34"/>
      <c r="BU922" s="34"/>
      <c r="BV922" s="34"/>
      <c r="BW922" s="34"/>
      <c r="BX922" s="34"/>
    </row>
    <row r="923" spans="1:76" x14ac:dyDescent="0.25">
      <c r="A923" s="35" t="s">
        <v>340</v>
      </c>
      <c r="B923" s="36">
        <v>0</v>
      </c>
      <c r="C923" s="34"/>
      <c r="D923" s="34"/>
      <c r="E923" s="34"/>
      <c r="F923" s="34"/>
      <c r="G923" s="34"/>
      <c r="H923" s="34"/>
      <c r="I923" s="34"/>
      <c r="J923" s="34"/>
      <c r="K923" s="34"/>
      <c r="L923" s="34"/>
      <c r="M923" s="34"/>
      <c r="N923" s="34"/>
      <c r="O923" s="34"/>
      <c r="P923" s="34"/>
      <c r="Q923" s="34"/>
      <c r="R923" s="34"/>
      <c r="S923" s="34"/>
      <c r="T923" s="34"/>
      <c r="U923" s="34"/>
      <c r="V923" s="34"/>
      <c r="W923" s="34"/>
      <c r="X923" s="34"/>
      <c r="Y923" s="34"/>
      <c r="Z923" s="34"/>
      <c r="AA923" s="34"/>
      <c r="AB923" s="34"/>
      <c r="AC923" s="34"/>
      <c r="AD923" s="34"/>
      <c r="AE923" s="34"/>
      <c r="AF923" s="34"/>
      <c r="AG923" s="34"/>
      <c r="AH923" s="34"/>
      <c r="AI923" s="34"/>
      <c r="AJ923" s="34"/>
      <c r="AK923" s="34"/>
      <c r="AL923" s="34"/>
      <c r="AM923" s="34"/>
      <c r="AN923" s="34"/>
      <c r="AO923" s="34"/>
      <c r="AP923" s="37"/>
      <c r="AQ923" s="34"/>
      <c r="AR923" s="34"/>
      <c r="AS923" s="34"/>
      <c r="AT923" s="34"/>
      <c r="AU923" s="34"/>
      <c r="AV923" s="34"/>
      <c r="AW923" s="34"/>
      <c r="AX923" s="34"/>
      <c r="AY923" s="34"/>
      <c r="AZ923" s="34"/>
      <c r="BA923" s="34"/>
      <c r="BB923" s="34"/>
      <c r="BC923" s="34"/>
      <c r="BD923" s="34"/>
      <c r="BE923" s="34"/>
      <c r="BF923" s="34"/>
      <c r="BG923" s="34"/>
      <c r="BH923" s="34"/>
      <c r="BI923" s="34"/>
      <c r="BJ923" s="34"/>
      <c r="BK923" s="34"/>
      <c r="BL923" s="34"/>
      <c r="BM923" s="34"/>
      <c r="BN923" s="34"/>
      <c r="BO923" s="34"/>
      <c r="BP923" s="34"/>
      <c r="BQ923" s="34"/>
      <c r="BR923" s="34"/>
      <c r="BS923" s="34"/>
      <c r="BT923" s="34"/>
      <c r="BU923" s="34"/>
      <c r="BV923" s="34"/>
      <c r="BW923" s="34"/>
      <c r="BX923" s="34"/>
    </row>
    <row r="924" spans="1:76" x14ac:dyDescent="0.25">
      <c r="A924" s="35" t="s">
        <v>341</v>
      </c>
      <c r="B924" s="36">
        <v>0</v>
      </c>
      <c r="C924" s="34"/>
      <c r="D924" s="34"/>
      <c r="E924" s="34"/>
      <c r="F924" s="34"/>
      <c r="G924" s="34"/>
      <c r="H924" s="34"/>
      <c r="I924" s="34"/>
      <c r="J924" s="34"/>
      <c r="K924" s="34"/>
      <c r="L924" s="34"/>
      <c r="M924" s="34"/>
      <c r="N924" s="34"/>
      <c r="O924" s="34"/>
      <c r="P924" s="34"/>
      <c r="Q924" s="34"/>
      <c r="R924" s="34"/>
      <c r="S924" s="34"/>
      <c r="T924" s="34"/>
      <c r="U924" s="34"/>
      <c r="V924" s="34"/>
      <c r="W924" s="34"/>
      <c r="X924" s="34"/>
      <c r="Y924" s="34"/>
      <c r="Z924" s="34"/>
      <c r="AA924" s="34"/>
      <c r="AB924" s="34"/>
      <c r="AC924" s="34"/>
      <c r="AD924" s="34"/>
      <c r="AE924" s="34"/>
      <c r="AF924" s="34"/>
      <c r="AG924" s="34"/>
      <c r="AH924" s="34"/>
      <c r="AI924" s="34"/>
      <c r="AJ924" s="34"/>
      <c r="AK924" s="34"/>
      <c r="AL924" s="34"/>
      <c r="AM924" s="34"/>
      <c r="AN924" s="34"/>
      <c r="AO924" s="34"/>
      <c r="AP924" s="37"/>
      <c r="AQ924" s="34"/>
      <c r="AR924" s="34"/>
      <c r="AS924" s="34"/>
      <c r="AT924" s="34"/>
      <c r="AU924" s="34"/>
      <c r="AV924" s="34"/>
      <c r="AW924" s="34"/>
      <c r="AX924" s="34"/>
      <c r="AY924" s="34"/>
      <c r="AZ924" s="34"/>
      <c r="BA924" s="34"/>
      <c r="BB924" s="34"/>
      <c r="BC924" s="34"/>
      <c r="BD924" s="34"/>
      <c r="BE924" s="34"/>
      <c r="BF924" s="34"/>
      <c r="BG924" s="34"/>
      <c r="BH924" s="34"/>
      <c r="BI924" s="34"/>
      <c r="BJ924" s="34"/>
      <c r="BK924" s="34"/>
      <c r="BL924" s="34"/>
      <c r="BM924" s="34"/>
      <c r="BN924" s="34"/>
      <c r="BO924" s="34"/>
      <c r="BP924" s="34"/>
      <c r="BQ924" s="34"/>
      <c r="BR924" s="34"/>
      <c r="BS924" s="34"/>
      <c r="BT924" s="34"/>
      <c r="BU924" s="34"/>
      <c r="BV924" s="34"/>
      <c r="BW924" s="34"/>
      <c r="BX924" s="34"/>
    </row>
    <row r="925" spans="1:76" x14ac:dyDescent="0.25">
      <c r="A925" s="35" t="s">
        <v>342</v>
      </c>
      <c r="B925" s="36">
        <v>0</v>
      </c>
      <c r="C925" s="34"/>
      <c r="D925" s="34"/>
      <c r="E925" s="34"/>
      <c r="F925" s="34"/>
      <c r="G925" s="34"/>
      <c r="H925" s="34"/>
      <c r="I925" s="34"/>
      <c r="J925" s="34"/>
      <c r="K925" s="34"/>
      <c r="L925" s="34"/>
      <c r="M925" s="34"/>
      <c r="N925" s="34"/>
      <c r="O925" s="34"/>
      <c r="P925" s="34"/>
      <c r="Q925" s="34"/>
      <c r="R925" s="34"/>
      <c r="S925" s="34"/>
      <c r="T925" s="34"/>
      <c r="U925" s="34"/>
      <c r="V925" s="34"/>
      <c r="W925" s="34"/>
      <c r="X925" s="34"/>
      <c r="Y925" s="34"/>
      <c r="Z925" s="34"/>
      <c r="AA925" s="34"/>
      <c r="AB925" s="34"/>
      <c r="AC925" s="34"/>
      <c r="AD925" s="34"/>
      <c r="AE925" s="34"/>
      <c r="AF925" s="34"/>
      <c r="AG925" s="34"/>
      <c r="AH925" s="34"/>
      <c r="AI925" s="34"/>
      <c r="AJ925" s="34"/>
      <c r="AK925" s="34"/>
      <c r="AL925" s="34"/>
      <c r="AM925" s="34"/>
      <c r="AN925" s="34"/>
      <c r="AO925" s="34"/>
      <c r="AP925" s="37"/>
      <c r="AQ925" s="34"/>
      <c r="AR925" s="34"/>
      <c r="AS925" s="34"/>
      <c r="AT925" s="34"/>
      <c r="AU925" s="34"/>
      <c r="AV925" s="34"/>
      <c r="AW925" s="34"/>
      <c r="AX925" s="34"/>
      <c r="AY925" s="34"/>
      <c r="AZ925" s="34"/>
      <c r="BA925" s="34"/>
      <c r="BB925" s="34"/>
      <c r="BC925" s="34"/>
      <c r="BD925" s="34"/>
      <c r="BE925" s="34"/>
      <c r="BF925" s="34"/>
      <c r="BG925" s="34"/>
      <c r="BH925" s="34"/>
      <c r="BI925" s="34"/>
      <c r="BJ925" s="34"/>
      <c r="BK925" s="34"/>
      <c r="BL925" s="34"/>
      <c r="BM925" s="34"/>
      <c r="BN925" s="34"/>
      <c r="BO925" s="34"/>
      <c r="BP925" s="34"/>
      <c r="BQ925" s="34"/>
      <c r="BR925" s="34"/>
      <c r="BS925" s="34"/>
      <c r="BT925" s="34"/>
      <c r="BU925" s="34"/>
      <c r="BV925" s="34"/>
      <c r="BW925" s="34"/>
      <c r="BX925" s="34"/>
    </row>
    <row r="926" spans="1:76" x14ac:dyDescent="0.25">
      <c r="A926" s="35" t="s">
        <v>343</v>
      </c>
      <c r="B926" s="36">
        <v>0</v>
      </c>
      <c r="C926" s="34"/>
      <c r="D926" s="34"/>
      <c r="E926" s="34"/>
      <c r="F926" s="34"/>
      <c r="G926" s="34"/>
      <c r="H926" s="34"/>
      <c r="I926" s="34"/>
      <c r="J926" s="34"/>
      <c r="K926" s="34"/>
      <c r="L926" s="34"/>
      <c r="M926" s="34"/>
      <c r="N926" s="34"/>
      <c r="O926" s="34"/>
      <c r="P926" s="34"/>
      <c r="Q926" s="34"/>
      <c r="R926" s="34"/>
      <c r="S926" s="34"/>
      <c r="T926" s="34"/>
      <c r="U926" s="34"/>
      <c r="V926" s="34"/>
      <c r="W926" s="34"/>
      <c r="X926" s="34"/>
      <c r="Y926" s="34"/>
      <c r="Z926" s="34"/>
      <c r="AA926" s="34"/>
      <c r="AB926" s="34"/>
      <c r="AC926" s="34"/>
      <c r="AD926" s="34"/>
      <c r="AE926" s="34"/>
      <c r="AF926" s="34"/>
      <c r="AG926" s="34"/>
      <c r="AH926" s="34"/>
      <c r="AI926" s="34"/>
      <c r="AJ926" s="34"/>
      <c r="AK926" s="34"/>
      <c r="AL926" s="34"/>
      <c r="AM926" s="34"/>
      <c r="AN926" s="34"/>
      <c r="AO926" s="34"/>
      <c r="AP926" s="37"/>
      <c r="AQ926" s="34"/>
      <c r="AR926" s="34"/>
      <c r="AS926" s="34"/>
      <c r="AT926" s="34"/>
      <c r="AU926" s="34"/>
      <c r="AV926" s="34"/>
      <c r="AW926" s="34"/>
      <c r="AX926" s="34"/>
      <c r="AY926" s="34"/>
      <c r="AZ926" s="34"/>
      <c r="BA926" s="34"/>
      <c r="BB926" s="34"/>
      <c r="BC926" s="34"/>
      <c r="BD926" s="34"/>
      <c r="BE926" s="34"/>
      <c r="BF926" s="34"/>
      <c r="BG926" s="34"/>
      <c r="BH926" s="34"/>
      <c r="BI926" s="34"/>
      <c r="BJ926" s="34"/>
      <c r="BK926" s="34"/>
      <c r="BL926" s="34"/>
      <c r="BM926" s="34"/>
      <c r="BN926" s="34"/>
      <c r="BO926" s="34"/>
      <c r="BP926" s="34"/>
      <c r="BQ926" s="34"/>
      <c r="BR926" s="34"/>
      <c r="BS926" s="34"/>
      <c r="BT926" s="34"/>
      <c r="BU926" s="34"/>
      <c r="BV926" s="34"/>
      <c r="BW926" s="34"/>
      <c r="BX926" s="34"/>
    </row>
    <row r="927" spans="1:76" x14ac:dyDescent="0.25">
      <c r="A927" s="35" t="s">
        <v>344</v>
      </c>
      <c r="B927" s="36">
        <v>0</v>
      </c>
      <c r="C927" s="34"/>
      <c r="D927" s="34"/>
      <c r="E927" s="34"/>
      <c r="F927" s="34"/>
      <c r="G927" s="34"/>
      <c r="H927" s="34"/>
      <c r="I927" s="34"/>
      <c r="J927" s="34"/>
      <c r="K927" s="34"/>
      <c r="L927" s="34"/>
      <c r="M927" s="34"/>
      <c r="N927" s="34"/>
      <c r="O927" s="34"/>
      <c r="P927" s="34"/>
      <c r="Q927" s="34"/>
      <c r="R927" s="34"/>
      <c r="S927" s="34"/>
      <c r="T927" s="34"/>
      <c r="U927" s="34"/>
      <c r="V927" s="34"/>
      <c r="W927" s="34"/>
      <c r="X927" s="34"/>
      <c r="Y927" s="34"/>
      <c r="Z927" s="34"/>
      <c r="AA927" s="34"/>
      <c r="AB927" s="34"/>
      <c r="AC927" s="34"/>
      <c r="AD927" s="34"/>
      <c r="AE927" s="34"/>
      <c r="AF927" s="34"/>
      <c r="AG927" s="34"/>
      <c r="AH927" s="34"/>
      <c r="AI927" s="34"/>
      <c r="AJ927" s="34"/>
      <c r="AK927" s="34"/>
      <c r="AL927" s="34"/>
      <c r="AM927" s="34"/>
      <c r="AN927" s="34"/>
      <c r="AO927" s="34"/>
      <c r="AP927" s="37"/>
      <c r="AQ927" s="34"/>
      <c r="AR927" s="34"/>
      <c r="AS927" s="34"/>
      <c r="AT927" s="34"/>
      <c r="AU927" s="34"/>
      <c r="AV927" s="34"/>
      <c r="AW927" s="34"/>
      <c r="AX927" s="34"/>
      <c r="AY927" s="34"/>
      <c r="AZ927" s="34"/>
      <c r="BA927" s="34"/>
      <c r="BB927" s="34"/>
      <c r="BC927" s="34"/>
      <c r="BD927" s="34"/>
      <c r="BE927" s="34"/>
      <c r="BF927" s="34"/>
      <c r="BG927" s="34"/>
      <c r="BH927" s="34"/>
      <c r="BI927" s="34"/>
      <c r="BJ927" s="34"/>
      <c r="BK927" s="34"/>
      <c r="BL927" s="34"/>
      <c r="BM927" s="34"/>
      <c r="BN927" s="34"/>
      <c r="BO927" s="34"/>
      <c r="BP927" s="34"/>
      <c r="BQ927" s="34"/>
      <c r="BR927" s="34"/>
      <c r="BS927" s="34"/>
      <c r="BT927" s="34"/>
      <c r="BU927" s="34"/>
      <c r="BV927" s="34"/>
      <c r="BW927" s="34"/>
      <c r="BX927" s="34"/>
    </row>
    <row r="928" spans="1:76" x14ac:dyDescent="0.25">
      <c r="A928" s="35"/>
      <c r="B928" s="36"/>
      <c r="C928" s="34"/>
      <c r="D928" s="34"/>
      <c r="E928" s="34"/>
      <c r="F928" s="34"/>
      <c r="G928" s="34"/>
      <c r="H928" s="34"/>
      <c r="I928" s="34"/>
      <c r="J928" s="34"/>
      <c r="K928" s="34"/>
      <c r="L928" s="34"/>
      <c r="M928" s="34"/>
      <c r="N928" s="34"/>
      <c r="O928" s="34"/>
      <c r="P928" s="34"/>
      <c r="Q928" s="34"/>
      <c r="R928" s="34"/>
      <c r="S928" s="34"/>
      <c r="T928" s="34"/>
      <c r="U928" s="34"/>
      <c r="V928" s="34"/>
      <c r="W928" s="34"/>
      <c r="X928" s="34"/>
      <c r="Y928" s="34"/>
      <c r="Z928" s="34"/>
      <c r="AA928" s="34"/>
      <c r="AB928" s="34"/>
      <c r="AC928" s="34"/>
      <c r="AD928" s="34"/>
      <c r="AE928" s="34"/>
      <c r="AF928" s="34"/>
      <c r="AG928" s="34"/>
      <c r="AH928" s="34"/>
      <c r="AI928" s="34"/>
      <c r="AJ928" s="34"/>
      <c r="AK928" s="34"/>
      <c r="AL928" s="34"/>
      <c r="AM928" s="34"/>
      <c r="AN928" s="34"/>
      <c r="AO928" s="34"/>
      <c r="AP928" s="37"/>
      <c r="AQ928" s="34"/>
      <c r="AR928" s="34"/>
      <c r="AS928" s="34"/>
      <c r="AT928" s="34"/>
      <c r="AU928" s="34"/>
      <c r="AV928" s="34"/>
      <c r="AW928" s="34"/>
      <c r="AX928" s="34"/>
      <c r="AY928" s="34"/>
      <c r="AZ928" s="34"/>
      <c r="BA928" s="34"/>
      <c r="BB928" s="34"/>
      <c r="BC928" s="34"/>
      <c r="BD928" s="34"/>
      <c r="BE928" s="34"/>
      <c r="BF928" s="34"/>
      <c r="BG928" s="34"/>
      <c r="BH928" s="34"/>
      <c r="BI928" s="34"/>
      <c r="BJ928" s="34"/>
      <c r="BK928" s="34"/>
      <c r="BL928" s="34"/>
      <c r="BM928" s="34"/>
      <c r="BN928" s="34"/>
      <c r="BO928" s="34"/>
      <c r="BP928" s="34"/>
      <c r="BQ928" s="34"/>
      <c r="BR928" s="34"/>
      <c r="BS928" s="34"/>
      <c r="BT928" s="34"/>
      <c r="BU928" s="34"/>
      <c r="BV928" s="34"/>
      <c r="BW928" s="34"/>
      <c r="BX928" s="34"/>
    </row>
    <row r="929" spans="1:76" x14ac:dyDescent="0.25">
      <c r="A929" s="35"/>
      <c r="B929" s="36"/>
      <c r="C929" s="34"/>
      <c r="D929" s="34"/>
      <c r="E929" s="34"/>
      <c r="F929" s="34"/>
      <c r="G929" s="34"/>
      <c r="H929" s="34"/>
      <c r="I929" s="34"/>
      <c r="J929" s="34"/>
      <c r="K929" s="34"/>
      <c r="L929" s="34"/>
      <c r="M929" s="34"/>
      <c r="N929" s="34"/>
      <c r="O929" s="34"/>
      <c r="P929" s="34"/>
      <c r="Q929" s="34"/>
      <c r="R929" s="34"/>
      <c r="S929" s="34"/>
      <c r="T929" s="34"/>
      <c r="U929" s="34"/>
      <c r="V929" s="34"/>
      <c r="W929" s="34"/>
      <c r="X929" s="34"/>
      <c r="Y929" s="34"/>
      <c r="Z929" s="34"/>
      <c r="AA929" s="34"/>
      <c r="AB929" s="34"/>
      <c r="AC929" s="34"/>
      <c r="AD929" s="34"/>
      <c r="AE929" s="34"/>
      <c r="AF929" s="34"/>
      <c r="AG929" s="34"/>
      <c r="AH929" s="34"/>
      <c r="AI929" s="34"/>
      <c r="AJ929" s="34"/>
      <c r="AK929" s="34"/>
      <c r="AL929" s="34"/>
      <c r="AM929" s="34"/>
      <c r="AN929" s="34"/>
      <c r="AO929" s="34"/>
      <c r="AP929" s="37"/>
      <c r="AQ929" s="34"/>
      <c r="AR929" s="34"/>
      <c r="AS929" s="34"/>
      <c r="AT929" s="34"/>
      <c r="AU929" s="34"/>
      <c r="AV929" s="34"/>
      <c r="AW929" s="34"/>
      <c r="AX929" s="34"/>
      <c r="AY929" s="34"/>
      <c r="AZ929" s="34"/>
      <c r="BA929" s="34"/>
      <c r="BB929" s="34"/>
      <c r="BC929" s="34"/>
      <c r="BD929" s="34"/>
      <c r="BE929" s="34"/>
      <c r="BF929" s="34"/>
      <c r="BG929" s="34"/>
      <c r="BH929" s="34"/>
      <c r="BI929" s="34"/>
      <c r="BJ929" s="34"/>
      <c r="BK929" s="34"/>
      <c r="BL929" s="34"/>
      <c r="BM929" s="34"/>
      <c r="BN929" s="34"/>
      <c r="BO929" s="34"/>
      <c r="BP929" s="34"/>
      <c r="BQ929" s="34"/>
      <c r="BR929" s="34"/>
      <c r="BS929" s="34"/>
      <c r="BT929" s="34"/>
      <c r="BU929" s="34"/>
      <c r="BV929" s="34"/>
      <c r="BW929" s="34"/>
      <c r="BX929" s="34"/>
    </row>
    <row r="930" spans="1:76" x14ac:dyDescent="0.25">
      <c r="A930" s="35" t="s">
        <v>345</v>
      </c>
      <c r="B930" s="36"/>
      <c r="C930" s="34"/>
      <c r="D930" s="34"/>
      <c r="E930" s="34"/>
      <c r="F930" s="34"/>
      <c r="G930" s="34"/>
      <c r="H930" s="34"/>
      <c r="I930" s="34"/>
      <c r="J930" s="34"/>
      <c r="K930" s="34"/>
      <c r="L930" s="34"/>
      <c r="M930" s="34"/>
      <c r="N930" s="34"/>
      <c r="O930" s="34"/>
      <c r="P930" s="34"/>
      <c r="Q930" s="34"/>
      <c r="R930" s="34"/>
      <c r="S930" s="34"/>
      <c r="T930" s="34"/>
      <c r="U930" s="34"/>
      <c r="V930" s="34"/>
      <c r="W930" s="34"/>
      <c r="X930" s="34"/>
      <c r="Y930" s="34"/>
      <c r="Z930" s="34"/>
      <c r="AA930" s="34"/>
      <c r="AB930" s="34"/>
      <c r="AC930" s="34"/>
      <c r="AD930" s="34"/>
      <c r="AE930" s="34"/>
      <c r="AF930" s="34"/>
      <c r="AG930" s="34"/>
      <c r="AH930" s="34"/>
      <c r="AI930" s="34"/>
      <c r="AJ930" s="34"/>
      <c r="AK930" s="34"/>
      <c r="AL930" s="34"/>
      <c r="AM930" s="34"/>
      <c r="AN930" s="34"/>
      <c r="AO930" s="34"/>
      <c r="AP930" s="37"/>
      <c r="AQ930" s="34"/>
      <c r="AR930" s="34"/>
      <c r="AS930" s="34"/>
      <c r="AT930" s="34"/>
      <c r="AU930" s="34"/>
      <c r="AV930" s="34"/>
      <c r="AW930" s="34"/>
      <c r="AX930" s="34"/>
      <c r="AY930" s="34"/>
      <c r="AZ930" s="34"/>
      <c r="BA930" s="34"/>
      <c r="BB930" s="34"/>
      <c r="BC930" s="34"/>
      <c r="BD930" s="34"/>
      <c r="BE930" s="34"/>
      <c r="BF930" s="34"/>
      <c r="BG930" s="34"/>
      <c r="BH930" s="34"/>
      <c r="BI930" s="34"/>
      <c r="BJ930" s="34"/>
      <c r="BK930" s="34"/>
      <c r="BL930" s="34"/>
      <c r="BM930" s="34"/>
      <c r="BN930" s="34"/>
      <c r="BO930" s="34"/>
      <c r="BP930" s="34"/>
      <c r="BQ930" s="34"/>
      <c r="BR930" s="34"/>
      <c r="BS930" s="34"/>
      <c r="BT930" s="34"/>
      <c r="BU930" s="34"/>
      <c r="BV930" s="34"/>
      <c r="BW930" s="34"/>
      <c r="BX930" s="34"/>
    </row>
    <row r="931" spans="1:76" x14ac:dyDescent="0.25">
      <c r="A931" s="35" t="s">
        <v>100</v>
      </c>
      <c r="B931" s="36"/>
      <c r="C931" s="34"/>
      <c r="D931" s="34"/>
      <c r="E931" s="34"/>
      <c r="F931" s="34"/>
      <c r="G931" s="34"/>
      <c r="H931" s="34"/>
      <c r="I931" s="34"/>
      <c r="J931" s="34"/>
      <c r="K931" s="34"/>
      <c r="L931" s="34"/>
      <c r="M931" s="34"/>
      <c r="N931" s="34"/>
      <c r="O931" s="34"/>
      <c r="P931" s="34"/>
      <c r="Q931" s="34"/>
      <c r="R931" s="34"/>
      <c r="S931" s="34"/>
      <c r="T931" s="34"/>
      <c r="U931" s="34"/>
      <c r="V931" s="34"/>
      <c r="W931" s="34"/>
      <c r="X931" s="34"/>
      <c r="Y931" s="34"/>
      <c r="Z931" s="34"/>
      <c r="AA931" s="34"/>
      <c r="AB931" s="34"/>
      <c r="AC931" s="34"/>
      <c r="AD931" s="34"/>
      <c r="AE931" s="34"/>
      <c r="AF931" s="34"/>
      <c r="AG931" s="34"/>
      <c r="AH931" s="34"/>
      <c r="AI931" s="34"/>
      <c r="AJ931" s="34"/>
      <c r="AK931" s="34"/>
      <c r="AL931" s="34"/>
      <c r="AM931" s="34"/>
      <c r="AN931" s="34"/>
      <c r="AO931" s="34"/>
      <c r="AP931" s="37"/>
      <c r="AQ931" s="34"/>
      <c r="AR931" s="34"/>
      <c r="AS931" s="34"/>
      <c r="AT931" s="34"/>
      <c r="AU931" s="34"/>
      <c r="AV931" s="34"/>
      <c r="AW931" s="34"/>
      <c r="AX931" s="34"/>
      <c r="AY931" s="34"/>
      <c r="AZ931" s="34"/>
      <c r="BA931" s="34"/>
      <c r="BB931" s="34"/>
      <c r="BC931" s="34"/>
      <c r="BD931" s="34"/>
      <c r="BE931" s="34"/>
      <c r="BF931" s="34"/>
      <c r="BG931" s="34"/>
      <c r="BH931" s="34"/>
      <c r="BI931" s="34"/>
      <c r="BJ931" s="34"/>
      <c r="BK931" s="34"/>
      <c r="BL931" s="34"/>
      <c r="BM931" s="34"/>
      <c r="BN931" s="34"/>
      <c r="BO931" s="34"/>
      <c r="BP931" s="34"/>
      <c r="BQ931" s="34"/>
      <c r="BR931" s="34"/>
      <c r="BS931" s="34"/>
      <c r="BT931" s="34"/>
      <c r="BU931" s="34"/>
      <c r="BV931" s="34"/>
      <c r="BW931" s="34"/>
      <c r="BX931" s="34"/>
    </row>
    <row r="932" spans="1:76" x14ac:dyDescent="0.25">
      <c r="A932" s="35" t="s">
        <v>104</v>
      </c>
      <c r="B932" s="36"/>
      <c r="C932" s="34"/>
      <c r="D932" s="34"/>
      <c r="E932" s="34"/>
      <c r="F932" s="34"/>
      <c r="G932" s="34"/>
      <c r="H932" s="34"/>
      <c r="I932" s="34"/>
      <c r="J932" s="34"/>
      <c r="K932" s="34"/>
      <c r="L932" s="34"/>
      <c r="M932" s="34"/>
      <c r="N932" s="34"/>
      <c r="O932" s="34"/>
      <c r="P932" s="34"/>
      <c r="Q932" s="34"/>
      <c r="R932" s="34"/>
      <c r="S932" s="34"/>
      <c r="T932" s="34"/>
      <c r="U932" s="34"/>
      <c r="V932" s="34"/>
      <c r="W932" s="34"/>
      <c r="X932" s="34"/>
      <c r="Y932" s="34"/>
      <c r="Z932" s="34"/>
      <c r="AA932" s="34"/>
      <c r="AB932" s="34"/>
      <c r="AC932" s="34"/>
      <c r="AD932" s="34"/>
      <c r="AE932" s="34"/>
      <c r="AF932" s="34"/>
      <c r="AG932" s="34"/>
      <c r="AH932" s="34"/>
      <c r="AI932" s="34"/>
      <c r="AJ932" s="34"/>
      <c r="AK932" s="34"/>
      <c r="AL932" s="34"/>
      <c r="AM932" s="34"/>
      <c r="AN932" s="34"/>
      <c r="AO932" s="34"/>
      <c r="AP932" s="37"/>
      <c r="AQ932" s="34"/>
      <c r="AR932" s="34"/>
      <c r="AS932" s="34"/>
      <c r="AT932" s="34"/>
      <c r="AU932" s="34"/>
      <c r="AV932" s="34"/>
      <c r="AW932" s="34"/>
      <c r="AX932" s="34"/>
      <c r="AY932" s="34"/>
      <c r="AZ932" s="34"/>
      <c r="BA932" s="34"/>
      <c r="BB932" s="34"/>
      <c r="BC932" s="34"/>
      <c r="BD932" s="34"/>
      <c r="BE932" s="34"/>
      <c r="BF932" s="34"/>
      <c r="BG932" s="34"/>
      <c r="BH932" s="34"/>
      <c r="BI932" s="34"/>
      <c r="BJ932" s="34"/>
      <c r="BK932" s="34"/>
      <c r="BL932" s="34"/>
      <c r="BM932" s="34"/>
      <c r="BN932" s="34"/>
      <c r="BO932" s="34"/>
      <c r="BP932" s="34"/>
      <c r="BQ932" s="34"/>
      <c r="BR932" s="34"/>
      <c r="BS932" s="34"/>
      <c r="BT932" s="34"/>
      <c r="BU932" s="34"/>
      <c r="BV932" s="34"/>
      <c r="BW932" s="34"/>
      <c r="BX932" s="34"/>
    </row>
    <row r="933" spans="1:76" x14ac:dyDescent="0.25">
      <c r="A933" s="35" t="s">
        <v>346</v>
      </c>
      <c r="B933" s="36" t="s">
        <v>117</v>
      </c>
      <c r="C933" s="34"/>
      <c r="D933" s="34"/>
      <c r="E933" s="34"/>
      <c r="F933" s="34"/>
      <c r="G933" s="34"/>
      <c r="H933" s="34"/>
      <c r="I933" s="34"/>
      <c r="J933" s="34"/>
      <c r="K933" s="34"/>
      <c r="L933" s="34"/>
      <c r="M933" s="34"/>
      <c r="N933" s="34"/>
      <c r="O933" s="34"/>
      <c r="P933" s="34"/>
      <c r="Q933" s="34"/>
      <c r="R933" s="34"/>
      <c r="S933" s="34"/>
      <c r="T933" s="34"/>
      <c r="U933" s="34"/>
      <c r="V933" s="34"/>
      <c r="W933" s="34"/>
      <c r="X933" s="34"/>
      <c r="Y933" s="34"/>
      <c r="Z933" s="34"/>
      <c r="AA933" s="34"/>
      <c r="AB933" s="34"/>
      <c r="AC933" s="34"/>
      <c r="AD933" s="34"/>
      <c r="AE933" s="34"/>
      <c r="AF933" s="34"/>
      <c r="AG933" s="34"/>
      <c r="AH933" s="34"/>
      <c r="AI933" s="34"/>
      <c r="AJ933" s="34"/>
      <c r="AK933" s="34"/>
      <c r="AL933" s="34"/>
      <c r="AM933" s="34"/>
      <c r="AN933" s="34"/>
      <c r="AO933" s="34"/>
      <c r="AP933" s="37"/>
      <c r="AQ933" s="34"/>
      <c r="AR933" s="34"/>
      <c r="AS933" s="34"/>
      <c r="AT933" s="34"/>
      <c r="AU933" s="34"/>
      <c r="AV933" s="34"/>
      <c r="AW933" s="34"/>
      <c r="AX933" s="34"/>
      <c r="AY933" s="34"/>
      <c r="AZ933" s="34"/>
      <c r="BA933" s="34"/>
      <c r="BB933" s="34"/>
      <c r="BC933" s="34"/>
      <c r="BD933" s="34"/>
      <c r="BE933" s="34"/>
      <c r="BF933" s="34"/>
      <c r="BG933" s="34"/>
      <c r="BH933" s="34"/>
      <c r="BI933" s="34"/>
      <c r="BJ933" s="34"/>
      <c r="BK933" s="34"/>
      <c r="BL933" s="34"/>
      <c r="BM933" s="34"/>
      <c r="BN933" s="34"/>
      <c r="BO933" s="34"/>
      <c r="BP933" s="34"/>
      <c r="BQ933" s="34"/>
      <c r="BR933" s="34"/>
      <c r="BS933" s="34"/>
      <c r="BT933" s="34"/>
      <c r="BU933" s="34"/>
      <c r="BV933" s="34"/>
      <c r="BW933" s="34"/>
      <c r="BX933" s="34"/>
    </row>
    <row r="934" spans="1:76" x14ac:dyDescent="0.25">
      <c r="A934" s="35" t="s">
        <v>347</v>
      </c>
      <c r="B934" s="36" t="s">
        <v>348</v>
      </c>
      <c r="C934" s="34"/>
      <c r="D934" s="34"/>
      <c r="E934" s="34"/>
      <c r="F934" s="34"/>
      <c r="G934" s="34"/>
      <c r="H934" s="34"/>
      <c r="I934" s="34"/>
      <c r="J934" s="34"/>
      <c r="K934" s="34"/>
      <c r="L934" s="34"/>
      <c r="M934" s="34"/>
      <c r="N934" s="34"/>
      <c r="O934" s="34"/>
      <c r="P934" s="34"/>
      <c r="Q934" s="34"/>
      <c r="R934" s="34"/>
      <c r="S934" s="34"/>
      <c r="T934" s="34"/>
      <c r="U934" s="34"/>
      <c r="V934" s="34"/>
      <c r="W934" s="34"/>
      <c r="X934" s="34"/>
      <c r="Y934" s="34"/>
      <c r="Z934" s="34"/>
      <c r="AA934" s="34"/>
      <c r="AB934" s="34"/>
      <c r="AC934" s="34"/>
      <c r="AD934" s="34"/>
      <c r="AE934" s="34"/>
      <c r="AF934" s="34"/>
      <c r="AG934" s="34"/>
      <c r="AH934" s="34"/>
      <c r="AI934" s="34"/>
      <c r="AJ934" s="34"/>
      <c r="AK934" s="34"/>
      <c r="AL934" s="34"/>
      <c r="AM934" s="34"/>
      <c r="AN934" s="34"/>
      <c r="AO934" s="34"/>
      <c r="AP934" s="37"/>
      <c r="AQ934" s="34"/>
      <c r="AR934" s="34"/>
      <c r="AS934" s="34"/>
      <c r="AT934" s="34"/>
      <c r="AU934" s="34"/>
      <c r="AV934" s="34"/>
      <c r="AW934" s="34"/>
      <c r="AX934" s="34"/>
      <c r="AY934" s="34"/>
      <c r="AZ934" s="34"/>
      <c r="BA934" s="34"/>
      <c r="BB934" s="34"/>
      <c r="BC934" s="34"/>
      <c r="BD934" s="34"/>
      <c r="BE934" s="34"/>
      <c r="BF934" s="34"/>
      <c r="BG934" s="34"/>
      <c r="BH934" s="34"/>
      <c r="BI934" s="34"/>
      <c r="BJ934" s="34"/>
      <c r="BK934" s="34"/>
      <c r="BL934" s="34"/>
      <c r="BM934" s="34"/>
      <c r="BN934" s="34"/>
      <c r="BO934" s="34"/>
      <c r="BP934" s="34"/>
      <c r="BQ934" s="34"/>
      <c r="BR934" s="34"/>
      <c r="BS934" s="34"/>
      <c r="BT934" s="34"/>
      <c r="BU934" s="34"/>
      <c r="BV934" s="34"/>
      <c r="BW934" s="34"/>
      <c r="BX934" s="34"/>
    </row>
    <row r="935" spans="1:76" x14ac:dyDescent="0.25">
      <c r="A935" s="35" t="s">
        <v>143</v>
      </c>
      <c r="B935" s="36" t="s">
        <v>349</v>
      </c>
      <c r="C935" s="34"/>
      <c r="D935" s="34"/>
      <c r="E935" s="34"/>
      <c r="F935" s="34"/>
      <c r="G935" s="34"/>
      <c r="H935" s="34"/>
      <c r="I935" s="34"/>
      <c r="J935" s="34"/>
      <c r="K935" s="34"/>
      <c r="L935" s="34"/>
      <c r="M935" s="34"/>
      <c r="N935" s="34"/>
      <c r="O935" s="34"/>
      <c r="P935" s="34"/>
      <c r="Q935" s="34"/>
      <c r="R935" s="34"/>
      <c r="S935" s="34"/>
      <c r="T935" s="34"/>
      <c r="U935" s="34"/>
      <c r="V935" s="34"/>
      <c r="W935" s="34"/>
      <c r="X935" s="34"/>
      <c r="Y935" s="34"/>
      <c r="Z935" s="34"/>
      <c r="AA935" s="34"/>
      <c r="AB935" s="34"/>
      <c r="AC935" s="34"/>
      <c r="AD935" s="34"/>
      <c r="AE935" s="34"/>
      <c r="AF935" s="34"/>
      <c r="AG935" s="34"/>
      <c r="AH935" s="34"/>
      <c r="AI935" s="34"/>
      <c r="AJ935" s="34"/>
      <c r="AK935" s="34"/>
      <c r="AL935" s="34"/>
      <c r="AM935" s="34"/>
      <c r="AN935" s="34"/>
      <c r="AO935" s="34"/>
      <c r="AP935" s="37"/>
      <c r="AQ935" s="34"/>
      <c r="AR935" s="34"/>
      <c r="AS935" s="34"/>
      <c r="AT935" s="34"/>
      <c r="AU935" s="34"/>
      <c r="AV935" s="34"/>
      <c r="AW935" s="34"/>
      <c r="AX935" s="34"/>
      <c r="AY935" s="34"/>
      <c r="AZ935" s="34"/>
      <c r="BA935" s="34"/>
      <c r="BB935" s="34"/>
      <c r="BC935" s="34"/>
      <c r="BD935" s="34"/>
      <c r="BE935" s="34"/>
      <c r="BF935" s="34"/>
      <c r="BG935" s="34"/>
      <c r="BH935" s="34"/>
      <c r="BI935" s="34"/>
      <c r="BJ935" s="34"/>
      <c r="BK935" s="34"/>
      <c r="BL935" s="34"/>
      <c r="BM935" s="34"/>
      <c r="BN935" s="34"/>
      <c r="BO935" s="34"/>
      <c r="BP935" s="34"/>
      <c r="BQ935" s="34"/>
      <c r="BR935" s="34"/>
      <c r="BS935" s="34"/>
      <c r="BT935" s="34"/>
      <c r="BU935" s="34"/>
      <c r="BV935" s="34"/>
      <c r="BW935" s="34"/>
      <c r="BX935" s="34"/>
    </row>
    <row r="936" spans="1:76" x14ac:dyDescent="0.25">
      <c r="A936" s="35" t="s">
        <v>197</v>
      </c>
      <c r="B936" s="36" t="s">
        <v>350</v>
      </c>
      <c r="C936" s="34"/>
      <c r="D936" s="34"/>
      <c r="E936" s="34"/>
      <c r="F936" s="34"/>
      <c r="G936" s="34"/>
      <c r="H936" s="34"/>
      <c r="I936" s="34"/>
      <c r="J936" s="34"/>
      <c r="K936" s="34"/>
      <c r="L936" s="34"/>
      <c r="M936" s="34"/>
      <c r="N936" s="34"/>
      <c r="O936" s="34"/>
      <c r="P936" s="34"/>
      <c r="Q936" s="34"/>
      <c r="R936" s="34"/>
      <c r="S936" s="34"/>
      <c r="T936" s="34"/>
      <c r="U936" s="34"/>
      <c r="V936" s="34"/>
      <c r="W936" s="34"/>
      <c r="X936" s="34"/>
      <c r="Y936" s="34"/>
      <c r="Z936" s="34"/>
      <c r="AA936" s="34"/>
      <c r="AB936" s="34"/>
      <c r="AC936" s="34"/>
      <c r="AD936" s="34"/>
      <c r="AE936" s="34"/>
      <c r="AF936" s="34"/>
      <c r="AG936" s="34"/>
      <c r="AH936" s="34"/>
      <c r="AI936" s="34"/>
      <c r="AJ936" s="34"/>
      <c r="AK936" s="34"/>
      <c r="AL936" s="34"/>
      <c r="AM936" s="34"/>
      <c r="AN936" s="34"/>
      <c r="AO936" s="34"/>
      <c r="AP936" s="37"/>
      <c r="AQ936" s="34"/>
      <c r="AR936" s="34"/>
      <c r="AS936" s="34"/>
      <c r="AT936" s="34"/>
      <c r="AU936" s="34"/>
      <c r="AV936" s="34"/>
      <c r="AW936" s="34"/>
      <c r="AX936" s="34"/>
      <c r="AY936" s="34"/>
      <c r="AZ936" s="34"/>
      <c r="BA936" s="34"/>
      <c r="BB936" s="34"/>
      <c r="BC936" s="34"/>
      <c r="BD936" s="34"/>
      <c r="BE936" s="34"/>
      <c r="BF936" s="34"/>
      <c r="BG936" s="34"/>
      <c r="BH936" s="34"/>
      <c r="BI936" s="34"/>
      <c r="BJ936" s="34"/>
      <c r="BK936" s="34"/>
      <c r="BL936" s="34"/>
      <c r="BM936" s="34"/>
      <c r="BN936" s="34"/>
      <c r="BO936" s="34"/>
      <c r="BP936" s="34"/>
      <c r="BQ936" s="34"/>
      <c r="BR936" s="34"/>
      <c r="BS936" s="34"/>
      <c r="BT936" s="34"/>
      <c r="BU936" s="34"/>
      <c r="BV936" s="34"/>
      <c r="BW936" s="34"/>
      <c r="BX936" s="34"/>
    </row>
    <row r="937" spans="1:76" x14ac:dyDescent="0.25">
      <c r="A937" s="35"/>
      <c r="B937" s="36"/>
      <c r="C937" s="34"/>
      <c r="D937" s="34"/>
      <c r="E937" s="34"/>
      <c r="F937" s="34"/>
      <c r="G937" s="34"/>
      <c r="H937" s="34"/>
      <c r="I937" s="34"/>
      <c r="J937" s="34"/>
      <c r="K937" s="34"/>
      <c r="L937" s="34"/>
      <c r="M937" s="34"/>
      <c r="N937" s="34"/>
      <c r="O937" s="34"/>
      <c r="P937" s="34"/>
      <c r="Q937" s="34"/>
      <c r="R937" s="34"/>
      <c r="S937" s="34"/>
      <c r="T937" s="34"/>
      <c r="U937" s="34"/>
      <c r="V937" s="34"/>
      <c r="W937" s="34"/>
      <c r="X937" s="34"/>
      <c r="Y937" s="34"/>
      <c r="Z937" s="34"/>
      <c r="AA937" s="34"/>
      <c r="AB937" s="34"/>
      <c r="AC937" s="34"/>
      <c r="AD937" s="34"/>
      <c r="AE937" s="34"/>
      <c r="AF937" s="34"/>
      <c r="AG937" s="34"/>
      <c r="AH937" s="34"/>
      <c r="AI937" s="34"/>
      <c r="AJ937" s="34"/>
      <c r="AK937" s="34"/>
      <c r="AL937" s="34"/>
      <c r="AM937" s="34"/>
      <c r="AN937" s="34"/>
      <c r="AO937" s="34"/>
      <c r="AP937" s="37"/>
      <c r="AQ937" s="34"/>
      <c r="AR937" s="34"/>
      <c r="AS937" s="34"/>
      <c r="AT937" s="34"/>
      <c r="AU937" s="34"/>
      <c r="AV937" s="34"/>
      <c r="AW937" s="34"/>
      <c r="AX937" s="34"/>
      <c r="AY937" s="34"/>
      <c r="AZ937" s="34"/>
      <c r="BA937" s="34"/>
      <c r="BB937" s="34"/>
      <c r="BC937" s="34"/>
      <c r="BD937" s="34"/>
      <c r="BE937" s="34"/>
      <c r="BF937" s="34"/>
      <c r="BG937" s="34"/>
      <c r="BH937" s="34"/>
      <c r="BI937" s="34"/>
      <c r="BJ937" s="34"/>
      <c r="BK937" s="34"/>
      <c r="BL937" s="34"/>
      <c r="BM937" s="34"/>
      <c r="BN937" s="34"/>
      <c r="BO937" s="34"/>
      <c r="BP937" s="34"/>
      <c r="BQ937" s="34"/>
      <c r="BR937" s="34"/>
      <c r="BS937" s="34"/>
      <c r="BT937" s="34"/>
      <c r="BU937" s="34"/>
      <c r="BV937" s="34"/>
      <c r="BW937" s="34"/>
      <c r="BX937" s="34"/>
    </row>
    <row r="938" spans="1:76" x14ac:dyDescent="0.25">
      <c r="A938" s="35"/>
      <c r="B938" s="36"/>
      <c r="C938" s="34"/>
      <c r="D938" s="34"/>
      <c r="E938" s="34"/>
      <c r="F938" s="34"/>
      <c r="G938" s="34"/>
      <c r="H938" s="34"/>
      <c r="I938" s="34"/>
      <c r="J938" s="34"/>
      <c r="K938" s="34"/>
      <c r="L938" s="34"/>
      <c r="M938" s="34"/>
      <c r="N938" s="34"/>
      <c r="O938" s="34"/>
      <c r="P938" s="34"/>
      <c r="Q938" s="34"/>
      <c r="R938" s="34"/>
      <c r="S938" s="34"/>
      <c r="T938" s="34"/>
      <c r="U938" s="34"/>
      <c r="V938" s="34"/>
      <c r="W938" s="34"/>
      <c r="X938" s="34"/>
      <c r="Y938" s="34"/>
      <c r="Z938" s="34"/>
      <c r="AA938" s="34"/>
      <c r="AB938" s="34"/>
      <c r="AC938" s="34"/>
      <c r="AD938" s="34"/>
      <c r="AE938" s="34"/>
      <c r="AF938" s="34"/>
      <c r="AG938" s="34"/>
      <c r="AH938" s="34"/>
      <c r="AI938" s="34"/>
      <c r="AJ938" s="34"/>
      <c r="AK938" s="34"/>
      <c r="AL938" s="34"/>
      <c r="AM938" s="34"/>
      <c r="AN938" s="34"/>
      <c r="AO938" s="34"/>
      <c r="AP938" s="37"/>
      <c r="AQ938" s="34"/>
      <c r="AR938" s="34"/>
      <c r="AS938" s="34"/>
      <c r="AT938" s="34"/>
      <c r="AU938" s="34"/>
      <c r="AV938" s="34"/>
      <c r="AW938" s="34"/>
      <c r="AX938" s="34"/>
      <c r="AY938" s="34"/>
      <c r="AZ938" s="34"/>
      <c r="BA938" s="34"/>
      <c r="BB938" s="34"/>
      <c r="BC938" s="34"/>
      <c r="BD938" s="34"/>
      <c r="BE938" s="34"/>
      <c r="BF938" s="34"/>
      <c r="BG938" s="34"/>
      <c r="BH938" s="34"/>
      <c r="BI938" s="34"/>
      <c r="BJ938" s="34"/>
      <c r="BK938" s="34"/>
      <c r="BL938" s="34"/>
      <c r="BM938" s="34"/>
      <c r="BN938" s="34"/>
      <c r="BO938" s="34"/>
      <c r="BP938" s="34"/>
      <c r="BQ938" s="34"/>
      <c r="BR938" s="34"/>
      <c r="BS938" s="34"/>
      <c r="BT938" s="34"/>
      <c r="BU938" s="34"/>
      <c r="BV938" s="34"/>
      <c r="BW938" s="34"/>
      <c r="BX938" s="34"/>
    </row>
    <row r="939" spans="1:76" x14ac:dyDescent="0.25">
      <c r="A939" s="35" t="s">
        <v>351</v>
      </c>
      <c r="B939" s="36"/>
      <c r="C939" s="34"/>
      <c r="D939" s="34"/>
      <c r="E939" s="34"/>
      <c r="F939" s="34"/>
      <c r="G939" s="34"/>
      <c r="H939" s="34"/>
      <c r="I939" s="34"/>
      <c r="J939" s="34"/>
      <c r="K939" s="34"/>
      <c r="L939" s="34"/>
      <c r="M939" s="34"/>
      <c r="N939" s="34"/>
      <c r="O939" s="34"/>
      <c r="P939" s="34"/>
      <c r="Q939" s="34"/>
      <c r="R939" s="34"/>
      <c r="S939" s="34"/>
      <c r="T939" s="34"/>
      <c r="U939" s="34"/>
      <c r="V939" s="34"/>
      <c r="W939" s="34"/>
      <c r="X939" s="34"/>
      <c r="Y939" s="34"/>
      <c r="Z939" s="34"/>
      <c r="AA939" s="34"/>
      <c r="AB939" s="34"/>
      <c r="AC939" s="34"/>
      <c r="AD939" s="34"/>
      <c r="AE939" s="34"/>
      <c r="AF939" s="34"/>
      <c r="AG939" s="34"/>
      <c r="AH939" s="34"/>
      <c r="AI939" s="34"/>
      <c r="AJ939" s="34"/>
      <c r="AK939" s="34"/>
      <c r="AL939" s="34"/>
      <c r="AM939" s="34"/>
      <c r="AN939" s="34"/>
      <c r="AO939" s="34"/>
      <c r="AP939" s="37"/>
      <c r="AQ939" s="34"/>
      <c r="AR939" s="34"/>
      <c r="AS939" s="34"/>
      <c r="AT939" s="34"/>
      <c r="AU939" s="34"/>
      <c r="AV939" s="34"/>
      <c r="AW939" s="34"/>
      <c r="AX939" s="34"/>
      <c r="AY939" s="34"/>
      <c r="AZ939" s="34"/>
      <c r="BA939" s="34"/>
      <c r="BB939" s="34"/>
      <c r="BC939" s="34"/>
      <c r="BD939" s="34"/>
      <c r="BE939" s="34"/>
      <c r="BF939" s="34"/>
      <c r="BG939" s="34"/>
      <c r="BH939" s="34"/>
      <c r="BI939" s="34"/>
      <c r="BJ939" s="34"/>
      <c r="BK939" s="34"/>
      <c r="BL939" s="34"/>
      <c r="BM939" s="34"/>
      <c r="BN939" s="34"/>
      <c r="BO939" s="34"/>
      <c r="BP939" s="34"/>
      <c r="BQ939" s="34"/>
      <c r="BR939" s="34"/>
      <c r="BS939" s="34"/>
      <c r="BT939" s="34"/>
      <c r="BU939" s="34"/>
      <c r="BV939" s="34"/>
      <c r="BW939" s="34"/>
      <c r="BX939" s="34"/>
    </row>
    <row r="940" spans="1:76" x14ac:dyDescent="0.25">
      <c r="A940" s="35" t="s">
        <v>352</v>
      </c>
      <c r="B940" s="36">
        <v>5.3710000000000004</v>
      </c>
      <c r="C940" s="34"/>
      <c r="D940" s="34"/>
      <c r="E940" s="34"/>
      <c r="F940" s="34"/>
      <c r="G940" s="34"/>
      <c r="H940" s="34"/>
      <c r="I940" s="34"/>
      <c r="J940" s="34"/>
      <c r="K940" s="34"/>
      <c r="L940" s="34"/>
      <c r="M940" s="34"/>
      <c r="N940" s="34"/>
      <c r="O940" s="34"/>
      <c r="P940" s="34"/>
      <c r="Q940" s="34"/>
      <c r="R940" s="34"/>
      <c r="S940" s="34"/>
      <c r="T940" s="34"/>
      <c r="U940" s="34"/>
      <c r="V940" s="34"/>
      <c r="W940" s="34"/>
      <c r="X940" s="34"/>
      <c r="Y940" s="34"/>
      <c r="Z940" s="34"/>
      <c r="AA940" s="34"/>
      <c r="AB940" s="34"/>
      <c r="AC940" s="34"/>
      <c r="AD940" s="34"/>
      <c r="AE940" s="34"/>
      <c r="AF940" s="34"/>
      <c r="AG940" s="34"/>
      <c r="AH940" s="34"/>
      <c r="AI940" s="34"/>
      <c r="AJ940" s="34"/>
      <c r="AK940" s="34"/>
      <c r="AL940" s="34"/>
      <c r="AM940" s="34"/>
      <c r="AN940" s="34"/>
      <c r="AO940" s="34"/>
      <c r="AP940" s="37"/>
      <c r="AQ940" s="34"/>
      <c r="AR940" s="34"/>
      <c r="AS940" s="34"/>
      <c r="AT940" s="34"/>
      <c r="AU940" s="34"/>
      <c r="AV940" s="34"/>
      <c r="AW940" s="34"/>
      <c r="AX940" s="34"/>
      <c r="AY940" s="34"/>
      <c r="AZ940" s="34"/>
      <c r="BA940" s="34"/>
      <c r="BB940" s="34"/>
      <c r="BC940" s="34"/>
      <c r="BD940" s="34"/>
      <c r="BE940" s="34"/>
      <c r="BF940" s="34"/>
      <c r="BG940" s="34"/>
      <c r="BH940" s="34"/>
      <c r="BI940" s="34"/>
      <c r="BJ940" s="34"/>
      <c r="BK940" s="34"/>
      <c r="BL940" s="34"/>
      <c r="BM940" s="34"/>
      <c r="BN940" s="34"/>
      <c r="BO940" s="34"/>
      <c r="BP940" s="34"/>
      <c r="BQ940" s="34"/>
      <c r="BR940" s="34"/>
      <c r="BS940" s="34"/>
      <c r="BT940" s="34"/>
      <c r="BU940" s="34"/>
      <c r="BV940" s="34"/>
      <c r="BW940" s="34"/>
      <c r="BX940" s="34"/>
    </row>
    <row r="941" spans="1:76" x14ac:dyDescent="0.25">
      <c r="A941" s="35" t="s">
        <v>353</v>
      </c>
      <c r="B941" s="36">
        <v>0</v>
      </c>
      <c r="C941" s="34"/>
      <c r="D941" s="34"/>
      <c r="E941" s="34"/>
      <c r="F941" s="34"/>
      <c r="G941" s="34"/>
      <c r="H941" s="34"/>
      <c r="I941" s="34"/>
      <c r="J941" s="34"/>
      <c r="K941" s="34"/>
      <c r="L941" s="34"/>
      <c r="M941" s="34"/>
      <c r="N941" s="34"/>
      <c r="O941" s="34"/>
      <c r="P941" s="34"/>
      <c r="Q941" s="34"/>
      <c r="R941" s="34"/>
      <c r="S941" s="34"/>
      <c r="T941" s="34"/>
      <c r="U941" s="34"/>
      <c r="V941" s="34"/>
      <c r="W941" s="34"/>
      <c r="X941" s="34"/>
      <c r="Y941" s="34"/>
      <c r="Z941" s="34"/>
      <c r="AA941" s="34"/>
      <c r="AB941" s="34"/>
      <c r="AC941" s="34"/>
      <c r="AD941" s="34"/>
      <c r="AE941" s="34"/>
      <c r="AF941" s="34"/>
      <c r="AG941" s="34"/>
      <c r="AH941" s="34"/>
      <c r="AI941" s="34"/>
      <c r="AJ941" s="34"/>
      <c r="AK941" s="34"/>
      <c r="AL941" s="34"/>
      <c r="AM941" s="34"/>
      <c r="AN941" s="34"/>
      <c r="AO941" s="34"/>
      <c r="AP941" s="37"/>
      <c r="AQ941" s="34"/>
      <c r="AR941" s="34"/>
      <c r="AS941" s="34"/>
      <c r="AT941" s="34"/>
      <c r="AU941" s="34"/>
      <c r="AV941" s="34"/>
      <c r="AW941" s="34"/>
      <c r="AX941" s="34"/>
      <c r="AY941" s="34"/>
      <c r="AZ941" s="34"/>
      <c r="BA941" s="34"/>
      <c r="BB941" s="34"/>
      <c r="BC941" s="34"/>
      <c r="BD941" s="34"/>
      <c r="BE941" s="34"/>
      <c r="BF941" s="34"/>
      <c r="BG941" s="34"/>
      <c r="BH941" s="34"/>
      <c r="BI941" s="34"/>
      <c r="BJ941" s="34"/>
      <c r="BK941" s="34"/>
      <c r="BL941" s="34"/>
      <c r="BM941" s="34"/>
      <c r="BN941" s="34"/>
      <c r="BO941" s="34"/>
      <c r="BP941" s="34"/>
      <c r="BQ941" s="34"/>
      <c r="BR941" s="34"/>
      <c r="BS941" s="34"/>
      <c r="BT941" s="34"/>
      <c r="BU941" s="34"/>
      <c r="BV941" s="34"/>
      <c r="BW941" s="34"/>
      <c r="BX941" s="34"/>
    </row>
    <row r="942" spans="1:76" x14ac:dyDescent="0.25">
      <c r="A942" s="35" t="s">
        <v>354</v>
      </c>
      <c r="B942" s="36">
        <v>0</v>
      </c>
      <c r="C942" s="34"/>
      <c r="D942" s="34"/>
      <c r="E942" s="34"/>
      <c r="F942" s="34"/>
      <c r="G942" s="34"/>
      <c r="H942" s="34"/>
      <c r="I942" s="34"/>
      <c r="J942" s="34"/>
      <c r="K942" s="34"/>
      <c r="L942" s="34"/>
      <c r="M942" s="34"/>
      <c r="N942" s="34"/>
      <c r="O942" s="34"/>
      <c r="P942" s="34"/>
      <c r="Q942" s="34"/>
      <c r="R942" s="34"/>
      <c r="S942" s="34"/>
      <c r="T942" s="34"/>
      <c r="U942" s="34"/>
      <c r="V942" s="34"/>
      <c r="W942" s="34"/>
      <c r="X942" s="34"/>
      <c r="Y942" s="34"/>
      <c r="Z942" s="34"/>
      <c r="AA942" s="34"/>
      <c r="AB942" s="34"/>
      <c r="AC942" s="34"/>
      <c r="AD942" s="34"/>
      <c r="AE942" s="34"/>
      <c r="AF942" s="34"/>
      <c r="AG942" s="34"/>
      <c r="AH942" s="34"/>
      <c r="AI942" s="34"/>
      <c r="AJ942" s="34"/>
      <c r="AK942" s="34"/>
      <c r="AL942" s="34"/>
      <c r="AM942" s="34"/>
      <c r="AN942" s="34"/>
      <c r="AO942" s="34"/>
      <c r="AP942" s="37"/>
      <c r="AQ942" s="34"/>
      <c r="AR942" s="34"/>
      <c r="AS942" s="34"/>
      <c r="AT942" s="34"/>
      <c r="AU942" s="34"/>
      <c r="AV942" s="34"/>
      <c r="AW942" s="34"/>
      <c r="AX942" s="34"/>
      <c r="AY942" s="34"/>
      <c r="AZ942" s="34"/>
      <c r="BA942" s="34"/>
      <c r="BB942" s="34"/>
      <c r="BC942" s="34"/>
      <c r="BD942" s="34"/>
      <c r="BE942" s="34"/>
      <c r="BF942" s="34"/>
      <c r="BG942" s="34"/>
      <c r="BH942" s="34"/>
      <c r="BI942" s="34"/>
      <c r="BJ942" s="34"/>
      <c r="BK942" s="34"/>
      <c r="BL942" s="34"/>
      <c r="BM942" s="34"/>
      <c r="BN942" s="34"/>
      <c r="BO942" s="34"/>
      <c r="BP942" s="34"/>
      <c r="BQ942" s="34"/>
      <c r="BR942" s="34"/>
      <c r="BS942" s="34"/>
      <c r="BT942" s="34"/>
      <c r="BU942" s="34"/>
      <c r="BV942" s="34"/>
      <c r="BW942" s="34"/>
      <c r="BX942" s="34"/>
    </row>
    <row r="943" spans="1:76" x14ac:dyDescent="0.25">
      <c r="A943" s="35" t="s">
        <v>355</v>
      </c>
      <c r="B943" s="36">
        <v>0</v>
      </c>
      <c r="C943" s="34"/>
      <c r="D943" s="34"/>
      <c r="E943" s="34"/>
      <c r="F943" s="34"/>
      <c r="G943" s="34"/>
      <c r="H943" s="34"/>
      <c r="I943" s="34"/>
      <c r="J943" s="34"/>
      <c r="K943" s="34"/>
      <c r="L943" s="34"/>
      <c r="M943" s="34"/>
      <c r="N943" s="34"/>
      <c r="O943" s="34"/>
      <c r="P943" s="34"/>
      <c r="Q943" s="34"/>
      <c r="R943" s="34"/>
      <c r="S943" s="34"/>
      <c r="T943" s="34"/>
      <c r="U943" s="34"/>
      <c r="V943" s="34"/>
      <c r="W943" s="34"/>
      <c r="X943" s="34"/>
      <c r="Y943" s="34"/>
      <c r="Z943" s="34"/>
      <c r="AA943" s="34"/>
      <c r="AB943" s="34"/>
      <c r="AC943" s="34"/>
      <c r="AD943" s="34"/>
      <c r="AE943" s="34"/>
      <c r="AF943" s="34"/>
      <c r="AG943" s="34"/>
      <c r="AH943" s="34"/>
      <c r="AI943" s="34"/>
      <c r="AJ943" s="34"/>
      <c r="AK943" s="34"/>
      <c r="AL943" s="34"/>
      <c r="AM943" s="34"/>
      <c r="AN943" s="34"/>
      <c r="AO943" s="34"/>
      <c r="AP943" s="37"/>
      <c r="AQ943" s="34"/>
      <c r="AR943" s="34"/>
      <c r="AS943" s="34"/>
      <c r="AT943" s="34"/>
      <c r="AU943" s="34"/>
      <c r="AV943" s="34"/>
      <c r="AW943" s="34"/>
      <c r="AX943" s="34"/>
      <c r="AY943" s="34"/>
      <c r="AZ943" s="34"/>
      <c r="BA943" s="34"/>
      <c r="BB943" s="34"/>
      <c r="BC943" s="34"/>
      <c r="BD943" s="34"/>
      <c r="BE943" s="34"/>
      <c r="BF943" s="34"/>
      <c r="BG943" s="34"/>
      <c r="BH943" s="34"/>
      <c r="BI943" s="34"/>
      <c r="BJ943" s="34"/>
      <c r="BK943" s="34"/>
      <c r="BL943" s="34"/>
      <c r="BM943" s="34"/>
      <c r="BN943" s="34"/>
      <c r="BO943" s="34"/>
      <c r="BP943" s="34"/>
      <c r="BQ943" s="34"/>
      <c r="BR943" s="34"/>
      <c r="BS943" s="34"/>
      <c r="BT943" s="34"/>
      <c r="BU943" s="34"/>
      <c r="BV943" s="34"/>
      <c r="BW943" s="34"/>
      <c r="BX943" s="34"/>
    </row>
    <row r="944" spans="1:76" x14ac:dyDescent="0.25">
      <c r="A944" s="35"/>
      <c r="B944" s="36"/>
      <c r="C944" s="34"/>
      <c r="D944" s="34"/>
      <c r="E944" s="34"/>
      <c r="F944" s="34"/>
      <c r="G944" s="34"/>
      <c r="H944" s="34"/>
      <c r="I944" s="34"/>
      <c r="J944" s="34"/>
      <c r="K944" s="34"/>
      <c r="L944" s="34"/>
      <c r="M944" s="34"/>
      <c r="N944" s="34"/>
      <c r="O944" s="34"/>
      <c r="P944" s="34"/>
      <c r="Q944" s="34"/>
      <c r="R944" s="34"/>
      <c r="S944" s="34"/>
      <c r="T944" s="34"/>
      <c r="U944" s="34"/>
      <c r="V944" s="34"/>
      <c r="W944" s="34"/>
      <c r="X944" s="34"/>
      <c r="Y944" s="34"/>
      <c r="Z944" s="34"/>
      <c r="AA944" s="34"/>
      <c r="AB944" s="34"/>
      <c r="AC944" s="34"/>
      <c r="AD944" s="34"/>
      <c r="AE944" s="34"/>
      <c r="AF944" s="34"/>
      <c r="AG944" s="34"/>
      <c r="AH944" s="34"/>
      <c r="AI944" s="34"/>
      <c r="AJ944" s="34"/>
      <c r="AK944" s="34"/>
      <c r="AL944" s="34"/>
      <c r="AM944" s="34"/>
      <c r="AN944" s="34"/>
      <c r="AO944" s="34"/>
      <c r="AP944" s="37"/>
      <c r="AQ944" s="34"/>
      <c r="AR944" s="34"/>
      <c r="AS944" s="34"/>
      <c r="AT944" s="34"/>
      <c r="AU944" s="34"/>
      <c r="AV944" s="34"/>
      <c r="AW944" s="34"/>
      <c r="AX944" s="34"/>
      <c r="AY944" s="34"/>
      <c r="AZ944" s="34"/>
      <c r="BA944" s="34"/>
      <c r="BB944" s="34"/>
      <c r="BC944" s="34"/>
      <c r="BD944" s="34"/>
      <c r="BE944" s="34"/>
      <c r="BF944" s="34"/>
      <c r="BG944" s="34"/>
      <c r="BH944" s="34"/>
      <c r="BI944" s="34"/>
      <c r="BJ944" s="34"/>
      <c r="BK944" s="34"/>
      <c r="BL944" s="34"/>
      <c r="BM944" s="34"/>
      <c r="BN944" s="34"/>
      <c r="BO944" s="34"/>
      <c r="BP944" s="34"/>
      <c r="BQ944" s="34"/>
      <c r="BR944" s="34"/>
      <c r="BS944" s="34"/>
      <c r="BT944" s="34"/>
      <c r="BU944" s="34"/>
      <c r="BV944" s="34"/>
      <c r="BW944" s="34"/>
      <c r="BX944" s="34"/>
    </row>
    <row r="945" spans="1:76" x14ac:dyDescent="0.25">
      <c r="A945" s="35" t="s">
        <v>356</v>
      </c>
      <c r="B945" s="36"/>
      <c r="C945" s="34"/>
      <c r="D945" s="34"/>
      <c r="E945" s="34"/>
      <c r="F945" s="34"/>
      <c r="G945" s="34"/>
      <c r="H945" s="34"/>
      <c r="I945" s="34"/>
      <c r="J945" s="34"/>
      <c r="K945" s="34"/>
      <c r="L945" s="34"/>
      <c r="M945" s="34"/>
      <c r="N945" s="34"/>
      <c r="O945" s="34"/>
      <c r="P945" s="34"/>
      <c r="Q945" s="34"/>
      <c r="R945" s="34"/>
      <c r="S945" s="34"/>
      <c r="T945" s="34"/>
      <c r="U945" s="34"/>
      <c r="V945" s="34"/>
      <c r="W945" s="34"/>
      <c r="X945" s="34"/>
      <c r="Y945" s="34"/>
      <c r="Z945" s="34"/>
      <c r="AA945" s="34"/>
      <c r="AB945" s="34"/>
      <c r="AC945" s="34"/>
      <c r="AD945" s="34"/>
      <c r="AE945" s="34"/>
      <c r="AF945" s="34"/>
      <c r="AG945" s="34"/>
      <c r="AH945" s="34"/>
      <c r="AI945" s="34"/>
      <c r="AJ945" s="34"/>
      <c r="AK945" s="34"/>
      <c r="AL945" s="34"/>
      <c r="AM945" s="34"/>
      <c r="AN945" s="34"/>
      <c r="AO945" s="34"/>
      <c r="AP945" s="37"/>
      <c r="AQ945" s="34"/>
      <c r="AR945" s="34"/>
      <c r="AS945" s="34"/>
      <c r="AT945" s="34"/>
      <c r="AU945" s="34"/>
      <c r="AV945" s="34"/>
      <c r="AW945" s="34"/>
      <c r="AX945" s="34"/>
      <c r="AY945" s="34"/>
      <c r="AZ945" s="34"/>
      <c r="BA945" s="34"/>
      <c r="BB945" s="34"/>
      <c r="BC945" s="34"/>
      <c r="BD945" s="34"/>
      <c r="BE945" s="34"/>
      <c r="BF945" s="34"/>
      <c r="BG945" s="34"/>
      <c r="BH945" s="34"/>
      <c r="BI945" s="34"/>
      <c r="BJ945" s="34"/>
      <c r="BK945" s="34"/>
      <c r="BL945" s="34"/>
      <c r="BM945" s="34"/>
      <c r="BN945" s="34"/>
      <c r="BO945" s="34"/>
      <c r="BP945" s="34"/>
      <c r="BQ945" s="34"/>
      <c r="BR945" s="34"/>
      <c r="BS945" s="34"/>
      <c r="BT945" s="34"/>
      <c r="BU945" s="34"/>
      <c r="BV945" s="34"/>
      <c r="BW945" s="34"/>
      <c r="BX945" s="34"/>
    </row>
    <row r="946" spans="1:76" x14ac:dyDescent="0.25">
      <c r="A946" s="35" t="s">
        <v>357</v>
      </c>
      <c r="B946" s="36">
        <v>0</v>
      </c>
      <c r="C946" s="34"/>
      <c r="D946" s="34"/>
      <c r="E946" s="34"/>
      <c r="F946" s="34"/>
      <c r="G946" s="34"/>
      <c r="H946" s="34"/>
      <c r="I946" s="34"/>
      <c r="J946" s="34"/>
      <c r="K946" s="34"/>
      <c r="L946" s="34"/>
      <c r="M946" s="34"/>
      <c r="N946" s="34"/>
      <c r="O946" s="34"/>
      <c r="P946" s="34"/>
      <c r="Q946" s="34"/>
      <c r="R946" s="34"/>
      <c r="S946" s="34"/>
      <c r="T946" s="34"/>
      <c r="U946" s="34"/>
      <c r="V946" s="34"/>
      <c r="W946" s="34"/>
      <c r="X946" s="34"/>
      <c r="Y946" s="34"/>
      <c r="Z946" s="34"/>
      <c r="AA946" s="34"/>
      <c r="AB946" s="34"/>
      <c r="AC946" s="34"/>
      <c r="AD946" s="34"/>
      <c r="AE946" s="34"/>
      <c r="AF946" s="34"/>
      <c r="AG946" s="34"/>
      <c r="AH946" s="34"/>
      <c r="AI946" s="34"/>
      <c r="AJ946" s="34"/>
      <c r="AK946" s="34"/>
      <c r="AL946" s="34"/>
      <c r="AM946" s="34"/>
      <c r="AN946" s="34"/>
      <c r="AO946" s="34"/>
      <c r="AP946" s="37"/>
      <c r="AQ946" s="34"/>
      <c r="AR946" s="34"/>
      <c r="AS946" s="34"/>
      <c r="AT946" s="34"/>
      <c r="AU946" s="34"/>
      <c r="AV946" s="34"/>
      <c r="AW946" s="34"/>
      <c r="AX946" s="34"/>
      <c r="AY946" s="34"/>
      <c r="AZ946" s="34"/>
      <c r="BA946" s="34"/>
      <c r="BB946" s="34"/>
      <c r="BC946" s="34"/>
      <c r="BD946" s="34"/>
      <c r="BE946" s="34"/>
      <c r="BF946" s="34"/>
      <c r="BG946" s="34"/>
      <c r="BH946" s="34"/>
      <c r="BI946" s="34"/>
      <c r="BJ946" s="34"/>
      <c r="BK946" s="34"/>
      <c r="BL946" s="34"/>
      <c r="BM946" s="34"/>
      <c r="BN946" s="34"/>
      <c r="BO946" s="34"/>
      <c r="BP946" s="34"/>
      <c r="BQ946" s="34"/>
      <c r="BR946" s="34"/>
      <c r="BS946" s="34"/>
      <c r="BT946" s="34"/>
      <c r="BU946" s="34"/>
      <c r="BV946" s="34"/>
      <c r="BW946" s="34"/>
      <c r="BX946" s="34"/>
    </row>
    <row r="947" spans="1:76" x14ac:dyDescent="0.25">
      <c r="A947" s="35" t="s">
        <v>358</v>
      </c>
      <c r="B947" s="36">
        <v>0</v>
      </c>
      <c r="C947" s="34"/>
      <c r="D947" s="34"/>
      <c r="E947" s="34"/>
      <c r="F947" s="34"/>
      <c r="G947" s="34"/>
      <c r="H947" s="34"/>
      <c r="I947" s="34"/>
      <c r="J947" s="34"/>
      <c r="K947" s="34"/>
      <c r="L947" s="34"/>
      <c r="M947" s="34"/>
      <c r="N947" s="34"/>
      <c r="O947" s="34"/>
      <c r="P947" s="34"/>
      <c r="Q947" s="34"/>
      <c r="R947" s="34"/>
      <c r="S947" s="34"/>
      <c r="T947" s="34"/>
      <c r="U947" s="34"/>
      <c r="V947" s="34"/>
      <c r="W947" s="34"/>
      <c r="X947" s="34"/>
      <c r="Y947" s="34"/>
      <c r="Z947" s="34"/>
      <c r="AA947" s="34"/>
      <c r="AB947" s="34"/>
      <c r="AC947" s="34"/>
      <c r="AD947" s="34"/>
      <c r="AE947" s="34"/>
      <c r="AF947" s="34"/>
      <c r="AG947" s="34"/>
      <c r="AH947" s="34"/>
      <c r="AI947" s="34"/>
      <c r="AJ947" s="34"/>
      <c r="AK947" s="34"/>
      <c r="AL947" s="34"/>
      <c r="AM947" s="34"/>
      <c r="AN947" s="34"/>
      <c r="AO947" s="34"/>
      <c r="AP947" s="37"/>
      <c r="AQ947" s="34"/>
      <c r="AR947" s="34"/>
      <c r="AS947" s="34"/>
      <c r="AT947" s="34"/>
      <c r="AU947" s="34"/>
      <c r="AV947" s="34"/>
      <c r="AW947" s="34"/>
      <c r="AX947" s="34"/>
      <c r="AY947" s="34"/>
      <c r="AZ947" s="34"/>
      <c r="BA947" s="34"/>
      <c r="BB947" s="34"/>
      <c r="BC947" s="34"/>
      <c r="BD947" s="34"/>
      <c r="BE947" s="34"/>
      <c r="BF947" s="34"/>
      <c r="BG947" s="34"/>
      <c r="BH947" s="34"/>
      <c r="BI947" s="34"/>
      <c r="BJ947" s="34"/>
      <c r="BK947" s="34"/>
      <c r="BL947" s="34"/>
      <c r="BM947" s="34"/>
      <c r="BN947" s="34"/>
      <c r="BO947" s="34"/>
      <c r="BP947" s="34"/>
      <c r="BQ947" s="34"/>
      <c r="BR947" s="34"/>
      <c r="BS947" s="34"/>
      <c r="BT947" s="34"/>
      <c r="BU947" s="34"/>
      <c r="BV947" s="34"/>
      <c r="BW947" s="34"/>
      <c r="BX947" s="34"/>
    </row>
    <row r="948" spans="1:76" x14ac:dyDescent="0.25">
      <c r="A948" s="35" t="s">
        <v>359</v>
      </c>
      <c r="B948" s="36">
        <v>0</v>
      </c>
      <c r="C948" s="34"/>
      <c r="D948" s="34"/>
      <c r="E948" s="34"/>
      <c r="F948" s="34"/>
      <c r="G948" s="34"/>
      <c r="H948" s="34"/>
      <c r="I948" s="34"/>
      <c r="J948" s="34"/>
      <c r="K948" s="34"/>
      <c r="L948" s="34"/>
      <c r="M948" s="34"/>
      <c r="N948" s="34"/>
      <c r="O948" s="34"/>
      <c r="P948" s="34"/>
      <c r="Q948" s="34"/>
      <c r="R948" s="34"/>
      <c r="S948" s="34"/>
      <c r="T948" s="34"/>
      <c r="U948" s="34"/>
      <c r="V948" s="34"/>
      <c r="W948" s="34"/>
      <c r="X948" s="34"/>
      <c r="Y948" s="34"/>
      <c r="Z948" s="34"/>
      <c r="AA948" s="34"/>
      <c r="AB948" s="34"/>
      <c r="AC948" s="34"/>
      <c r="AD948" s="34"/>
      <c r="AE948" s="34"/>
      <c r="AF948" s="34"/>
      <c r="AG948" s="34"/>
      <c r="AH948" s="34"/>
      <c r="AI948" s="34"/>
      <c r="AJ948" s="34"/>
      <c r="AK948" s="34"/>
      <c r="AL948" s="34"/>
      <c r="AM948" s="34"/>
      <c r="AN948" s="34"/>
      <c r="AO948" s="34"/>
      <c r="AP948" s="37"/>
      <c r="AQ948" s="34"/>
      <c r="AR948" s="34"/>
      <c r="AS948" s="34"/>
      <c r="AT948" s="34"/>
      <c r="AU948" s="34"/>
      <c r="AV948" s="34"/>
      <c r="AW948" s="34"/>
      <c r="AX948" s="34"/>
      <c r="AY948" s="34"/>
      <c r="AZ948" s="34"/>
      <c r="BA948" s="34"/>
      <c r="BB948" s="34"/>
      <c r="BC948" s="34"/>
      <c r="BD948" s="34"/>
      <c r="BE948" s="34"/>
      <c r="BF948" s="34"/>
      <c r="BG948" s="34"/>
      <c r="BH948" s="34"/>
      <c r="BI948" s="34"/>
      <c r="BJ948" s="34"/>
      <c r="BK948" s="34"/>
      <c r="BL948" s="34"/>
      <c r="BM948" s="34"/>
      <c r="BN948" s="34"/>
      <c r="BO948" s="34"/>
      <c r="BP948" s="34"/>
      <c r="BQ948" s="34"/>
      <c r="BR948" s="34"/>
      <c r="BS948" s="34"/>
      <c r="BT948" s="34"/>
      <c r="BU948" s="34"/>
      <c r="BV948" s="34"/>
      <c r="BW948" s="34"/>
      <c r="BX948" s="34"/>
    </row>
    <row r="949" spans="1:76" x14ac:dyDescent="0.25">
      <c r="A949" s="35" t="s">
        <v>360</v>
      </c>
      <c r="B949" s="36">
        <v>0</v>
      </c>
      <c r="C949" s="34"/>
      <c r="D949" s="34"/>
      <c r="E949" s="34"/>
      <c r="F949" s="34"/>
      <c r="G949" s="34"/>
      <c r="H949" s="34"/>
      <c r="I949" s="34"/>
      <c r="J949" s="34"/>
      <c r="K949" s="34"/>
      <c r="L949" s="34"/>
      <c r="M949" s="34"/>
      <c r="N949" s="34"/>
      <c r="O949" s="34"/>
      <c r="P949" s="34"/>
      <c r="Q949" s="34"/>
      <c r="R949" s="34"/>
      <c r="S949" s="34"/>
      <c r="T949" s="34"/>
      <c r="U949" s="34"/>
      <c r="V949" s="34"/>
      <c r="W949" s="34"/>
      <c r="X949" s="34"/>
      <c r="Y949" s="34"/>
      <c r="Z949" s="34"/>
      <c r="AA949" s="34"/>
      <c r="AB949" s="34"/>
      <c r="AC949" s="34"/>
      <c r="AD949" s="34"/>
      <c r="AE949" s="34"/>
      <c r="AF949" s="34"/>
      <c r="AG949" s="34"/>
      <c r="AH949" s="34"/>
      <c r="AI949" s="34"/>
      <c r="AJ949" s="34"/>
      <c r="AK949" s="34"/>
      <c r="AL949" s="34"/>
      <c r="AM949" s="34"/>
      <c r="AN949" s="34"/>
      <c r="AO949" s="34"/>
      <c r="AP949" s="37"/>
      <c r="AQ949" s="34"/>
      <c r="AR949" s="34"/>
      <c r="AS949" s="34"/>
      <c r="AT949" s="34"/>
      <c r="AU949" s="34"/>
      <c r="AV949" s="34"/>
      <c r="AW949" s="34"/>
      <c r="AX949" s="34"/>
      <c r="AY949" s="34"/>
      <c r="AZ949" s="34"/>
      <c r="BA949" s="34"/>
      <c r="BB949" s="34"/>
      <c r="BC949" s="34"/>
      <c r="BD949" s="34"/>
      <c r="BE949" s="34"/>
      <c r="BF949" s="34"/>
      <c r="BG949" s="34"/>
      <c r="BH949" s="34"/>
      <c r="BI949" s="34"/>
      <c r="BJ949" s="34"/>
      <c r="BK949" s="34"/>
      <c r="BL949" s="34"/>
      <c r="BM949" s="34"/>
      <c r="BN949" s="34"/>
      <c r="BO949" s="34"/>
      <c r="BP949" s="34"/>
      <c r="BQ949" s="34"/>
      <c r="BR949" s="34"/>
      <c r="BS949" s="34"/>
      <c r="BT949" s="34"/>
      <c r="BU949" s="34"/>
      <c r="BV949" s="34"/>
      <c r="BW949" s="34"/>
      <c r="BX949" s="34"/>
    </row>
    <row r="950" spans="1:76" x14ac:dyDescent="0.25">
      <c r="A950" s="35" t="s">
        <v>361</v>
      </c>
      <c r="B950" s="36">
        <v>0</v>
      </c>
      <c r="C950" s="34"/>
      <c r="D950" s="34"/>
      <c r="E950" s="34"/>
      <c r="F950" s="34"/>
      <c r="G950" s="34"/>
      <c r="H950" s="34"/>
      <c r="I950" s="34"/>
      <c r="J950" s="34"/>
      <c r="K950" s="34"/>
      <c r="L950" s="34"/>
      <c r="M950" s="34"/>
      <c r="N950" s="34"/>
      <c r="O950" s="34"/>
      <c r="P950" s="34"/>
      <c r="Q950" s="34"/>
      <c r="R950" s="34"/>
      <c r="S950" s="34"/>
      <c r="T950" s="34"/>
      <c r="U950" s="34"/>
      <c r="V950" s="34"/>
      <c r="W950" s="34"/>
      <c r="X950" s="34"/>
      <c r="Y950" s="34"/>
      <c r="Z950" s="34"/>
      <c r="AA950" s="34"/>
      <c r="AB950" s="34"/>
      <c r="AC950" s="34"/>
      <c r="AD950" s="34"/>
      <c r="AE950" s="34"/>
      <c r="AF950" s="34"/>
      <c r="AG950" s="34"/>
      <c r="AH950" s="34"/>
      <c r="AI950" s="34"/>
      <c r="AJ950" s="34"/>
      <c r="AK950" s="34"/>
      <c r="AL950" s="34"/>
      <c r="AM950" s="34"/>
      <c r="AN950" s="34"/>
      <c r="AO950" s="34"/>
      <c r="AP950" s="37"/>
      <c r="AQ950" s="34"/>
      <c r="AR950" s="34"/>
      <c r="AS950" s="34"/>
      <c r="AT950" s="34"/>
      <c r="AU950" s="34"/>
      <c r="AV950" s="34"/>
      <c r="AW950" s="34"/>
      <c r="AX950" s="34"/>
      <c r="AY950" s="34"/>
      <c r="AZ950" s="34"/>
      <c r="BA950" s="34"/>
      <c r="BB950" s="34"/>
      <c r="BC950" s="34"/>
      <c r="BD950" s="34"/>
      <c r="BE950" s="34"/>
      <c r="BF950" s="34"/>
      <c r="BG950" s="34"/>
      <c r="BH950" s="34"/>
      <c r="BI950" s="34"/>
      <c r="BJ950" s="34"/>
      <c r="BK950" s="34"/>
      <c r="BL950" s="34"/>
      <c r="BM950" s="34"/>
      <c r="BN950" s="34"/>
      <c r="BO950" s="34"/>
      <c r="BP950" s="34"/>
      <c r="BQ950" s="34"/>
      <c r="BR950" s="34"/>
      <c r="BS950" s="34"/>
      <c r="BT950" s="34"/>
      <c r="BU950" s="34"/>
      <c r="BV950" s="34"/>
      <c r="BW950" s="34"/>
      <c r="BX950" s="34"/>
    </row>
    <row r="951" spans="1:76" x14ac:dyDescent="0.25">
      <c r="A951" s="35" t="s">
        <v>362</v>
      </c>
      <c r="B951" s="36">
        <v>0</v>
      </c>
      <c r="C951" s="34"/>
      <c r="D951" s="34"/>
      <c r="E951" s="34"/>
      <c r="F951" s="34"/>
      <c r="G951" s="34"/>
      <c r="H951" s="34"/>
      <c r="I951" s="34"/>
      <c r="J951" s="34"/>
      <c r="K951" s="34"/>
      <c r="L951" s="34"/>
      <c r="M951" s="34"/>
      <c r="N951" s="34"/>
      <c r="O951" s="34"/>
      <c r="P951" s="34"/>
      <c r="Q951" s="34"/>
      <c r="R951" s="34"/>
      <c r="S951" s="34"/>
      <c r="T951" s="34"/>
      <c r="U951" s="34"/>
      <c r="V951" s="34"/>
      <c r="W951" s="34"/>
      <c r="X951" s="34"/>
      <c r="Y951" s="34"/>
      <c r="Z951" s="34"/>
      <c r="AA951" s="34"/>
      <c r="AB951" s="34"/>
      <c r="AC951" s="34"/>
      <c r="AD951" s="34"/>
      <c r="AE951" s="34"/>
      <c r="AF951" s="34"/>
      <c r="AG951" s="34"/>
      <c r="AH951" s="34"/>
      <c r="AI951" s="34"/>
      <c r="AJ951" s="34"/>
      <c r="AK951" s="34"/>
      <c r="AL951" s="34"/>
      <c r="AM951" s="34"/>
      <c r="AN951" s="34"/>
      <c r="AO951" s="34"/>
      <c r="AP951" s="37"/>
      <c r="AQ951" s="34"/>
      <c r="AR951" s="34"/>
      <c r="AS951" s="34"/>
      <c r="AT951" s="34"/>
      <c r="AU951" s="34"/>
      <c r="AV951" s="34"/>
      <c r="AW951" s="34"/>
      <c r="AX951" s="34"/>
      <c r="AY951" s="34"/>
      <c r="AZ951" s="34"/>
      <c r="BA951" s="34"/>
      <c r="BB951" s="34"/>
      <c r="BC951" s="34"/>
      <c r="BD951" s="34"/>
      <c r="BE951" s="34"/>
      <c r="BF951" s="34"/>
      <c r="BG951" s="34"/>
      <c r="BH951" s="34"/>
      <c r="BI951" s="34"/>
      <c r="BJ951" s="34"/>
      <c r="BK951" s="34"/>
      <c r="BL951" s="34"/>
      <c r="BM951" s="34"/>
      <c r="BN951" s="34"/>
      <c r="BO951" s="34"/>
      <c r="BP951" s="34"/>
      <c r="BQ951" s="34"/>
      <c r="BR951" s="34"/>
      <c r="BS951" s="34"/>
      <c r="BT951" s="34"/>
      <c r="BU951" s="34"/>
      <c r="BV951" s="34"/>
      <c r="BW951" s="34"/>
      <c r="BX951" s="34"/>
    </row>
    <row r="952" spans="1:76" x14ac:dyDescent="0.25">
      <c r="A952" s="4" t="s">
        <v>363</v>
      </c>
      <c r="B952" s="3">
        <v>0</v>
      </c>
    </row>
    <row r="953" spans="1:76" x14ac:dyDescent="0.25">
      <c r="A953" s="4" t="s">
        <v>364</v>
      </c>
      <c r="B953" s="3">
        <v>0</v>
      </c>
    </row>
    <row r="954" spans="1:76" x14ac:dyDescent="0.25">
      <c r="B954" s="3"/>
    </row>
    <row r="955" spans="1:76" x14ac:dyDescent="0.25">
      <c r="A955" s="34" t="s">
        <v>365</v>
      </c>
      <c r="B955" s="34"/>
      <c r="C955" s="34"/>
      <c r="D955" s="34"/>
      <c r="E955" s="34"/>
      <c r="F955" s="34"/>
      <c r="G955" s="34"/>
      <c r="H955" s="34"/>
      <c r="I955" s="34"/>
      <c r="J955" s="34"/>
      <c r="K955" s="34"/>
      <c r="L955" s="34"/>
      <c r="M955" s="34"/>
      <c r="N955" s="34"/>
      <c r="O955" s="34"/>
      <c r="P955" s="34"/>
      <c r="Q955" s="34"/>
      <c r="R955" s="34"/>
      <c r="S955" s="34"/>
      <c r="T955" s="34"/>
      <c r="U955" s="34"/>
      <c r="V955" s="34"/>
      <c r="W955" s="34"/>
      <c r="X955" s="34"/>
      <c r="Y955" s="34"/>
      <c r="Z955" s="34"/>
      <c r="AA955" s="34"/>
      <c r="AB955" s="34"/>
      <c r="AC955" s="34"/>
      <c r="AD955" s="34"/>
      <c r="AE955" s="34"/>
      <c r="AF955" s="34"/>
      <c r="AG955" s="34"/>
      <c r="AH955" s="34"/>
      <c r="AI955" s="34"/>
      <c r="AJ955" s="34"/>
      <c r="AK955" s="34"/>
      <c r="AL955" s="34"/>
      <c r="AM955" s="34"/>
      <c r="AN955" s="34"/>
      <c r="AO955" s="34"/>
      <c r="AP955" s="34"/>
      <c r="AQ955" s="34"/>
      <c r="AR955" s="34"/>
      <c r="AS955" s="34"/>
      <c r="AT955" s="34"/>
      <c r="AU955" s="34"/>
      <c r="AV955" s="34"/>
      <c r="AW955" s="34"/>
      <c r="AX955" s="34"/>
      <c r="AY955" s="34"/>
      <c r="AZ955" s="34"/>
      <c r="BA955" s="34"/>
      <c r="BB955" s="34"/>
      <c r="BC955" s="34"/>
      <c r="BD955" s="34"/>
      <c r="BE955" s="34"/>
      <c r="BF955" s="34"/>
      <c r="BG955" s="34"/>
      <c r="BH955" s="34"/>
      <c r="BI955" s="34"/>
      <c r="BJ955" s="34"/>
      <c r="BK955" s="34"/>
      <c r="BL955" s="34"/>
      <c r="BM955" s="34"/>
      <c r="BN955" s="34"/>
      <c r="BO955" s="34"/>
      <c r="BP955" s="34"/>
      <c r="BQ955" s="34"/>
      <c r="BR955" s="34"/>
      <c r="BS955" s="34"/>
      <c r="BT955" s="34"/>
      <c r="BU955" s="34"/>
      <c r="BV955" s="34"/>
      <c r="BW955" s="34"/>
      <c r="BX955" s="34"/>
    </row>
    <row r="956" spans="1:76" x14ac:dyDescent="0.25">
      <c r="A956" s="34" t="s">
        <v>366</v>
      </c>
      <c r="B956" s="34">
        <v>0</v>
      </c>
      <c r="C956" s="34"/>
      <c r="D956" s="34"/>
      <c r="E956" s="34"/>
      <c r="F956" s="34"/>
      <c r="G956" s="34"/>
      <c r="H956" s="34"/>
      <c r="I956" s="34"/>
      <c r="J956" s="34"/>
      <c r="K956" s="34"/>
      <c r="L956" s="34"/>
      <c r="M956" s="34"/>
      <c r="N956" s="34"/>
      <c r="O956" s="34"/>
      <c r="P956" s="34"/>
      <c r="Q956" s="34"/>
      <c r="R956" s="34"/>
      <c r="S956" s="34"/>
      <c r="T956" s="34"/>
      <c r="U956" s="34"/>
      <c r="V956" s="34"/>
      <c r="W956" s="34"/>
      <c r="X956" s="34"/>
      <c r="Y956" s="34"/>
      <c r="Z956" s="34"/>
      <c r="AA956" s="34"/>
      <c r="AB956" s="34"/>
      <c r="AC956" s="34"/>
      <c r="AD956" s="34"/>
      <c r="AE956" s="34"/>
      <c r="AF956" s="34"/>
      <c r="AG956" s="34"/>
      <c r="AH956" s="34"/>
      <c r="AI956" s="34"/>
      <c r="AJ956" s="34"/>
      <c r="AK956" s="34"/>
      <c r="AL956" s="34"/>
      <c r="AM956" s="34"/>
      <c r="AN956" s="34"/>
      <c r="AO956" s="34"/>
      <c r="AP956" s="34"/>
      <c r="AQ956" s="34"/>
      <c r="AR956" s="34"/>
      <c r="AS956" s="34"/>
      <c r="AT956" s="34"/>
      <c r="AU956" s="34"/>
      <c r="AV956" s="34"/>
      <c r="AW956" s="34"/>
      <c r="AX956" s="34"/>
      <c r="AY956" s="34"/>
      <c r="AZ956" s="34"/>
      <c r="BA956" s="34"/>
      <c r="BB956" s="34"/>
      <c r="BC956" s="34"/>
      <c r="BD956" s="34"/>
      <c r="BE956" s="34"/>
      <c r="BF956" s="34"/>
      <c r="BG956" s="34"/>
      <c r="BH956" s="34"/>
      <c r="BI956" s="34"/>
      <c r="BJ956" s="34"/>
      <c r="BK956" s="34"/>
      <c r="BL956" s="34"/>
      <c r="BM956" s="34"/>
      <c r="BN956" s="34"/>
      <c r="BO956" s="34"/>
      <c r="BP956" s="34"/>
      <c r="BQ956" s="34"/>
      <c r="BR956" s="34"/>
      <c r="BS956" s="34"/>
      <c r="BT956" s="34"/>
      <c r="BU956" s="34"/>
      <c r="BV956" s="34"/>
      <c r="BW956" s="34"/>
      <c r="BX956" s="34"/>
    </row>
    <row r="957" spans="1:76" x14ac:dyDescent="0.25">
      <c r="A957" s="34" t="s">
        <v>367</v>
      </c>
      <c r="B957" s="34">
        <v>0</v>
      </c>
      <c r="C957" s="34"/>
      <c r="D957" s="34"/>
      <c r="E957" s="34"/>
      <c r="F957" s="34"/>
      <c r="G957" s="34"/>
      <c r="H957" s="34"/>
      <c r="I957" s="34"/>
      <c r="J957" s="34"/>
      <c r="K957" s="34"/>
      <c r="L957" s="34"/>
      <c r="M957" s="34"/>
      <c r="N957" s="34"/>
      <c r="O957" s="34"/>
      <c r="P957" s="34"/>
      <c r="Q957" s="34"/>
      <c r="R957" s="34"/>
      <c r="S957" s="34"/>
      <c r="T957" s="34"/>
      <c r="U957" s="34"/>
      <c r="V957" s="34"/>
      <c r="W957" s="34"/>
      <c r="X957" s="34"/>
      <c r="Y957" s="34"/>
      <c r="Z957" s="34"/>
      <c r="AA957" s="34"/>
      <c r="AB957" s="34"/>
      <c r="AC957" s="34"/>
      <c r="AD957" s="34"/>
      <c r="AE957" s="34"/>
      <c r="AF957" s="34"/>
      <c r="AG957" s="34"/>
      <c r="AH957" s="34"/>
      <c r="AI957" s="34"/>
      <c r="AJ957" s="34"/>
      <c r="AK957" s="34"/>
      <c r="AL957" s="34"/>
      <c r="AM957" s="34"/>
      <c r="AN957" s="34"/>
      <c r="AO957" s="34"/>
      <c r="AP957" s="34"/>
      <c r="AQ957" s="34"/>
      <c r="AR957" s="34"/>
      <c r="AS957" s="34"/>
      <c r="AT957" s="34"/>
      <c r="AU957" s="34"/>
      <c r="AV957" s="34"/>
      <c r="AW957" s="34"/>
      <c r="AX957" s="34"/>
      <c r="AY957" s="34"/>
      <c r="AZ957" s="34"/>
      <c r="BA957" s="34"/>
      <c r="BB957" s="34"/>
      <c r="BC957" s="34"/>
      <c r="BD957" s="34"/>
      <c r="BE957" s="34"/>
      <c r="BF957" s="34"/>
      <c r="BG957" s="34"/>
      <c r="BH957" s="34"/>
      <c r="BI957" s="34"/>
      <c r="BJ957" s="34"/>
      <c r="BK957" s="34"/>
      <c r="BL957" s="34"/>
      <c r="BM957" s="34"/>
      <c r="BN957" s="34"/>
      <c r="BO957" s="34"/>
      <c r="BP957" s="34"/>
      <c r="BQ957" s="34"/>
      <c r="BR957" s="34"/>
      <c r="BS957" s="34"/>
      <c r="BT957" s="34"/>
      <c r="BU957" s="34"/>
      <c r="BV957" s="34"/>
      <c r="BW957" s="34"/>
      <c r="BX957" s="34"/>
    </row>
    <row r="958" spans="1:76" x14ac:dyDescent="0.25">
      <c r="A958" s="34" t="s">
        <v>368</v>
      </c>
      <c r="B958" s="34">
        <v>0</v>
      </c>
      <c r="C958" s="34"/>
      <c r="D958" s="34"/>
      <c r="E958" s="34"/>
      <c r="F958" s="34"/>
      <c r="G958" s="34"/>
      <c r="H958" s="34"/>
      <c r="I958" s="34"/>
      <c r="J958" s="34"/>
      <c r="K958" s="34"/>
      <c r="L958" s="34"/>
      <c r="M958" s="34"/>
      <c r="N958" s="34"/>
      <c r="O958" s="34"/>
      <c r="P958" s="34"/>
      <c r="Q958" s="34"/>
      <c r="R958" s="34"/>
      <c r="S958" s="34"/>
      <c r="T958" s="34"/>
      <c r="U958" s="34"/>
      <c r="V958" s="34"/>
      <c r="W958" s="34"/>
      <c r="X958" s="34"/>
      <c r="Y958" s="34"/>
      <c r="Z958" s="34"/>
      <c r="AA958" s="34"/>
      <c r="AB958" s="34"/>
      <c r="AC958" s="34"/>
      <c r="AD958" s="34"/>
      <c r="AE958" s="34"/>
      <c r="AF958" s="34"/>
      <c r="AG958" s="34"/>
      <c r="AH958" s="34"/>
      <c r="AI958" s="34"/>
      <c r="AJ958" s="34"/>
      <c r="AK958" s="34"/>
      <c r="AL958" s="34"/>
      <c r="AM958" s="34"/>
      <c r="AN958" s="34"/>
      <c r="AO958" s="34"/>
      <c r="AP958" s="34"/>
      <c r="AQ958" s="34"/>
      <c r="AR958" s="34"/>
      <c r="AS958" s="34"/>
      <c r="AT958" s="34"/>
      <c r="AU958" s="34"/>
      <c r="AV958" s="34"/>
      <c r="AW958" s="34"/>
      <c r="AX958" s="34"/>
      <c r="AY958" s="34"/>
      <c r="AZ958" s="34"/>
      <c r="BA958" s="34"/>
      <c r="BB958" s="34"/>
      <c r="BC958" s="34"/>
      <c r="BD958" s="34"/>
      <c r="BE958" s="34"/>
      <c r="BF958" s="34"/>
      <c r="BG958" s="34"/>
      <c r="BH958" s="34"/>
      <c r="BI958" s="34"/>
      <c r="BJ958" s="34"/>
      <c r="BK958" s="34"/>
      <c r="BL958" s="34"/>
      <c r="BM958" s="34"/>
      <c r="BN958" s="34"/>
      <c r="BO958" s="34"/>
      <c r="BP958" s="34"/>
      <c r="BQ958" s="34"/>
      <c r="BR958" s="34"/>
      <c r="BS958" s="34"/>
      <c r="BT958" s="34"/>
      <c r="BU958" s="34"/>
      <c r="BV958" s="34"/>
      <c r="BW958" s="34"/>
      <c r="BX958" s="34"/>
    </row>
    <row r="959" spans="1:76" x14ac:dyDescent="0.25">
      <c r="A959" s="34" t="s">
        <v>369</v>
      </c>
      <c r="B959" s="34">
        <v>0</v>
      </c>
      <c r="C959" s="34"/>
      <c r="D959" s="34"/>
      <c r="E959" s="34"/>
      <c r="F959" s="34"/>
      <c r="G959" s="34"/>
      <c r="H959" s="34"/>
      <c r="I959" s="34"/>
      <c r="J959" s="34"/>
      <c r="K959" s="34"/>
      <c r="L959" s="34"/>
      <c r="M959" s="34"/>
      <c r="N959" s="34"/>
      <c r="O959" s="34"/>
      <c r="P959" s="34"/>
      <c r="Q959" s="34"/>
      <c r="R959" s="34"/>
      <c r="S959" s="34"/>
      <c r="T959" s="34"/>
      <c r="U959" s="34"/>
      <c r="V959" s="34"/>
      <c r="W959" s="34"/>
      <c r="X959" s="34"/>
      <c r="Y959" s="34"/>
      <c r="Z959" s="34"/>
      <c r="AA959" s="34"/>
      <c r="AB959" s="34"/>
      <c r="AC959" s="34"/>
      <c r="AD959" s="34"/>
      <c r="AE959" s="34"/>
      <c r="AF959" s="34"/>
      <c r="AG959" s="34"/>
      <c r="AH959" s="34"/>
      <c r="AI959" s="34"/>
      <c r="AJ959" s="34"/>
      <c r="AK959" s="34"/>
      <c r="AL959" s="34"/>
      <c r="AM959" s="34"/>
      <c r="AN959" s="34"/>
      <c r="AO959" s="34"/>
      <c r="AP959" s="34"/>
      <c r="AQ959" s="34"/>
      <c r="AR959" s="34"/>
      <c r="AS959" s="34"/>
      <c r="AT959" s="34"/>
      <c r="AU959" s="34"/>
      <c r="AV959" s="34"/>
      <c r="AW959" s="34"/>
      <c r="AX959" s="34"/>
      <c r="AY959" s="34"/>
      <c r="AZ959" s="34"/>
      <c r="BA959" s="34"/>
      <c r="BB959" s="34"/>
      <c r="BC959" s="34"/>
      <c r="BD959" s="34"/>
      <c r="BE959" s="34"/>
      <c r="BF959" s="34"/>
      <c r="BG959" s="34"/>
      <c r="BH959" s="34"/>
      <c r="BI959" s="34"/>
      <c r="BJ959" s="34"/>
      <c r="BK959" s="34"/>
      <c r="BL959" s="34"/>
      <c r="BM959" s="34"/>
      <c r="BN959" s="34"/>
      <c r="BO959" s="34"/>
      <c r="BP959" s="34"/>
      <c r="BQ959" s="34"/>
      <c r="BR959" s="34"/>
      <c r="BS959" s="34"/>
      <c r="BT959" s="34"/>
      <c r="BU959" s="34"/>
      <c r="BV959" s="34"/>
      <c r="BW959" s="34"/>
      <c r="BX959" s="34"/>
    </row>
    <row r="960" spans="1:76" x14ac:dyDescent="0.25">
      <c r="A960" s="34" t="s">
        <v>370</v>
      </c>
      <c r="B960" s="35">
        <v>0</v>
      </c>
      <c r="C960" s="34"/>
      <c r="D960" s="34"/>
      <c r="E960" s="34"/>
      <c r="F960" s="34"/>
      <c r="G960" s="34"/>
      <c r="H960" s="34"/>
      <c r="I960" s="34"/>
      <c r="J960" s="34"/>
      <c r="K960" s="34"/>
      <c r="L960" s="34"/>
      <c r="M960" s="34"/>
      <c r="N960" s="34"/>
      <c r="O960" s="34"/>
      <c r="P960" s="34"/>
      <c r="Q960" s="34"/>
      <c r="R960" s="34"/>
      <c r="S960" s="34"/>
      <c r="T960" s="34"/>
      <c r="U960" s="34"/>
      <c r="V960" s="34"/>
      <c r="W960" s="34"/>
      <c r="X960" s="34"/>
      <c r="Y960" s="34"/>
      <c r="Z960" s="34"/>
      <c r="AA960" s="34"/>
      <c r="AB960" s="34"/>
      <c r="AC960" s="34"/>
      <c r="AD960" s="34"/>
      <c r="AE960" s="34"/>
      <c r="AF960" s="34"/>
      <c r="AG960" s="34"/>
      <c r="AH960" s="34"/>
      <c r="AI960" s="34"/>
      <c r="AJ960" s="34"/>
      <c r="AK960" s="34"/>
      <c r="AL960" s="34"/>
      <c r="AM960" s="34"/>
      <c r="AN960" s="34"/>
      <c r="AO960" s="34"/>
      <c r="AP960" s="34"/>
      <c r="AQ960" s="34"/>
      <c r="AR960" s="34"/>
      <c r="AS960" s="34"/>
      <c r="AT960" s="34"/>
      <c r="AU960" s="34"/>
      <c r="AV960" s="34"/>
      <c r="AW960" s="34"/>
      <c r="AX960" s="34"/>
      <c r="AY960" s="34"/>
      <c r="AZ960" s="34"/>
      <c r="BA960" s="34"/>
      <c r="BB960" s="34"/>
      <c r="BC960" s="34"/>
      <c r="BD960" s="34"/>
      <c r="BE960" s="34"/>
      <c r="BF960" s="34"/>
      <c r="BG960" s="34"/>
      <c r="BH960" s="34"/>
      <c r="BI960" s="34"/>
      <c r="BJ960" s="34"/>
      <c r="BK960" s="34"/>
      <c r="BL960" s="34"/>
      <c r="BM960" s="34"/>
      <c r="BN960" s="34"/>
      <c r="BO960" s="34"/>
      <c r="BP960" s="34"/>
      <c r="BQ960" s="34"/>
      <c r="BR960" s="34"/>
      <c r="BS960" s="34"/>
      <c r="BT960" s="34"/>
      <c r="BU960" s="34"/>
      <c r="BV960" s="34"/>
      <c r="BW960" s="34"/>
      <c r="BX960" s="34"/>
    </row>
    <row r="961" spans="1:76" x14ac:dyDescent="0.25">
      <c r="A961" s="34" t="s">
        <v>371</v>
      </c>
      <c r="B961" s="34">
        <v>0</v>
      </c>
      <c r="C961" s="34"/>
      <c r="D961" s="34"/>
      <c r="E961" s="34"/>
      <c r="F961" s="34"/>
      <c r="G961" s="34"/>
      <c r="H961" s="34"/>
      <c r="I961" s="34"/>
      <c r="J961" s="34"/>
      <c r="K961" s="34"/>
      <c r="L961" s="34"/>
      <c r="M961" s="34"/>
      <c r="N961" s="34"/>
      <c r="O961" s="34"/>
      <c r="P961" s="34"/>
      <c r="Q961" s="34"/>
      <c r="R961" s="34"/>
      <c r="S961" s="34"/>
      <c r="T961" s="34"/>
      <c r="U961" s="34"/>
      <c r="V961" s="34"/>
      <c r="W961" s="34"/>
      <c r="X961" s="34"/>
      <c r="Y961" s="34"/>
      <c r="Z961" s="34"/>
      <c r="AA961" s="34"/>
      <c r="AB961" s="34"/>
      <c r="AC961" s="34"/>
      <c r="AD961" s="34"/>
      <c r="AE961" s="34"/>
      <c r="AF961" s="34"/>
      <c r="AG961" s="34"/>
      <c r="AH961" s="34"/>
      <c r="AI961" s="34"/>
      <c r="AJ961" s="34"/>
      <c r="AK961" s="34"/>
      <c r="AL961" s="34"/>
      <c r="AM961" s="34"/>
      <c r="AN961" s="34"/>
      <c r="AO961" s="34"/>
      <c r="AP961" s="34"/>
      <c r="AQ961" s="34"/>
      <c r="AR961" s="34"/>
      <c r="AS961" s="34"/>
      <c r="AT961" s="34"/>
      <c r="AU961" s="34"/>
      <c r="AV961" s="34"/>
      <c r="AW961" s="34"/>
      <c r="AX961" s="34"/>
      <c r="AY961" s="34"/>
      <c r="AZ961" s="34"/>
      <c r="BA961" s="34"/>
      <c r="BB961" s="34"/>
      <c r="BC961" s="34"/>
      <c r="BD961" s="34"/>
      <c r="BE961" s="34"/>
      <c r="BF961" s="34"/>
      <c r="BG961" s="34"/>
      <c r="BH961" s="34"/>
      <c r="BI961" s="34"/>
      <c r="BJ961" s="34"/>
      <c r="BK961" s="34"/>
      <c r="BL961" s="34"/>
      <c r="BM961" s="34"/>
      <c r="BN961" s="34"/>
      <c r="BO961" s="34"/>
      <c r="BP961" s="34"/>
      <c r="BQ961" s="34"/>
      <c r="BR961" s="34"/>
      <c r="BS961" s="34"/>
      <c r="BT961" s="34"/>
      <c r="BU961" s="34"/>
      <c r="BV961" s="34"/>
      <c r="BW961" s="34"/>
      <c r="BX961" s="34"/>
    </row>
    <row r="962" spans="1:76" x14ac:dyDescent="0.25">
      <c r="A962" s="34" t="s">
        <v>372</v>
      </c>
      <c r="B962" s="34">
        <v>0</v>
      </c>
      <c r="C962" s="34"/>
      <c r="D962" s="34"/>
      <c r="E962" s="34"/>
      <c r="F962" s="34"/>
      <c r="G962" s="34"/>
      <c r="H962" s="34"/>
      <c r="I962" s="34"/>
      <c r="J962" s="34"/>
      <c r="K962" s="34"/>
      <c r="L962" s="34"/>
      <c r="M962" s="34"/>
      <c r="N962" s="34"/>
      <c r="O962" s="34"/>
      <c r="P962" s="34"/>
      <c r="Q962" s="34"/>
      <c r="R962" s="34"/>
      <c r="S962" s="34"/>
      <c r="T962" s="34"/>
      <c r="U962" s="34"/>
      <c r="V962" s="34"/>
      <c r="W962" s="34"/>
      <c r="X962" s="34"/>
      <c r="Y962" s="34"/>
      <c r="Z962" s="34"/>
      <c r="AA962" s="34"/>
      <c r="AB962" s="34"/>
      <c r="AC962" s="34"/>
      <c r="AD962" s="34"/>
      <c r="AE962" s="34"/>
      <c r="AF962" s="34"/>
      <c r="AG962" s="34"/>
      <c r="AH962" s="34"/>
      <c r="AI962" s="34"/>
      <c r="AJ962" s="34"/>
      <c r="AK962" s="34"/>
      <c r="AL962" s="34"/>
      <c r="AM962" s="34"/>
      <c r="AN962" s="34"/>
      <c r="AO962" s="34"/>
      <c r="AP962" s="34"/>
      <c r="AQ962" s="34"/>
      <c r="AR962" s="34"/>
      <c r="AS962" s="34"/>
      <c r="AT962" s="34"/>
      <c r="AU962" s="34"/>
      <c r="AV962" s="34"/>
      <c r="AW962" s="34"/>
      <c r="AX962" s="34"/>
      <c r="AY962" s="34"/>
      <c r="AZ962" s="34"/>
      <c r="BA962" s="34"/>
      <c r="BB962" s="34"/>
      <c r="BC962" s="34"/>
      <c r="BD962" s="34"/>
      <c r="BE962" s="34"/>
      <c r="BF962" s="34"/>
      <c r="BG962" s="34"/>
      <c r="BH962" s="34"/>
      <c r="BI962" s="34"/>
      <c r="BJ962" s="34"/>
      <c r="BK962" s="34"/>
      <c r="BL962" s="34"/>
      <c r="BM962" s="34"/>
      <c r="BN962" s="34"/>
      <c r="BO962" s="34"/>
      <c r="BP962" s="34"/>
      <c r="BQ962" s="34"/>
      <c r="BR962" s="34"/>
      <c r="BS962" s="34"/>
      <c r="BT962" s="34"/>
      <c r="BU962" s="34"/>
      <c r="BV962" s="34"/>
      <c r="BW962" s="34"/>
      <c r="BX962" s="34"/>
    </row>
    <row r="963" spans="1:76" x14ac:dyDescent="0.25">
      <c r="A963" s="34" t="s">
        <v>373</v>
      </c>
      <c r="B963" s="34">
        <v>0</v>
      </c>
      <c r="C963" s="34"/>
      <c r="D963" s="34"/>
      <c r="E963" s="34"/>
      <c r="F963" s="34"/>
      <c r="G963" s="34"/>
      <c r="H963" s="34"/>
      <c r="I963" s="34"/>
      <c r="J963" s="34"/>
      <c r="K963" s="34"/>
      <c r="L963" s="34"/>
      <c r="M963" s="34"/>
      <c r="N963" s="34"/>
      <c r="O963" s="34"/>
      <c r="P963" s="34"/>
      <c r="Q963" s="34"/>
      <c r="R963" s="34"/>
      <c r="S963" s="34"/>
      <c r="T963" s="34"/>
      <c r="U963" s="34"/>
      <c r="V963" s="34"/>
      <c r="W963" s="34"/>
      <c r="X963" s="34"/>
      <c r="Y963" s="34"/>
      <c r="Z963" s="34"/>
      <c r="AA963" s="34"/>
      <c r="AB963" s="34"/>
      <c r="AC963" s="34"/>
      <c r="AD963" s="34"/>
      <c r="AE963" s="34"/>
      <c r="AF963" s="34"/>
      <c r="AG963" s="34"/>
      <c r="AH963" s="34"/>
      <c r="AI963" s="34"/>
      <c r="AJ963" s="34"/>
      <c r="AK963" s="34"/>
      <c r="AL963" s="34"/>
      <c r="AM963" s="34"/>
      <c r="AN963" s="34"/>
      <c r="AO963" s="34"/>
      <c r="AP963" s="34"/>
      <c r="AQ963" s="34"/>
      <c r="AR963" s="34"/>
      <c r="AS963" s="34"/>
      <c r="AT963" s="34"/>
      <c r="AU963" s="34"/>
      <c r="AV963" s="34"/>
      <c r="AW963" s="34"/>
      <c r="AX963" s="34"/>
      <c r="AY963" s="34"/>
      <c r="AZ963" s="34"/>
      <c r="BA963" s="34"/>
      <c r="BB963" s="34"/>
      <c r="BC963" s="34"/>
      <c r="BD963" s="34"/>
      <c r="BE963" s="34"/>
      <c r="BF963" s="34"/>
      <c r="BG963" s="34"/>
      <c r="BH963" s="34"/>
      <c r="BI963" s="34"/>
      <c r="BJ963" s="34"/>
      <c r="BK963" s="34"/>
      <c r="BL963" s="34"/>
      <c r="BM963" s="34"/>
      <c r="BN963" s="34"/>
      <c r="BO963" s="34"/>
      <c r="BP963" s="34"/>
      <c r="BQ963" s="34"/>
      <c r="BR963" s="34"/>
      <c r="BS963" s="34"/>
      <c r="BT963" s="34"/>
      <c r="BU963" s="34"/>
      <c r="BV963" s="34"/>
      <c r="BW963" s="34"/>
      <c r="BX963" s="34"/>
    </row>
    <row r="964" spans="1:76" x14ac:dyDescent="0.25">
      <c r="A964" s="34"/>
      <c r="B964" s="34"/>
    </row>
    <row r="965" spans="1:76" x14ac:dyDescent="0.25">
      <c r="A965" s="34" t="s">
        <v>374</v>
      </c>
      <c r="B965" s="34"/>
    </row>
    <row r="966" spans="1:76" x14ac:dyDescent="0.25">
      <c r="A966" s="34" t="s">
        <v>375</v>
      </c>
      <c r="B966" s="34">
        <v>0</v>
      </c>
    </row>
    <row r="967" spans="1:76" x14ac:dyDescent="0.25">
      <c r="A967" s="34" t="s">
        <v>376</v>
      </c>
      <c r="B967" s="34">
        <v>0</v>
      </c>
    </row>
    <row r="968" spans="1:76" x14ac:dyDescent="0.25">
      <c r="A968" s="34" t="s">
        <v>377</v>
      </c>
      <c r="B968" s="34">
        <v>0</v>
      </c>
    </row>
    <row r="969" spans="1:76" x14ac:dyDescent="0.25">
      <c r="A969" s="34" t="s">
        <v>378</v>
      </c>
      <c r="B969" s="34">
        <v>0</v>
      </c>
    </row>
    <row r="970" spans="1:76" x14ac:dyDescent="0.25">
      <c r="A970" s="34" t="s">
        <v>379</v>
      </c>
      <c r="B970" s="34">
        <v>0</v>
      </c>
    </row>
    <row r="971" spans="1:76" x14ac:dyDescent="0.25">
      <c r="A971" s="34" t="s">
        <v>380</v>
      </c>
      <c r="B971" s="34">
        <v>0</v>
      </c>
    </row>
    <row r="972" spans="1:76" x14ac:dyDescent="0.25">
      <c r="A972" s="34" t="s">
        <v>381</v>
      </c>
      <c r="B972" s="34">
        <v>0</v>
      </c>
    </row>
    <row r="973" spans="1:76" x14ac:dyDescent="0.25">
      <c r="A973" s="34" t="s">
        <v>382</v>
      </c>
      <c r="B973" s="34">
        <v>0</v>
      </c>
    </row>
    <row r="974" spans="1:76" x14ac:dyDescent="0.25">
      <c r="A974" s="34" t="s">
        <v>383</v>
      </c>
      <c r="B974" s="34">
        <v>0</v>
      </c>
    </row>
    <row r="975" spans="1:76" x14ac:dyDescent="0.25">
      <c r="A975" s="34"/>
      <c r="B975" s="34"/>
    </row>
    <row r="976" spans="1:76" x14ac:dyDescent="0.25">
      <c r="A976" s="34" t="s">
        <v>384</v>
      </c>
      <c r="B976" s="34" t="s">
        <v>385</v>
      </c>
    </row>
    <row r="977" spans="1:8" x14ac:dyDescent="0.25">
      <c r="A977" s="34" t="s">
        <v>386</v>
      </c>
      <c r="B977" s="34">
        <v>0.751</v>
      </c>
      <c r="C977" s="4">
        <v>1</v>
      </c>
      <c r="D977" s="4">
        <v>2.0409999999999999</v>
      </c>
      <c r="E977" s="4">
        <v>7.0000000000000007E-2</v>
      </c>
      <c r="F977" s="4">
        <v>0</v>
      </c>
      <c r="G977" s="4">
        <v>0</v>
      </c>
    </row>
    <row r="978" spans="1:8" x14ac:dyDescent="0.25">
      <c r="A978" s="34"/>
      <c r="B978" s="34"/>
    </row>
    <row r="979" spans="1:8" x14ac:dyDescent="0.25">
      <c r="A979" s="34" t="s">
        <v>387</v>
      </c>
      <c r="B979" s="34"/>
    </row>
    <row r="980" spans="1:8" x14ac:dyDescent="0.25">
      <c r="A980" s="34" t="s">
        <v>388</v>
      </c>
      <c r="B980" s="34">
        <v>0</v>
      </c>
      <c r="C980" s="34"/>
      <c r="D980" s="34"/>
      <c r="E980" s="34"/>
      <c r="F980" s="34"/>
      <c r="G980" s="34"/>
      <c r="H980" s="34"/>
    </row>
    <row r="981" spans="1:8" x14ac:dyDescent="0.25">
      <c r="A981" s="34" t="s">
        <v>389</v>
      </c>
      <c r="B981" s="34">
        <v>0</v>
      </c>
      <c r="C981" s="34"/>
      <c r="D981" s="34"/>
      <c r="E981" s="34"/>
      <c r="F981" s="34"/>
      <c r="G981" s="34"/>
      <c r="H981" s="34"/>
    </row>
    <row r="982" spans="1:8" x14ac:dyDescent="0.25">
      <c r="A982" s="34" t="s">
        <v>390</v>
      </c>
      <c r="B982" s="34">
        <v>0</v>
      </c>
      <c r="C982" s="34"/>
      <c r="D982" s="34"/>
      <c r="E982" s="34"/>
      <c r="F982" s="34"/>
      <c r="G982" s="34"/>
      <c r="H982" s="34"/>
    </row>
    <row r="983" spans="1:8" x14ac:dyDescent="0.25">
      <c r="A983" s="34" t="s">
        <v>391</v>
      </c>
      <c r="B983" s="34">
        <v>0</v>
      </c>
      <c r="C983" s="34"/>
      <c r="D983" s="34"/>
      <c r="E983" s="34"/>
      <c r="F983" s="34"/>
      <c r="G983" s="34"/>
      <c r="H983" s="34"/>
    </row>
    <row r="984" spans="1:8" x14ac:dyDescent="0.25">
      <c r="A984" s="34" t="s">
        <v>392</v>
      </c>
      <c r="B984" s="34">
        <v>0</v>
      </c>
      <c r="C984" s="34"/>
      <c r="D984" s="34"/>
      <c r="E984" s="34"/>
      <c r="F984" s="34"/>
      <c r="G984" s="34"/>
      <c r="H984" s="34"/>
    </row>
    <row r="985" spans="1:8" x14ac:dyDescent="0.25">
      <c r="A985" s="34" t="s">
        <v>393</v>
      </c>
      <c r="B985" s="34">
        <v>0</v>
      </c>
      <c r="C985" s="34"/>
      <c r="D985" s="34"/>
      <c r="E985" s="34"/>
      <c r="F985" s="34"/>
      <c r="G985" s="34"/>
      <c r="H985" s="34"/>
    </row>
    <row r="986" spans="1:8" x14ac:dyDescent="0.25">
      <c r="A986" s="34" t="s">
        <v>394</v>
      </c>
      <c r="B986" s="34">
        <v>0</v>
      </c>
      <c r="C986" s="34"/>
      <c r="D986" s="34"/>
      <c r="E986" s="34"/>
      <c r="F986" s="34"/>
      <c r="G986" s="34"/>
      <c r="H986" s="34"/>
    </row>
    <row r="987" spans="1:8" x14ac:dyDescent="0.25">
      <c r="A987" s="34" t="s">
        <v>395</v>
      </c>
      <c r="B987" s="34">
        <v>0</v>
      </c>
      <c r="C987" s="34"/>
      <c r="D987" s="34"/>
      <c r="E987" s="34"/>
      <c r="F987" s="34"/>
      <c r="G987" s="34"/>
      <c r="H987" s="34"/>
    </row>
    <row r="988" spans="1:8" x14ac:dyDescent="0.25">
      <c r="A988" s="34" t="s">
        <v>396</v>
      </c>
      <c r="B988" s="34">
        <v>0</v>
      </c>
      <c r="C988" s="34"/>
      <c r="D988" s="34"/>
      <c r="E988" s="34"/>
      <c r="F988" s="34"/>
      <c r="G988" s="34"/>
      <c r="H988" s="34"/>
    </row>
    <row r="989" spans="1:8" x14ac:dyDescent="0.25">
      <c r="A989" s="34"/>
      <c r="B989" s="34"/>
      <c r="C989" s="34"/>
      <c r="D989" s="34"/>
      <c r="E989" s="34"/>
      <c r="F989" s="34"/>
      <c r="G989" s="34"/>
      <c r="H989" s="34"/>
    </row>
    <row r="990" spans="1:8" x14ac:dyDescent="0.25">
      <c r="A990" s="34" t="s">
        <v>397</v>
      </c>
      <c r="B990" s="34"/>
      <c r="C990" s="34"/>
      <c r="D990" s="34"/>
      <c r="E990" s="34"/>
      <c r="F990" s="34"/>
      <c r="G990" s="34"/>
      <c r="H990" s="34"/>
    </row>
    <row r="991" spans="1:8" x14ac:dyDescent="0.25">
      <c r="A991" s="34" t="s">
        <v>398</v>
      </c>
      <c r="B991" s="34"/>
      <c r="C991" s="34"/>
      <c r="D991" s="34"/>
      <c r="E991" s="34"/>
      <c r="F991" s="34"/>
      <c r="G991" s="34"/>
      <c r="H991" s="34"/>
    </row>
    <row r="992" spans="1:8" x14ac:dyDescent="0.25">
      <c r="A992" s="34" t="s">
        <v>399</v>
      </c>
      <c r="B992" s="34"/>
      <c r="C992" s="34"/>
      <c r="D992" s="34"/>
      <c r="E992" s="34"/>
      <c r="F992" s="34"/>
      <c r="G992" s="34"/>
      <c r="H992" s="34"/>
    </row>
    <row r="993" spans="1:8" x14ac:dyDescent="0.25">
      <c r="A993" s="34" t="s">
        <v>400</v>
      </c>
      <c r="B993" s="34"/>
      <c r="C993" s="34"/>
      <c r="D993" s="34"/>
      <c r="E993" s="34"/>
      <c r="F993" s="34"/>
      <c r="G993" s="34"/>
      <c r="H993" s="34"/>
    </row>
    <row r="994" spans="1:8" x14ac:dyDescent="0.25">
      <c r="A994" s="34" t="s">
        <v>401</v>
      </c>
      <c r="B994" s="34"/>
      <c r="C994" s="34"/>
      <c r="D994" s="34"/>
      <c r="E994" s="34"/>
      <c r="F994" s="34"/>
      <c r="G994" s="34"/>
      <c r="H994" s="34"/>
    </row>
    <row r="995" spans="1:8" x14ac:dyDescent="0.25">
      <c r="A995" s="34"/>
      <c r="B995" s="34"/>
      <c r="C995" s="34"/>
      <c r="D995" s="34"/>
      <c r="E995" s="34"/>
      <c r="F995" s="34"/>
      <c r="G995" s="34"/>
      <c r="H995" s="34"/>
    </row>
    <row r="996" spans="1:8" x14ac:dyDescent="0.25">
      <c r="B996" s="3"/>
    </row>
    <row r="997" spans="1:8" x14ac:dyDescent="0.25">
      <c r="A997" s="34" t="s">
        <v>402</v>
      </c>
      <c r="B997" s="34"/>
      <c r="C997" s="34"/>
    </row>
    <row r="998" spans="1:8" x14ac:dyDescent="0.25">
      <c r="A998" s="34" t="s">
        <v>398</v>
      </c>
      <c r="B998" s="34"/>
      <c r="C998" s="34"/>
    </row>
    <row r="999" spans="1:8" x14ac:dyDescent="0.25">
      <c r="A999" s="34" t="s">
        <v>399</v>
      </c>
      <c r="B999" s="34"/>
      <c r="C999" s="34"/>
    </row>
    <row r="1000" spans="1:8" x14ac:dyDescent="0.25">
      <c r="A1000" s="34" t="s">
        <v>403</v>
      </c>
      <c r="B1000" s="34"/>
      <c r="C1000" s="34"/>
    </row>
    <row r="1001" spans="1:8" x14ac:dyDescent="0.25">
      <c r="A1001" s="34" t="s">
        <v>404</v>
      </c>
      <c r="B1001" s="34">
        <v>1.7633101851851851E-2</v>
      </c>
      <c r="C1001" s="34" t="s">
        <v>405</v>
      </c>
    </row>
    <row r="1002" spans="1:8" x14ac:dyDescent="0.25">
      <c r="A1002" s="34" t="s">
        <v>404</v>
      </c>
      <c r="B1002" s="34">
        <v>1.7945601851851851E-2</v>
      </c>
      <c r="C1002" s="34" t="s">
        <v>406</v>
      </c>
    </row>
    <row r="1003" spans="1:8" x14ac:dyDescent="0.25">
      <c r="A1003" s="34" t="s">
        <v>404</v>
      </c>
      <c r="B1003" s="34">
        <v>1.8292824074074072E-2</v>
      </c>
      <c r="C1003" s="34" t="s">
        <v>407</v>
      </c>
    </row>
    <row r="1004" spans="1:8" x14ac:dyDescent="0.25">
      <c r="A1004" s="34" t="s">
        <v>404</v>
      </c>
      <c r="B1004" s="34">
        <v>2.0769675925925928E-2</v>
      </c>
      <c r="C1004" s="34" t="s">
        <v>408</v>
      </c>
    </row>
    <row r="1005" spans="1:8" x14ac:dyDescent="0.25">
      <c r="A1005" s="34" t="s">
        <v>404</v>
      </c>
      <c r="B1005" s="34">
        <v>2.1359953703703704E-2</v>
      </c>
      <c r="C1005" s="34" t="s">
        <v>409</v>
      </c>
    </row>
    <row r="1006" spans="1:8" x14ac:dyDescent="0.25">
      <c r="A1006" s="34" t="s">
        <v>404</v>
      </c>
      <c r="B1006" s="34">
        <v>2.2488425925925926E-2</v>
      </c>
      <c r="C1006" s="34" t="s">
        <v>410</v>
      </c>
    </row>
    <row r="1007" spans="1:8" x14ac:dyDescent="0.25">
      <c r="A1007" s="34" t="s">
        <v>404</v>
      </c>
      <c r="B1007" s="34">
        <v>2.3072916666666669E-2</v>
      </c>
      <c r="C1007" s="34" t="s">
        <v>411</v>
      </c>
    </row>
    <row r="1008" spans="1:8" x14ac:dyDescent="0.25">
      <c r="A1008" s="34" t="s">
        <v>404</v>
      </c>
      <c r="B1008" s="34">
        <v>2.4201388888888887E-2</v>
      </c>
      <c r="C1008" s="34" t="s">
        <v>412</v>
      </c>
    </row>
    <row r="1009" spans="1:3" x14ac:dyDescent="0.25">
      <c r="A1009" s="34" t="s">
        <v>404</v>
      </c>
      <c r="B1009" s="34">
        <v>2.4798611111111115E-2</v>
      </c>
      <c r="C1009" s="34" t="s">
        <v>413</v>
      </c>
    </row>
    <row r="1010" spans="1:3" x14ac:dyDescent="0.25">
      <c r="A1010" s="34" t="s">
        <v>404</v>
      </c>
      <c r="B1010" s="34">
        <v>2.5063657407407406E-2</v>
      </c>
      <c r="C1010" s="34" t="s">
        <v>414</v>
      </c>
    </row>
    <row r="1011" spans="1:3" x14ac:dyDescent="0.25">
      <c r="A1011" s="34" t="s">
        <v>404</v>
      </c>
      <c r="B1011" s="34">
        <v>2.5410879629629634E-2</v>
      </c>
      <c r="C1011" s="34" t="s">
        <v>415</v>
      </c>
    </row>
    <row r="1012" spans="1:3" x14ac:dyDescent="0.25">
      <c r="A1012" s="34" t="s">
        <v>404</v>
      </c>
      <c r="B1012" s="34">
        <v>2.5458333333333333E-2</v>
      </c>
      <c r="C1012" s="4" t="s">
        <v>416</v>
      </c>
    </row>
    <row r="1013" spans="1:3" x14ac:dyDescent="0.25">
      <c r="A1013" s="34" t="s">
        <v>404</v>
      </c>
      <c r="B1013" s="34">
        <v>2.5666666666666667E-2</v>
      </c>
      <c r="C1013" s="4" t="s">
        <v>417</v>
      </c>
    </row>
    <row r="1014" spans="1:3" x14ac:dyDescent="0.25">
      <c r="A1014" s="34" t="s">
        <v>404</v>
      </c>
      <c r="B1014" s="34">
        <v>2.5869212962962962E-2</v>
      </c>
      <c r="C1014" s="4" t="s">
        <v>418</v>
      </c>
    </row>
    <row r="1015" spans="1:3" x14ac:dyDescent="0.25">
      <c r="A1015" s="34" t="s">
        <v>404</v>
      </c>
      <c r="B1015" s="34">
        <v>2.609490740740741E-2</v>
      </c>
      <c r="C1015" s="4" t="s">
        <v>419</v>
      </c>
    </row>
    <row r="1016" spans="1:3" x14ac:dyDescent="0.25">
      <c r="A1016" s="34" t="s">
        <v>401</v>
      </c>
      <c r="B1016" s="34"/>
    </row>
    <row r="1017" spans="1:3" x14ac:dyDescent="0.25">
      <c r="A1017" s="34"/>
      <c r="B1017" s="34"/>
    </row>
    <row r="1018" spans="1:3" x14ac:dyDescent="0.25">
      <c r="A1018" s="34"/>
      <c r="B1018" s="34"/>
    </row>
    <row r="1019" spans="1:3" x14ac:dyDescent="0.25">
      <c r="A1019" s="34" t="s">
        <v>420</v>
      </c>
      <c r="B1019" s="34"/>
    </row>
    <row r="1020" spans="1:3" x14ac:dyDescent="0.25">
      <c r="A1020" s="34" t="s">
        <v>421</v>
      </c>
      <c r="B1020" s="34">
        <v>1000</v>
      </c>
    </row>
    <row r="1021" spans="1:3" x14ac:dyDescent="0.25">
      <c r="A1021" s="34" t="s">
        <v>422</v>
      </c>
      <c r="B1021" s="34">
        <v>21</v>
      </c>
    </row>
    <row r="1022" spans="1:3" x14ac:dyDescent="0.25">
      <c r="A1022" s="34" t="s">
        <v>423</v>
      </c>
      <c r="B1022" s="34">
        <v>0.05</v>
      </c>
    </row>
    <row r="1023" spans="1:3" x14ac:dyDescent="0.25">
      <c r="A1023" s="34" t="s">
        <v>424</v>
      </c>
      <c r="B1023" s="34">
        <v>10000</v>
      </c>
    </row>
    <row r="1024" spans="1:3" x14ac:dyDescent="0.25">
      <c r="A1024" s="34" t="s">
        <v>425</v>
      </c>
      <c r="B1024" s="34">
        <v>0.5</v>
      </c>
    </row>
    <row r="1025" spans="1:15" x14ac:dyDescent="0.25">
      <c r="A1025" s="34" t="s">
        <v>426</v>
      </c>
      <c r="B1025" s="36">
        <v>5.0000000000000001E-3</v>
      </c>
    </row>
    <row r="1026" spans="1:15" x14ac:dyDescent="0.25">
      <c r="A1026" s="34" t="s">
        <v>427</v>
      </c>
      <c r="B1026" s="36">
        <v>4</v>
      </c>
    </row>
    <row r="1027" spans="1:15" x14ac:dyDescent="0.25">
      <c r="A1027" s="34"/>
      <c r="B1027" s="34"/>
    </row>
    <row r="1028" spans="1:15" x14ac:dyDescent="0.25">
      <c r="A1028" s="34" t="s">
        <v>428</v>
      </c>
      <c r="B1028" s="34"/>
    </row>
    <row r="1029" spans="1:15" x14ac:dyDescent="0.25">
      <c r="A1029" s="34" t="s">
        <v>429</v>
      </c>
      <c r="B1029" s="34">
        <v>0</v>
      </c>
    </row>
    <row r="1030" spans="1:15" x14ac:dyDescent="0.25">
      <c r="A1030" s="34" t="s">
        <v>430</v>
      </c>
      <c r="B1030" s="34">
        <v>0</v>
      </c>
    </row>
    <row r="1031" spans="1:15" x14ac:dyDescent="0.25">
      <c r="A1031" s="34" t="s">
        <v>431</v>
      </c>
      <c r="B1031" s="34">
        <v>0</v>
      </c>
    </row>
    <row r="1032" spans="1:15" x14ac:dyDescent="0.25">
      <c r="A1032" s="34" t="s">
        <v>432</v>
      </c>
      <c r="B1032" s="34">
        <v>0</v>
      </c>
    </row>
    <row r="1033" spans="1:15" x14ac:dyDescent="0.25">
      <c r="A1033" s="34" t="s">
        <v>433</v>
      </c>
      <c r="B1033" s="34">
        <v>0</v>
      </c>
    </row>
    <row r="1034" spans="1:15" x14ac:dyDescent="0.25">
      <c r="A1034" s="4" t="s">
        <v>434</v>
      </c>
      <c r="B1034" s="3">
        <v>26</v>
      </c>
    </row>
    <row r="1035" spans="1:15" x14ac:dyDescent="0.25">
      <c r="A1035" s="34" t="s">
        <v>435</v>
      </c>
      <c r="B1035" s="34">
        <v>828</v>
      </c>
    </row>
    <row r="1036" spans="1:15" x14ac:dyDescent="0.25">
      <c r="A1036" s="34" t="s">
        <v>436</v>
      </c>
      <c r="B1036" s="34">
        <v>0</v>
      </c>
    </row>
    <row r="1037" spans="1:15" x14ac:dyDescent="0.25">
      <c r="A1037" s="34"/>
      <c r="B1037" s="34"/>
    </row>
    <row r="1038" spans="1:15" x14ac:dyDescent="0.25">
      <c r="A1038" s="34" t="s">
        <v>437</v>
      </c>
      <c r="B1038" s="34"/>
    </row>
    <row r="1039" spans="1:15" x14ac:dyDescent="0.25">
      <c r="A1039" s="34"/>
      <c r="B1039" s="34" t="s">
        <v>438</v>
      </c>
      <c r="C1039" s="4" t="s">
        <v>439</v>
      </c>
      <c r="D1039" s="4" t="s">
        <v>163</v>
      </c>
      <c r="E1039" s="4" t="s">
        <v>440</v>
      </c>
      <c r="F1039" s="4" t="s">
        <v>441</v>
      </c>
      <c r="G1039" s="4" t="s">
        <v>442</v>
      </c>
      <c r="H1039" s="4" t="s">
        <v>443</v>
      </c>
      <c r="I1039" s="4" t="s">
        <v>444</v>
      </c>
      <c r="J1039" s="4" t="s">
        <v>445</v>
      </c>
      <c r="K1039" s="4" t="s">
        <v>446</v>
      </c>
      <c r="L1039" s="4" t="s">
        <v>447</v>
      </c>
      <c r="M1039" s="4" t="s">
        <v>448</v>
      </c>
      <c r="N1039" s="4" t="s">
        <v>449</v>
      </c>
      <c r="O1039" s="4" t="s">
        <v>450</v>
      </c>
    </row>
    <row r="1040" spans="1:15" x14ac:dyDescent="0.25">
      <c r="A1040" s="34" t="s">
        <v>451</v>
      </c>
      <c r="B1040" s="34" t="s">
        <v>143</v>
      </c>
      <c r="C1040" s="4" t="s">
        <v>172</v>
      </c>
      <c r="D1040" s="4" t="s">
        <v>162</v>
      </c>
      <c r="E1040" s="4">
        <v>1</v>
      </c>
      <c r="F1040" s="4">
        <v>0</v>
      </c>
      <c r="G1040" s="4">
        <v>24.4375</v>
      </c>
    </row>
    <row r="1041" spans="1:7" x14ac:dyDescent="0.25">
      <c r="A1041" s="34" t="s">
        <v>452</v>
      </c>
      <c r="B1041" s="34" t="s">
        <v>197</v>
      </c>
      <c r="E1041" s="4">
        <v>0</v>
      </c>
      <c r="F1041" s="4">
        <v>0</v>
      </c>
    </row>
    <row r="1042" spans="1:7" x14ac:dyDescent="0.25">
      <c r="A1042" s="34" t="s">
        <v>453</v>
      </c>
      <c r="B1042" s="34"/>
      <c r="C1042" s="4" t="s">
        <v>454</v>
      </c>
      <c r="D1042" s="4" t="s">
        <v>455</v>
      </c>
      <c r="E1042" s="4">
        <v>1</v>
      </c>
      <c r="F1042" s="4">
        <v>-12.5</v>
      </c>
      <c r="G1042" s="4">
        <v>38</v>
      </c>
    </row>
    <row r="1043" spans="1:7" x14ac:dyDescent="0.25">
      <c r="A1043" s="34"/>
      <c r="B1043" s="34"/>
    </row>
    <row r="1044" spans="1:7" x14ac:dyDescent="0.25">
      <c r="A1044" s="34" t="s">
        <v>456</v>
      </c>
      <c r="B1044" s="34"/>
    </row>
    <row r="1045" spans="1:7" x14ac:dyDescent="0.25">
      <c r="A1045" s="34" t="s">
        <v>457</v>
      </c>
      <c r="B1045" s="34"/>
    </row>
    <row r="1046" spans="1:7" x14ac:dyDescent="0.25">
      <c r="A1046" s="34" t="s">
        <v>458</v>
      </c>
      <c r="B1046" s="34">
        <v>1</v>
      </c>
    </row>
    <row r="1047" spans="1:7" x14ac:dyDescent="0.25">
      <c r="A1047" s="4" t="s">
        <v>459</v>
      </c>
      <c r="B1047" s="4">
        <v>43167</v>
      </c>
    </row>
    <row r="1048" spans="1:7" x14ac:dyDescent="0.25">
      <c r="A1048" s="4" t="s">
        <v>39</v>
      </c>
      <c r="B1048" s="4">
        <v>0.53997685185185185</v>
      </c>
    </row>
    <row r="1049" spans="1:7" x14ac:dyDescent="0.25">
      <c r="A1049" s="34" t="s">
        <v>460</v>
      </c>
      <c r="B1049" s="34">
        <v>30</v>
      </c>
    </row>
    <row r="1050" spans="1:7" x14ac:dyDescent="0.25">
      <c r="A1050" s="34" t="s">
        <v>461</v>
      </c>
      <c r="B1050" s="34" t="s">
        <v>462</v>
      </c>
    </row>
    <row r="1051" spans="1:7" x14ac:dyDescent="0.25">
      <c r="A1051" s="34"/>
      <c r="B1051" s="34"/>
    </row>
    <row r="1052" spans="1:7" x14ac:dyDescent="0.25">
      <c r="A1052" s="34" t="s">
        <v>463</v>
      </c>
      <c r="B1052" s="34" t="s">
        <v>464</v>
      </c>
      <c r="C1052" s="4" t="s">
        <v>465</v>
      </c>
      <c r="D1052" s="4" t="s">
        <v>466</v>
      </c>
    </row>
    <row r="1053" spans="1:7" x14ac:dyDescent="0.25">
      <c r="A1053" s="34" t="s">
        <v>467</v>
      </c>
      <c r="B1053" s="34">
        <v>-2E-3</v>
      </c>
      <c r="C1053" s="4">
        <v>6.7000000000000002E-5</v>
      </c>
      <c r="D1053" s="4">
        <v>-2.0669999999999998E-3</v>
      </c>
    </row>
    <row r="1054" spans="1:7" x14ac:dyDescent="0.25">
      <c r="A1054" s="34" t="s">
        <v>468</v>
      </c>
      <c r="B1054" s="34">
        <v>-0.01</v>
      </c>
      <c r="C1054" s="4">
        <v>0</v>
      </c>
      <c r="D1054" s="4">
        <v>-0.01</v>
      </c>
    </row>
    <row r="1055" spans="1:7" x14ac:dyDescent="0.25">
      <c r="A1055" s="34" t="s">
        <v>469</v>
      </c>
      <c r="B1055" s="34">
        <v>13.35</v>
      </c>
      <c r="C1055" s="4">
        <v>6.6667000000000004E-2</v>
      </c>
      <c r="D1055" s="4">
        <v>13.283333000000001</v>
      </c>
    </row>
    <row r="1056" spans="1:7" x14ac:dyDescent="0.25">
      <c r="A1056" s="4" t="s">
        <v>470</v>
      </c>
      <c r="B1056" s="4">
        <v>-80.762500000000003</v>
      </c>
      <c r="C1056" s="4">
        <v>16.686667</v>
      </c>
      <c r="D1056" s="4">
        <v>-97.449167000000003</v>
      </c>
    </row>
    <row r="1058" spans="1:9" x14ac:dyDescent="0.25">
      <c r="A1058" s="34" t="s">
        <v>471</v>
      </c>
      <c r="B1058" s="34"/>
    </row>
    <row r="1059" spans="1:9" x14ac:dyDescent="0.25">
      <c r="A1059" s="34" t="s">
        <v>458</v>
      </c>
      <c r="B1059" s="34">
        <v>1</v>
      </c>
    </row>
    <row r="1060" spans="1:9" x14ac:dyDescent="0.25">
      <c r="A1060" s="34" t="s">
        <v>459</v>
      </c>
      <c r="B1060" s="34">
        <v>43167</v>
      </c>
    </row>
    <row r="1061" spans="1:9" x14ac:dyDescent="0.25">
      <c r="A1061" s="34" t="s">
        <v>39</v>
      </c>
      <c r="B1061" s="34">
        <v>0.54276620370370365</v>
      </c>
    </row>
    <row r="1062" spans="1:9" x14ac:dyDescent="0.25">
      <c r="A1062" s="34" t="s">
        <v>460</v>
      </c>
      <c r="B1062" s="34">
        <v>30</v>
      </c>
    </row>
    <row r="1063" spans="1:9" x14ac:dyDescent="0.25">
      <c r="A1063" s="4" t="s">
        <v>461</v>
      </c>
      <c r="B1063" s="4" t="s">
        <v>471</v>
      </c>
    </row>
    <row r="1064" spans="1:9" x14ac:dyDescent="0.25">
      <c r="A1064" s="34" t="s">
        <v>156</v>
      </c>
      <c r="B1064" s="34" t="s">
        <v>3</v>
      </c>
      <c r="C1064" s="4" t="s">
        <v>2</v>
      </c>
      <c r="D1064" s="4" t="s">
        <v>7</v>
      </c>
      <c r="E1064" s="4" t="s">
        <v>174</v>
      </c>
      <c r="F1064" s="4" t="s">
        <v>4</v>
      </c>
      <c r="G1064" s="4" t="s">
        <v>5</v>
      </c>
      <c r="H1064" s="4" t="s">
        <v>472</v>
      </c>
      <c r="I1064" s="4" t="s">
        <v>6</v>
      </c>
    </row>
    <row r="1065" spans="1:9" x14ac:dyDescent="0.25">
      <c r="A1065" s="34" t="s">
        <v>473</v>
      </c>
      <c r="B1065" s="34">
        <v>6</v>
      </c>
      <c r="C1065" s="4">
        <v>15.7</v>
      </c>
      <c r="D1065" s="4">
        <v>20.9</v>
      </c>
      <c r="E1065" s="4">
        <v>3030</v>
      </c>
      <c r="F1065" s="4">
        <v>2055</v>
      </c>
      <c r="G1065" s="4">
        <v>250</v>
      </c>
      <c r="H1065" s="4">
        <v>0</v>
      </c>
      <c r="I1065" s="4">
        <v>3030</v>
      </c>
    </row>
    <row r="1066" spans="1:9" x14ac:dyDescent="0.25">
      <c r="A1066" s="34"/>
      <c r="B1066" s="34"/>
    </row>
    <row r="1067" spans="1:9" x14ac:dyDescent="0.25">
      <c r="A1067" s="34" t="s">
        <v>463</v>
      </c>
      <c r="B1067" s="34" t="s">
        <v>464</v>
      </c>
      <c r="C1067" s="4" t="s">
        <v>465</v>
      </c>
      <c r="D1067" s="4" t="s">
        <v>466</v>
      </c>
    </row>
    <row r="1068" spans="1:9" x14ac:dyDescent="0.25">
      <c r="A1068" s="34" t="s">
        <v>467</v>
      </c>
      <c r="B1068" s="34">
        <v>6.0139370000000003</v>
      </c>
      <c r="C1068" s="4">
        <v>6.0086000000000004</v>
      </c>
      <c r="D1068" s="4">
        <v>5.3369999999999997E-3</v>
      </c>
    </row>
    <row r="1069" spans="1:9" x14ac:dyDescent="0.25">
      <c r="A1069" s="34" t="s">
        <v>468</v>
      </c>
      <c r="B1069" s="34">
        <v>15.734375</v>
      </c>
      <c r="C1069" s="4">
        <v>15.720667000000001</v>
      </c>
      <c r="D1069" s="4">
        <v>1.3708E-2</v>
      </c>
    </row>
    <row r="1070" spans="1:9" x14ac:dyDescent="0.25">
      <c r="A1070" s="34" t="s">
        <v>469</v>
      </c>
      <c r="B1070" s="34">
        <v>2088.9124999999999</v>
      </c>
      <c r="C1070" s="4">
        <v>2071.7733330000001</v>
      </c>
      <c r="D1070" s="4">
        <v>17.139167</v>
      </c>
    </row>
    <row r="1071" spans="1:9" x14ac:dyDescent="0.25">
      <c r="A1071" s="34" t="s">
        <v>470</v>
      </c>
      <c r="B1071" s="34">
        <v>3050.6416669999999</v>
      </c>
      <c r="C1071" s="4">
        <v>3021.4755559999999</v>
      </c>
      <c r="D1071" s="4">
        <v>29.166111000000001</v>
      </c>
    </row>
    <row r="1072" spans="1:9" x14ac:dyDescent="0.25">
      <c r="A1072" s="34"/>
      <c r="B1072" s="34"/>
    </row>
    <row r="1073" spans="1:4" x14ac:dyDescent="0.25">
      <c r="A1073" s="4" t="s">
        <v>457</v>
      </c>
    </row>
    <row r="1074" spans="1:4" x14ac:dyDescent="0.25">
      <c r="A1074" s="34" t="s">
        <v>458</v>
      </c>
      <c r="B1074" s="34">
        <v>1</v>
      </c>
    </row>
    <row r="1075" spans="1:4" x14ac:dyDescent="0.25">
      <c r="A1075" s="34" t="s">
        <v>459</v>
      </c>
      <c r="B1075" s="34">
        <v>43167</v>
      </c>
    </row>
    <row r="1076" spans="1:4" x14ac:dyDescent="0.25">
      <c r="A1076" s="34" t="s">
        <v>39</v>
      </c>
      <c r="B1076" s="34">
        <v>0.56835648148148155</v>
      </c>
    </row>
    <row r="1077" spans="1:4" x14ac:dyDescent="0.25">
      <c r="A1077" s="34" t="s">
        <v>460</v>
      </c>
      <c r="B1077" s="34">
        <v>30</v>
      </c>
    </row>
    <row r="1078" spans="1:4" x14ac:dyDescent="0.25">
      <c r="A1078" s="34" t="s">
        <v>461</v>
      </c>
      <c r="B1078" s="34" t="s">
        <v>462</v>
      </c>
    </row>
    <row r="1079" spans="1:4" x14ac:dyDescent="0.25">
      <c r="A1079" s="34"/>
      <c r="B1079" s="34"/>
    </row>
    <row r="1080" spans="1:4" x14ac:dyDescent="0.25">
      <c r="A1080" s="34" t="s">
        <v>463</v>
      </c>
      <c r="B1080" s="34" t="s">
        <v>464</v>
      </c>
      <c r="C1080" s="4" t="s">
        <v>465</v>
      </c>
      <c r="D1080" s="4" t="s">
        <v>466</v>
      </c>
    </row>
    <row r="1081" spans="1:4" x14ac:dyDescent="0.25">
      <c r="A1081" s="34" t="s">
        <v>467</v>
      </c>
      <c r="B1081" s="34">
        <v>2E-3</v>
      </c>
      <c r="C1081" s="4">
        <v>-1E-3</v>
      </c>
      <c r="D1081" s="4">
        <v>3.0000000000000001E-3</v>
      </c>
    </row>
    <row r="1082" spans="1:4" x14ac:dyDescent="0.25">
      <c r="A1082" s="34" t="s">
        <v>468</v>
      </c>
      <c r="B1082" s="34">
        <v>0.01</v>
      </c>
      <c r="C1082" s="4">
        <v>-0.01</v>
      </c>
      <c r="D1082" s="4">
        <v>0.02</v>
      </c>
    </row>
    <row r="1083" spans="1:4" x14ac:dyDescent="0.25">
      <c r="A1083" s="4" t="s">
        <v>469</v>
      </c>
      <c r="B1083" s="4">
        <v>3.7499999999999999E-2</v>
      </c>
      <c r="C1083" s="4">
        <v>1.02</v>
      </c>
      <c r="D1083" s="4">
        <v>-0.98250000000000004</v>
      </c>
    </row>
    <row r="1084" spans="1:4" x14ac:dyDescent="0.25">
      <c r="A1084" s="34" t="s">
        <v>470</v>
      </c>
      <c r="B1084" s="34">
        <v>67.599999999999994</v>
      </c>
      <c r="C1084" s="4">
        <v>-18.68</v>
      </c>
      <c r="D1084" s="4">
        <v>86.28</v>
      </c>
    </row>
    <row r="1085" spans="1:4" x14ac:dyDescent="0.25">
      <c r="A1085" s="34"/>
      <c r="B1085" s="34"/>
    </row>
    <row r="1086" spans="1:4" x14ac:dyDescent="0.25">
      <c r="A1086" s="34"/>
      <c r="B1086" s="34"/>
    </row>
    <row r="1087" spans="1:4" x14ac:dyDescent="0.25">
      <c r="A1087" s="34"/>
      <c r="B1087" s="34"/>
    </row>
    <row r="1088" spans="1:4" x14ac:dyDescent="0.25">
      <c r="A1088" s="34" t="s">
        <v>474</v>
      </c>
      <c r="B1088" s="34"/>
    </row>
    <row r="1089" spans="1:7" x14ac:dyDescent="0.25">
      <c r="A1089" s="34" t="s">
        <v>475</v>
      </c>
      <c r="B1089" s="34">
        <v>43167</v>
      </c>
      <c r="C1089" s="4">
        <v>3.9525462962962964E-2</v>
      </c>
      <c r="D1089" s="4" t="s">
        <v>476</v>
      </c>
    </row>
    <row r="1090" spans="1:7" x14ac:dyDescent="0.25">
      <c r="A1090" s="34" t="s">
        <v>477</v>
      </c>
      <c r="B1090" s="34"/>
    </row>
    <row r="1091" spans="1:7" x14ac:dyDescent="0.25">
      <c r="A1091" s="34"/>
      <c r="B1091" s="34"/>
    </row>
    <row r="1092" spans="1:7" x14ac:dyDescent="0.25">
      <c r="A1092" s="34"/>
      <c r="B1092" s="34"/>
      <c r="C1092" s="34"/>
      <c r="D1092" s="34"/>
      <c r="E1092" s="34"/>
      <c r="F1092" s="34"/>
      <c r="G1092" s="34"/>
    </row>
    <row r="1093" spans="1:7" x14ac:dyDescent="0.25">
      <c r="A1093" s="34"/>
      <c r="B1093" s="34"/>
      <c r="C1093" s="34"/>
      <c r="D1093" s="34"/>
      <c r="E1093" s="34"/>
      <c r="F1093" s="34"/>
      <c r="G1093" s="34"/>
    </row>
    <row r="1095" spans="1:7" x14ac:dyDescent="0.25">
      <c r="A1095" s="34"/>
      <c r="B1095" s="34"/>
      <c r="C1095" s="34"/>
      <c r="D1095" s="34"/>
      <c r="E1095" s="34"/>
      <c r="F1095" s="34"/>
      <c r="G1095" s="34"/>
    </row>
    <row r="1096" spans="1:7" x14ac:dyDescent="0.25">
      <c r="A1096" s="34"/>
      <c r="B1096" s="34"/>
      <c r="C1096" s="34"/>
      <c r="D1096" s="34"/>
      <c r="E1096" s="34"/>
      <c r="F1096" s="34"/>
      <c r="G1096" s="34"/>
    </row>
    <row r="1098" spans="1:7" x14ac:dyDescent="0.25">
      <c r="A1098" s="34"/>
      <c r="B1098" s="34"/>
      <c r="C1098" s="34"/>
      <c r="D1098" s="34"/>
      <c r="E1098" s="34"/>
      <c r="F1098" s="34"/>
      <c r="G1098" s="34"/>
    </row>
    <row r="1099" spans="1:7" x14ac:dyDescent="0.25">
      <c r="A1099" s="34"/>
      <c r="B1099" s="34"/>
      <c r="C1099" s="34"/>
      <c r="D1099" s="34"/>
      <c r="E1099" s="34"/>
      <c r="F1099" s="34"/>
      <c r="G1099" s="34"/>
    </row>
    <row r="1100" spans="1:7" x14ac:dyDescent="0.25">
      <c r="A1100" s="34"/>
      <c r="B1100" s="34"/>
      <c r="C1100" s="34"/>
      <c r="D1100" s="34"/>
      <c r="E1100" s="34"/>
      <c r="F1100" s="34"/>
      <c r="G1100" s="34"/>
    </row>
    <row r="1101" spans="1:7" x14ac:dyDescent="0.25">
      <c r="A1101" s="34"/>
      <c r="B1101" s="34"/>
      <c r="C1101" s="34"/>
      <c r="D1101" s="34"/>
      <c r="E1101" s="34"/>
      <c r="F1101" s="34"/>
      <c r="G1101" s="34"/>
    </row>
    <row r="1102" spans="1:7" x14ac:dyDescent="0.25">
      <c r="A1102" s="34"/>
      <c r="B1102" s="34"/>
      <c r="C1102" s="34"/>
      <c r="D1102" s="34"/>
      <c r="E1102" s="34"/>
      <c r="F1102" s="34"/>
      <c r="G1102" s="34"/>
    </row>
    <row r="1103" spans="1:7" x14ac:dyDescent="0.25">
      <c r="A1103" s="34"/>
      <c r="B1103" s="34"/>
      <c r="C1103" s="34"/>
      <c r="D1103" s="34"/>
      <c r="E1103" s="34"/>
      <c r="F1103" s="34"/>
      <c r="G1103" s="34"/>
    </row>
    <row r="1104" spans="1:7" x14ac:dyDescent="0.25">
      <c r="A1104" s="34"/>
      <c r="B1104" s="34"/>
      <c r="C1104" s="34"/>
      <c r="D1104" s="34"/>
      <c r="E1104" s="34"/>
      <c r="F1104" s="34"/>
      <c r="G1104" s="34"/>
    </row>
    <row r="1105" spans="1:7" x14ac:dyDescent="0.25">
      <c r="A1105" s="34"/>
      <c r="B1105" s="34"/>
      <c r="C1105" s="34"/>
      <c r="D1105" s="34"/>
      <c r="E1105" s="34"/>
      <c r="F1105" s="34"/>
      <c r="G1105" s="34"/>
    </row>
    <row r="1106" spans="1:7" x14ac:dyDescent="0.25">
      <c r="A1106" s="34"/>
      <c r="B1106" s="34"/>
      <c r="C1106" s="34"/>
      <c r="D1106" s="34"/>
      <c r="E1106" s="34"/>
      <c r="F1106" s="34"/>
      <c r="G1106" s="34"/>
    </row>
    <row r="1107" spans="1:7" x14ac:dyDescent="0.25">
      <c r="A1107" s="34"/>
      <c r="B1107" s="34"/>
      <c r="C1107" s="34"/>
      <c r="D1107" s="34"/>
      <c r="E1107" s="34"/>
      <c r="F1107" s="34"/>
      <c r="G1107" s="34"/>
    </row>
    <row r="1109" spans="1:7" x14ac:dyDescent="0.25">
      <c r="A1109" s="34"/>
    </row>
    <row r="1110" spans="1:7" x14ac:dyDescent="0.25">
      <c r="A1110" s="34"/>
    </row>
    <row r="1111" spans="1:7" x14ac:dyDescent="0.25">
      <c r="A1111" s="34"/>
    </row>
    <row r="1112" spans="1:7" x14ac:dyDescent="0.25">
      <c r="A1112" s="34"/>
    </row>
    <row r="1113" spans="1:7" x14ac:dyDescent="0.25">
      <c r="A1113" s="34"/>
    </row>
    <row r="1114" spans="1:7" x14ac:dyDescent="0.25">
      <c r="A1114" s="34"/>
    </row>
    <row r="1117" spans="1:7" x14ac:dyDescent="0.25">
      <c r="A1117" s="34"/>
    </row>
    <row r="1118" spans="1:7" x14ac:dyDescent="0.25">
      <c r="A1118" s="34"/>
    </row>
    <row r="1119" spans="1:7" x14ac:dyDescent="0.25">
      <c r="A1119" s="34"/>
    </row>
    <row r="1120" spans="1:7" x14ac:dyDescent="0.25">
      <c r="A1120" s="34"/>
    </row>
    <row r="1121" spans="1:2" x14ac:dyDescent="0.25">
      <c r="A1121" s="34"/>
    </row>
    <row r="1122" spans="1:2" x14ac:dyDescent="0.25">
      <c r="A1122" s="34"/>
    </row>
    <row r="1125" spans="1:2" x14ac:dyDescent="0.25">
      <c r="A1125" s="34"/>
      <c r="B1125" s="34"/>
    </row>
    <row r="1126" spans="1:2" x14ac:dyDescent="0.25">
      <c r="A1126" s="34"/>
      <c r="B1126" s="34"/>
    </row>
    <row r="1127" spans="1:2" x14ac:dyDescent="0.25">
      <c r="A1127" s="34"/>
      <c r="B1127" s="34"/>
    </row>
    <row r="1128" spans="1:2" x14ac:dyDescent="0.25">
      <c r="A1128" s="34"/>
      <c r="B1128" s="34"/>
    </row>
    <row r="1129" spans="1:2" x14ac:dyDescent="0.25">
      <c r="A1129" s="34"/>
      <c r="B1129" s="34"/>
    </row>
    <row r="1130" spans="1:2" x14ac:dyDescent="0.25">
      <c r="A1130" s="34"/>
      <c r="B1130" s="34"/>
    </row>
    <row r="1131" spans="1:2" x14ac:dyDescent="0.25">
      <c r="A1131" s="34"/>
      <c r="B1131" s="34"/>
    </row>
    <row r="1132" spans="1:2" x14ac:dyDescent="0.25">
      <c r="A1132" s="34"/>
      <c r="B1132" s="34"/>
    </row>
    <row r="1134" spans="1:2" x14ac:dyDescent="0.25">
      <c r="A1134" s="34"/>
      <c r="B1134" s="34"/>
    </row>
    <row r="1135" spans="1:2" x14ac:dyDescent="0.25">
      <c r="A1135" s="34"/>
      <c r="B1135" s="34"/>
    </row>
    <row r="1136" spans="1:2" x14ac:dyDescent="0.25">
      <c r="A1136" s="34"/>
      <c r="B1136" s="34"/>
    </row>
    <row r="1137" spans="1:15" x14ac:dyDescent="0.25">
      <c r="A1137" s="34"/>
      <c r="B1137" s="34"/>
    </row>
    <row r="1138" spans="1:15" x14ac:dyDescent="0.25">
      <c r="A1138" s="34"/>
      <c r="B1138" s="34"/>
    </row>
    <row r="1139" spans="1:15" x14ac:dyDescent="0.25">
      <c r="A1139" s="34"/>
      <c r="B1139" s="34"/>
    </row>
    <row r="1140" spans="1:15" x14ac:dyDescent="0.25">
      <c r="A1140" s="34"/>
      <c r="B1140" s="34"/>
      <c r="C1140" s="34"/>
      <c r="D1140" s="34"/>
      <c r="E1140" s="34"/>
      <c r="F1140" s="34"/>
      <c r="G1140" s="34"/>
      <c r="H1140" s="34"/>
      <c r="I1140" s="34"/>
      <c r="J1140" s="34"/>
      <c r="K1140" s="34"/>
      <c r="L1140" s="34"/>
      <c r="M1140" s="34"/>
      <c r="N1140" s="34"/>
      <c r="O1140" s="34"/>
    </row>
    <row r="1141" spans="1:15" x14ac:dyDescent="0.25">
      <c r="A1141" s="34"/>
      <c r="B1141" s="34"/>
      <c r="C1141" s="34"/>
      <c r="D1141" s="34"/>
      <c r="E1141" s="34"/>
      <c r="F1141" s="34"/>
      <c r="G1141" s="34"/>
      <c r="H1141" s="34"/>
      <c r="I1141" s="34"/>
      <c r="J1141" s="34"/>
      <c r="K1141" s="34"/>
      <c r="L1141" s="34"/>
      <c r="M1141" s="34"/>
      <c r="N1141" s="34"/>
      <c r="O1141" s="34"/>
    </row>
    <row r="1142" spans="1:15" x14ac:dyDescent="0.25">
      <c r="A1142" s="34"/>
      <c r="B1142" s="34"/>
      <c r="C1142" s="34"/>
      <c r="D1142" s="34"/>
      <c r="E1142" s="34"/>
      <c r="F1142" s="34"/>
      <c r="G1142" s="34"/>
      <c r="H1142" s="34"/>
      <c r="I1142" s="34"/>
      <c r="J1142" s="34"/>
      <c r="K1142" s="34"/>
      <c r="L1142" s="34"/>
      <c r="M1142" s="34"/>
      <c r="N1142" s="34"/>
      <c r="O1142" s="34"/>
    </row>
    <row r="1144" spans="1:15" x14ac:dyDescent="0.25">
      <c r="A1144" s="34"/>
      <c r="B1144" s="34"/>
      <c r="C1144" s="34"/>
      <c r="D1144" s="34"/>
      <c r="E1144" s="34"/>
      <c r="F1144" s="34"/>
      <c r="G1144" s="34"/>
      <c r="H1144" s="34"/>
      <c r="I1144" s="34"/>
      <c r="J1144" s="34"/>
      <c r="K1144" s="34"/>
      <c r="L1144" s="34"/>
      <c r="M1144" s="34"/>
      <c r="N1144" s="34"/>
      <c r="O1144" s="34"/>
    </row>
    <row r="1145" spans="1:15" x14ac:dyDescent="0.25">
      <c r="A1145" s="34"/>
      <c r="B1145" s="34"/>
      <c r="C1145" s="34"/>
      <c r="D1145" s="34"/>
      <c r="E1145" s="34"/>
      <c r="F1145" s="34"/>
      <c r="G1145" s="34"/>
      <c r="H1145" s="34"/>
      <c r="I1145" s="34"/>
      <c r="J1145" s="34"/>
      <c r="K1145" s="34"/>
      <c r="L1145" s="34"/>
      <c r="M1145" s="34"/>
      <c r="N1145" s="34"/>
      <c r="O1145" s="34"/>
    </row>
    <row r="1146" spans="1:15" x14ac:dyDescent="0.25">
      <c r="A1146" s="34"/>
      <c r="B1146" s="34"/>
      <c r="C1146" s="34"/>
      <c r="D1146" s="34"/>
      <c r="E1146" s="34"/>
      <c r="F1146" s="34"/>
      <c r="G1146" s="34"/>
      <c r="H1146" s="34"/>
      <c r="I1146" s="34"/>
      <c r="J1146" s="34"/>
      <c r="K1146" s="34"/>
      <c r="L1146" s="34"/>
      <c r="M1146" s="34"/>
      <c r="N1146" s="34"/>
      <c r="O1146" s="34"/>
    </row>
    <row r="1147" spans="1:15" x14ac:dyDescent="0.25">
      <c r="A1147" s="34"/>
      <c r="B1147" s="34"/>
      <c r="C1147" s="34"/>
      <c r="D1147" s="34"/>
      <c r="E1147" s="34"/>
      <c r="F1147" s="34"/>
      <c r="G1147" s="34"/>
      <c r="H1147" s="34"/>
      <c r="I1147" s="34"/>
      <c r="J1147" s="34"/>
      <c r="K1147" s="34"/>
      <c r="L1147" s="34"/>
      <c r="M1147" s="34"/>
      <c r="N1147" s="34"/>
      <c r="O1147" s="34"/>
    </row>
    <row r="1148" spans="1:15" x14ac:dyDescent="0.25">
      <c r="A1148" s="34"/>
      <c r="B1148" s="34"/>
      <c r="C1148" s="34"/>
      <c r="D1148" s="34"/>
      <c r="E1148" s="34"/>
      <c r="F1148" s="34"/>
      <c r="G1148" s="34"/>
      <c r="H1148" s="34"/>
      <c r="I1148" s="34"/>
      <c r="J1148" s="34"/>
      <c r="K1148" s="34"/>
      <c r="L1148" s="34"/>
      <c r="M1148" s="34"/>
      <c r="N1148" s="34"/>
      <c r="O1148" s="34"/>
    </row>
    <row r="1150" spans="1:15" x14ac:dyDescent="0.25">
      <c r="A1150" s="34"/>
      <c r="B1150" s="34"/>
      <c r="C1150" s="34"/>
      <c r="D1150" s="34"/>
      <c r="E1150" s="34"/>
      <c r="F1150" s="34"/>
      <c r="G1150" s="34"/>
      <c r="H1150" s="34"/>
      <c r="I1150" s="34"/>
      <c r="J1150" s="34"/>
      <c r="K1150" s="34"/>
      <c r="L1150" s="34"/>
      <c r="M1150" s="34"/>
      <c r="N1150" s="34"/>
      <c r="O1150" s="34"/>
    </row>
    <row r="1151" spans="1:15" x14ac:dyDescent="0.25">
      <c r="A1151" s="34"/>
      <c r="B1151" s="34"/>
      <c r="C1151" s="34"/>
      <c r="D1151" s="34"/>
      <c r="E1151" s="34"/>
      <c r="F1151" s="34"/>
      <c r="G1151" s="34"/>
      <c r="H1151" s="34"/>
      <c r="I1151" s="34"/>
      <c r="J1151" s="34"/>
      <c r="K1151" s="34"/>
      <c r="L1151" s="34"/>
      <c r="M1151" s="34"/>
      <c r="N1151" s="34"/>
      <c r="O1151" s="34"/>
    </row>
    <row r="1152" spans="1:15" x14ac:dyDescent="0.25">
      <c r="A1152" s="34"/>
      <c r="B1152" s="34"/>
      <c r="C1152" s="34"/>
      <c r="D1152" s="34"/>
      <c r="E1152" s="34"/>
      <c r="F1152" s="34"/>
      <c r="G1152" s="34"/>
      <c r="H1152" s="34"/>
      <c r="I1152" s="34"/>
      <c r="J1152" s="34"/>
      <c r="K1152" s="34"/>
      <c r="L1152" s="34"/>
      <c r="M1152" s="34"/>
      <c r="N1152" s="34"/>
      <c r="O1152" s="34"/>
    </row>
    <row r="1153" spans="1:15" x14ac:dyDescent="0.25">
      <c r="A1153" s="34"/>
      <c r="B1153" s="35"/>
      <c r="C1153" s="34"/>
      <c r="D1153" s="34"/>
      <c r="E1153" s="34"/>
      <c r="F1153" s="34"/>
      <c r="G1153" s="34"/>
      <c r="H1153" s="34"/>
      <c r="I1153" s="34"/>
      <c r="J1153" s="34"/>
      <c r="K1153" s="34"/>
      <c r="L1153" s="34"/>
      <c r="M1153" s="34"/>
      <c r="N1153" s="34"/>
      <c r="O1153" s="34"/>
    </row>
    <row r="1154" spans="1:15" x14ac:dyDescent="0.25">
      <c r="A1154" s="34"/>
      <c r="B1154" s="37"/>
      <c r="C1154" s="34"/>
      <c r="D1154" s="34"/>
      <c r="E1154" s="34"/>
      <c r="F1154" s="34"/>
      <c r="G1154" s="34"/>
      <c r="H1154" s="34"/>
      <c r="I1154" s="34"/>
      <c r="J1154" s="34"/>
      <c r="K1154" s="34"/>
      <c r="L1154" s="34"/>
      <c r="M1154" s="34"/>
      <c r="N1154" s="34"/>
      <c r="O1154" s="34"/>
    </row>
    <row r="1155" spans="1:15" x14ac:dyDescent="0.25">
      <c r="A1155" s="34"/>
      <c r="B1155" s="34"/>
      <c r="C1155" s="34"/>
      <c r="D1155" s="34"/>
      <c r="E1155" s="34"/>
      <c r="F1155" s="34"/>
      <c r="G1155" s="34"/>
      <c r="H1155" s="34"/>
      <c r="I1155" s="34"/>
      <c r="J1155" s="34"/>
      <c r="K1155" s="34"/>
      <c r="L1155" s="34"/>
      <c r="M1155" s="34"/>
      <c r="N1155" s="34"/>
      <c r="O1155" s="34"/>
    </row>
    <row r="1156" spans="1:15" x14ac:dyDescent="0.25">
      <c r="A1156" s="34"/>
      <c r="B1156" s="34"/>
      <c r="C1156" s="34"/>
      <c r="D1156" s="34"/>
    </row>
    <row r="1158" spans="1:15" x14ac:dyDescent="0.25">
      <c r="A1158" s="34"/>
      <c r="B1158" s="34"/>
      <c r="C1158" s="34"/>
      <c r="D1158" s="34"/>
    </row>
    <row r="1159" spans="1:15" x14ac:dyDescent="0.25">
      <c r="A1159" s="34"/>
      <c r="B1159" s="34"/>
      <c r="C1159" s="34"/>
      <c r="D1159" s="34"/>
    </row>
    <row r="1160" spans="1:15" x14ac:dyDescent="0.25">
      <c r="A1160" s="34"/>
      <c r="B1160" s="34"/>
      <c r="C1160" s="34"/>
      <c r="D1160" s="34"/>
    </row>
    <row r="1161" spans="1:15" x14ac:dyDescent="0.25">
      <c r="A1161" s="34"/>
      <c r="B1161" s="34"/>
      <c r="C1161" s="34"/>
      <c r="D1161" s="34"/>
    </row>
    <row r="1162" spans="1:15" x14ac:dyDescent="0.25">
      <c r="A1162" s="34"/>
      <c r="B1162" s="34"/>
      <c r="C1162" s="34"/>
      <c r="D1162" s="34"/>
    </row>
    <row r="1163" spans="1:15" x14ac:dyDescent="0.25">
      <c r="A1163" s="34"/>
      <c r="B1163" s="34"/>
      <c r="C1163" s="34"/>
      <c r="D1163" s="34"/>
    </row>
    <row r="1165" spans="1:15" x14ac:dyDescent="0.25">
      <c r="A1165" s="34"/>
      <c r="B1165" s="34"/>
      <c r="C1165" s="34"/>
      <c r="D1165" s="34"/>
    </row>
    <row r="1166" spans="1:15" x14ac:dyDescent="0.25">
      <c r="A1166" s="34"/>
      <c r="B1166" s="34"/>
      <c r="C1166" s="34"/>
      <c r="D1166" s="34"/>
    </row>
    <row r="1167" spans="1:15" x14ac:dyDescent="0.25">
      <c r="A1167" s="34"/>
      <c r="B1167" s="35"/>
      <c r="C1167" s="34"/>
      <c r="D1167" s="34"/>
    </row>
    <row r="1168" spans="1:15" x14ac:dyDescent="0.25">
      <c r="A1168" s="34"/>
      <c r="B1168" s="37"/>
      <c r="C1168" s="34"/>
      <c r="D1168" s="34"/>
    </row>
    <row r="1169" spans="1:9" x14ac:dyDescent="0.25">
      <c r="A1169" s="34"/>
      <c r="B1169" s="34"/>
      <c r="C1169" s="34"/>
      <c r="D1169" s="34"/>
    </row>
    <row r="1170" spans="1:9" x14ac:dyDescent="0.25">
      <c r="A1170" s="34"/>
      <c r="B1170" s="34"/>
      <c r="C1170" s="34"/>
      <c r="D1170" s="34"/>
    </row>
    <row r="1172" spans="1:9" x14ac:dyDescent="0.25">
      <c r="A1172" s="34"/>
      <c r="B1172" s="34"/>
      <c r="C1172" s="34"/>
      <c r="D1172" s="34"/>
      <c r="E1172" s="34"/>
      <c r="F1172" s="34"/>
      <c r="G1172" s="34"/>
      <c r="H1172" s="34"/>
      <c r="I1172" s="34"/>
    </row>
    <row r="1173" spans="1:9" x14ac:dyDescent="0.25">
      <c r="A1173" s="34"/>
      <c r="B1173" s="34"/>
      <c r="C1173" s="34"/>
      <c r="D1173" s="34"/>
      <c r="E1173" s="34"/>
      <c r="F1173" s="34"/>
      <c r="G1173" s="34"/>
      <c r="H1173" s="34"/>
      <c r="I1173" s="34"/>
    </row>
    <row r="1175" spans="1:9" x14ac:dyDescent="0.25">
      <c r="A1175" s="34"/>
      <c r="B1175" s="34"/>
      <c r="C1175" s="34"/>
      <c r="D1175" s="34"/>
      <c r="E1175" s="34"/>
      <c r="F1175" s="34"/>
      <c r="G1175" s="34"/>
      <c r="H1175" s="34"/>
      <c r="I1175" s="34"/>
    </row>
    <row r="1176" spans="1:9" x14ac:dyDescent="0.25">
      <c r="A1176" s="34"/>
      <c r="B1176" s="34"/>
      <c r="C1176" s="34"/>
      <c r="D1176" s="34"/>
      <c r="E1176" s="34"/>
      <c r="F1176" s="34"/>
      <c r="G1176" s="34"/>
      <c r="H1176" s="34"/>
      <c r="I1176" s="34"/>
    </row>
    <row r="1177" spans="1:9" x14ac:dyDescent="0.25">
      <c r="A1177" s="34"/>
      <c r="B1177" s="35"/>
      <c r="C1177" s="34"/>
      <c r="D1177" s="34"/>
      <c r="E1177" s="34"/>
      <c r="F1177" s="34"/>
      <c r="G1177" s="34"/>
      <c r="H1177" s="34"/>
      <c r="I1177" s="34"/>
    </row>
    <row r="1178" spans="1:9" x14ac:dyDescent="0.25">
      <c r="A1178" s="34"/>
      <c r="B1178" s="37"/>
      <c r="C1178" s="34"/>
      <c r="D1178" s="34"/>
      <c r="E1178" s="34"/>
      <c r="F1178" s="34"/>
      <c r="G1178" s="34"/>
      <c r="H1178" s="34"/>
      <c r="I1178" s="34"/>
    </row>
    <row r="1179" spans="1:9" x14ac:dyDescent="0.25">
      <c r="A1179" s="34"/>
      <c r="B1179" s="34"/>
      <c r="C1179" s="34"/>
      <c r="D1179" s="34"/>
      <c r="E1179" s="34"/>
      <c r="F1179" s="34"/>
      <c r="G1179" s="34"/>
      <c r="H1179" s="34"/>
      <c r="I1179" s="34"/>
    </row>
    <row r="1180" spans="1:9" x14ac:dyDescent="0.25">
      <c r="A1180" s="34"/>
      <c r="B1180" s="34"/>
      <c r="C1180" s="34"/>
      <c r="D1180" s="34"/>
      <c r="E1180" s="34"/>
      <c r="F1180" s="34"/>
      <c r="G1180" s="34"/>
      <c r="H1180" s="34"/>
      <c r="I1180" s="34"/>
    </row>
    <row r="1181" spans="1:9" x14ac:dyDescent="0.25">
      <c r="A1181" s="34"/>
      <c r="B1181" s="34"/>
      <c r="C1181" s="34"/>
      <c r="D1181" s="34"/>
      <c r="E1181" s="34"/>
      <c r="F1181" s="34"/>
      <c r="G1181" s="34"/>
      <c r="H1181" s="34"/>
      <c r="I1181" s="34"/>
    </row>
    <row r="1182" spans="1:9" x14ac:dyDescent="0.25">
      <c r="A1182" s="34"/>
      <c r="B1182" s="34"/>
      <c r="C1182" s="34"/>
      <c r="D1182" s="34"/>
      <c r="E1182" s="34"/>
      <c r="F1182" s="34"/>
      <c r="G1182" s="34"/>
      <c r="H1182" s="34"/>
      <c r="I1182" s="34"/>
    </row>
    <row r="1184" spans="1:9" x14ac:dyDescent="0.25">
      <c r="A1184" s="34"/>
      <c r="B1184" s="34"/>
      <c r="C1184" s="34"/>
      <c r="D1184" s="34"/>
      <c r="E1184" s="34"/>
      <c r="F1184" s="34"/>
      <c r="G1184" s="34"/>
      <c r="H1184" s="34"/>
      <c r="I1184" s="34"/>
    </row>
    <row r="1185" spans="1:9" x14ac:dyDescent="0.25">
      <c r="A1185" s="34"/>
      <c r="B1185" s="34"/>
      <c r="C1185" s="34"/>
      <c r="D1185" s="34"/>
      <c r="E1185" s="34"/>
      <c r="F1185" s="34"/>
      <c r="G1185" s="34"/>
      <c r="H1185" s="34"/>
      <c r="I1185" s="34"/>
    </row>
    <row r="1186" spans="1:9" x14ac:dyDescent="0.25">
      <c r="A1186" s="34"/>
      <c r="B1186" s="34"/>
      <c r="C1186" s="34"/>
      <c r="D1186" s="34"/>
      <c r="E1186" s="34"/>
      <c r="F1186" s="34"/>
      <c r="G1186" s="34"/>
      <c r="H1186" s="34"/>
      <c r="I1186" s="34"/>
    </row>
    <row r="1187" spans="1:9" x14ac:dyDescent="0.25">
      <c r="A1187" s="34"/>
      <c r="B1187" s="34"/>
      <c r="C1187" s="34"/>
      <c r="D1187" s="34"/>
      <c r="E1187" s="34"/>
      <c r="F1187" s="34"/>
      <c r="G1187" s="34"/>
      <c r="H1187" s="34"/>
      <c r="I1187" s="34"/>
    </row>
    <row r="1188" spans="1:9" x14ac:dyDescent="0.25">
      <c r="A1188" s="34"/>
      <c r="B1188" s="34"/>
      <c r="C1188" s="34"/>
      <c r="D1188" s="34"/>
      <c r="E1188" s="34"/>
      <c r="F1188" s="34"/>
      <c r="G1188" s="34"/>
      <c r="H1188" s="34"/>
      <c r="I1188" s="34"/>
    </row>
    <row r="1190" spans="1:9" x14ac:dyDescent="0.25">
      <c r="A1190" s="34"/>
      <c r="B1190" s="34"/>
      <c r="C1190" s="34"/>
      <c r="D1190" s="34"/>
      <c r="E1190" s="34"/>
      <c r="F1190" s="34"/>
      <c r="G1190" s="34"/>
      <c r="H1190" s="34"/>
      <c r="I1190" s="34"/>
    </row>
    <row r="1191" spans="1:9" x14ac:dyDescent="0.25">
      <c r="A1191" s="34"/>
      <c r="B1191" s="34"/>
      <c r="C1191" s="34"/>
      <c r="D1191" s="34"/>
      <c r="E1191" s="34"/>
      <c r="F1191" s="34"/>
      <c r="G1191" s="34"/>
      <c r="H1191" s="34"/>
      <c r="I1191" s="34"/>
    </row>
    <row r="1192" spans="1:9" x14ac:dyDescent="0.25">
      <c r="A1192" s="34"/>
      <c r="B1192" s="35"/>
      <c r="C1192" s="34"/>
      <c r="D1192" s="34"/>
      <c r="E1192" s="34"/>
      <c r="F1192" s="34"/>
      <c r="G1192" s="34"/>
      <c r="H1192" s="34"/>
      <c r="I1192" s="34"/>
    </row>
    <row r="1193" spans="1:9" x14ac:dyDescent="0.25">
      <c r="A1193" s="34"/>
      <c r="B1193" s="37"/>
      <c r="C1193" s="34"/>
      <c r="D1193" s="34"/>
      <c r="E1193" s="34"/>
      <c r="F1193" s="34"/>
      <c r="G1193" s="34"/>
      <c r="H1193" s="34"/>
      <c r="I1193" s="34"/>
    </row>
    <row r="1194" spans="1:9" x14ac:dyDescent="0.25">
      <c r="A1194" s="34"/>
      <c r="B1194" s="34"/>
      <c r="C1194" s="34"/>
      <c r="D1194" s="34"/>
      <c r="E1194" s="34"/>
      <c r="F1194" s="34"/>
      <c r="G1194" s="34"/>
      <c r="H1194" s="34"/>
      <c r="I1194" s="34"/>
    </row>
    <row r="1195" spans="1:9" x14ac:dyDescent="0.25">
      <c r="A1195" s="34"/>
      <c r="B1195" s="34"/>
      <c r="C1195" s="34"/>
      <c r="D1195" s="34"/>
      <c r="E1195" s="34"/>
      <c r="F1195" s="34"/>
      <c r="G1195" s="34"/>
      <c r="H1195" s="34"/>
      <c r="I1195" s="34"/>
    </row>
    <row r="1196" spans="1:9" x14ac:dyDescent="0.25">
      <c r="A1196" s="34"/>
      <c r="B1196" s="34"/>
      <c r="C1196" s="34"/>
      <c r="D1196" s="34"/>
      <c r="E1196" s="34"/>
      <c r="F1196" s="34"/>
      <c r="G1196" s="34"/>
      <c r="H1196" s="34"/>
      <c r="I1196" s="34"/>
    </row>
    <row r="1197" spans="1:9" x14ac:dyDescent="0.25">
      <c r="A1197" s="34"/>
      <c r="B1197" s="34"/>
      <c r="C1197" s="34"/>
      <c r="D1197" s="34"/>
      <c r="E1197" s="34"/>
      <c r="F1197" s="34"/>
      <c r="G1197" s="34"/>
      <c r="H1197" s="34"/>
      <c r="I1197" s="34"/>
    </row>
    <row r="1199" spans="1:9" x14ac:dyDescent="0.25">
      <c r="A1199" s="34"/>
      <c r="B1199" s="34"/>
      <c r="C1199" s="34"/>
      <c r="D1199" s="34"/>
      <c r="E1199" s="34"/>
      <c r="F1199" s="34"/>
      <c r="G1199" s="34"/>
      <c r="H1199" s="34"/>
      <c r="I1199" s="34"/>
    </row>
    <row r="1200" spans="1:9" x14ac:dyDescent="0.25">
      <c r="A1200" s="34"/>
      <c r="B1200" s="34"/>
      <c r="C1200" s="34"/>
      <c r="D1200" s="34"/>
      <c r="E1200" s="34"/>
      <c r="F1200" s="34"/>
      <c r="G1200" s="34"/>
      <c r="H1200" s="34"/>
      <c r="I1200" s="34"/>
    </row>
    <row r="1204" spans="1:4" x14ac:dyDescent="0.25">
      <c r="A1204" s="34"/>
      <c r="B1204" s="34"/>
      <c r="C1204" s="34"/>
      <c r="D1204" s="34"/>
    </row>
    <row r="1205" spans="1:4" x14ac:dyDescent="0.25">
      <c r="A1205" s="34"/>
      <c r="B1205" s="35"/>
      <c r="C1205" s="36"/>
      <c r="D1205" s="34"/>
    </row>
    <row r="1206" spans="1:4" x14ac:dyDescent="0.25">
      <c r="A1206" s="34"/>
      <c r="B1206" s="34"/>
      <c r="C1206" s="34"/>
      <c r="D1206" s="34"/>
    </row>
  </sheetData>
  <customSheetViews>
    <customSheetView guid="{2B424CCC-7244-4294-A128-8AE125D4F682}">
      <pane ySplit="4" topLeftCell="A5" activePane="bottomLeft" state="frozen"/>
      <selection pane="bottomLeft" activeCell="A4" sqref="A4"/>
      <pageMargins left="0.7" right="0.7" top="0.75" bottom="0.75" header="0.3" footer="0.3"/>
      <pageSetup orientation="portrait" r:id="rId1"/>
    </customSheetView>
  </customSheetViews>
  <pageMargins left="0.7" right="0.7" top="0.75" bottom="0.75" header="0.3" footer="0.3"/>
  <pageSetup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4:J19"/>
  <sheetViews>
    <sheetView showGridLines="0" tabSelected="1" workbookViewId="0">
      <selection activeCell="J9" sqref="J9"/>
    </sheetView>
  </sheetViews>
  <sheetFormatPr defaultRowHeight="15" x14ac:dyDescent="0.25"/>
  <cols>
    <col min="3" max="3" width="25.5703125" bestFit="1" customWidth="1"/>
    <col min="4" max="4" width="8" bestFit="1" customWidth="1"/>
    <col min="5" max="8" width="8.5703125" bestFit="1" customWidth="1"/>
    <col min="9" max="9" width="23.28515625" bestFit="1" customWidth="1"/>
    <col min="10" max="10" width="18.7109375" bestFit="1" customWidth="1"/>
  </cols>
  <sheetData>
    <row r="4" spans="3:10" x14ac:dyDescent="0.25">
      <c r="C4" s="9" t="s">
        <v>176</v>
      </c>
      <c r="D4" s="9" t="s">
        <v>163</v>
      </c>
      <c r="E4" s="9" t="s">
        <v>164</v>
      </c>
      <c r="F4" s="9" t="s">
        <v>165</v>
      </c>
      <c r="G4" s="9" t="s">
        <v>166</v>
      </c>
      <c r="H4" s="9" t="s">
        <v>167</v>
      </c>
      <c r="I4" s="18" t="s">
        <v>195</v>
      </c>
      <c r="J4" s="18" t="s">
        <v>194</v>
      </c>
    </row>
    <row r="5" spans="3:10" x14ac:dyDescent="0.25">
      <c r="C5" s="10" t="s">
        <v>177</v>
      </c>
      <c r="D5" s="10" t="s">
        <v>178</v>
      </c>
      <c r="E5" s="13">
        <f>'Lap 1 data'!$B$8</f>
        <v>156</v>
      </c>
      <c r="F5" s="11">
        <f>'Lap 2 data'!$B$8</f>
        <v>145</v>
      </c>
      <c r="G5" s="11">
        <f>'Lap 3 data'!$B$8</f>
        <v>148</v>
      </c>
      <c r="H5" s="11">
        <f>'Lap 4 data'!$B$8</f>
        <v>149</v>
      </c>
      <c r="I5" s="11">
        <f>AVERAGE(F5,G5,H5)</f>
        <v>147.33333333333334</v>
      </c>
      <c r="J5" s="33">
        <f>STDEV(F5:H5)</f>
        <v>2.0816659994661331</v>
      </c>
    </row>
    <row r="6" spans="3:10" x14ac:dyDescent="0.25">
      <c r="C6" s="10" t="s">
        <v>179</v>
      </c>
      <c r="D6" s="10" t="s">
        <v>180</v>
      </c>
      <c r="E6" s="12">
        <f>'Lap 1 data'!$AT8</f>
        <v>1.3059166666666664</v>
      </c>
      <c r="F6" s="12">
        <f>'Lap 2 data'!$AT8</f>
        <v>1.2840000000000005</v>
      </c>
      <c r="G6" s="12">
        <f>'Lap 3 data'!$AT8</f>
        <v>1.3042777777777779</v>
      </c>
      <c r="H6" s="12">
        <f>'Lap 4 data'!$AT8</f>
        <v>1.3042500000000001</v>
      </c>
      <c r="I6" s="12">
        <f>AVERAGE(F6,G6,H6)</f>
        <v>1.2975092592592594</v>
      </c>
      <c r="J6" s="33">
        <f t="shared" ref="J6:J19" si="0">STDEV(F6:H6)</f>
        <v>1.1699369948917812E-2</v>
      </c>
    </row>
    <row r="7" spans="3:10" x14ac:dyDescent="0.25">
      <c r="C7" s="10" t="s">
        <v>181</v>
      </c>
      <c r="D7" s="10" t="s">
        <v>182</v>
      </c>
      <c r="E7" s="19">
        <f>'Lap 1 data'!$BW8</f>
        <v>9.4621934539333333E-2</v>
      </c>
      <c r="F7" s="19">
        <f>'Lap 2 data'!$BW8</f>
        <v>9.0111700895555563E-2</v>
      </c>
      <c r="G7" s="19">
        <f>'Lap 3 data'!$BW8</f>
        <v>8.6998329052666648E-2</v>
      </c>
      <c r="H7" s="19">
        <f>'Lap 4 data'!$BW8</f>
        <v>8.4847768500111109E-2</v>
      </c>
      <c r="I7" s="19">
        <f>AVERAGE(F7,G7,H7)</f>
        <v>8.7319266149444449E-2</v>
      </c>
      <c r="J7" s="33">
        <f t="shared" si="0"/>
        <v>2.6466009391327805E-3</v>
      </c>
    </row>
    <row r="8" spans="3:10" x14ac:dyDescent="0.25">
      <c r="C8" s="10" t="s">
        <v>183</v>
      </c>
      <c r="D8" s="10" t="s">
        <v>184</v>
      </c>
      <c r="E8" s="12">
        <f>'Lap 1 data'!$BW9</f>
        <v>13.801415845327181</v>
      </c>
      <c r="F8" s="12">
        <f>'Lap 2 data'!$BW9</f>
        <v>14.248981955054065</v>
      </c>
      <c r="G8" s="12">
        <f>'Lap 3 data'!$BW9</f>
        <v>14.991986535605761</v>
      </c>
      <c r="H8" s="12">
        <f>'Lap 4 data'!$BW9</f>
        <v>15.371647635002825</v>
      </c>
      <c r="I8" s="19">
        <f t="shared" ref="I8:I19" si="1">AVERAGE(F8,G8,H8)</f>
        <v>14.87087204188755</v>
      </c>
      <c r="J8" s="33">
        <f t="shared" si="0"/>
        <v>0.5710482446126306</v>
      </c>
    </row>
    <row r="9" spans="3:10" x14ac:dyDescent="0.25">
      <c r="C9" s="10" t="s">
        <v>2</v>
      </c>
      <c r="D9" s="10" t="s">
        <v>189</v>
      </c>
      <c r="E9" s="12">
        <f>'Lap 1 data'!BY5</f>
        <v>15105.893683795526</v>
      </c>
      <c r="F9" s="12">
        <f>'Lap 2 data'!BY5</f>
        <v>15795.414681699043</v>
      </c>
      <c r="G9" s="12">
        <f>'Lap 3 data'!BY5</f>
        <v>14898.544592270924</v>
      </c>
      <c r="H9" s="12">
        <f>'Lap 4 data'!BY5</f>
        <v>14426.561706112077</v>
      </c>
      <c r="I9" s="19">
        <f t="shared" si="1"/>
        <v>15040.173660027349</v>
      </c>
      <c r="J9" s="33">
        <f t="shared" si="0"/>
        <v>695.32993019032915</v>
      </c>
    </row>
    <row r="10" spans="3:10" x14ac:dyDescent="0.25">
      <c r="C10" s="10" t="s">
        <v>3</v>
      </c>
      <c r="D10" s="10" t="s">
        <v>189</v>
      </c>
      <c r="E10" s="12">
        <f>'Lap 1 data'!BZ5</f>
        <v>1304.0596524698547</v>
      </c>
      <c r="F10" s="12">
        <f>'Lap 2 data'!BZ5</f>
        <v>1276.4864454565854</v>
      </c>
      <c r="G10" s="12">
        <f>'Lap 3 data'!BZ5</f>
        <v>1251.4202401204705</v>
      </c>
      <c r="H10" s="12">
        <f>'Lap 4 data'!BZ5</f>
        <v>1218.3811838945728</v>
      </c>
      <c r="I10" s="19">
        <f t="shared" si="1"/>
        <v>1248.7626231572096</v>
      </c>
      <c r="J10" s="33">
        <f t="shared" si="0"/>
        <v>29.143653704366489</v>
      </c>
    </row>
    <row r="11" spans="3:10" x14ac:dyDescent="0.25">
      <c r="C11" s="10" t="s">
        <v>4</v>
      </c>
      <c r="D11" s="10" t="s">
        <v>189</v>
      </c>
      <c r="E11" s="12">
        <f>'Lap 1 data'!CA5</f>
        <v>118.36675531620013</v>
      </c>
      <c r="F11" s="12">
        <f>'Lap 2 data'!CA5</f>
        <v>127.90226779179062</v>
      </c>
      <c r="G11" s="12">
        <f>'Lap 3 data'!CA5</f>
        <v>112.54492390751432</v>
      </c>
      <c r="H11" s="12">
        <f>'Lap 4 data'!CA5</f>
        <v>104.80113297265997</v>
      </c>
      <c r="I11" s="19">
        <f t="shared" si="1"/>
        <v>115.08277489065496</v>
      </c>
      <c r="J11" s="33">
        <f t="shared" si="0"/>
        <v>11.757811156519891</v>
      </c>
    </row>
    <row r="12" spans="3:10" x14ac:dyDescent="0.25">
      <c r="C12" s="10" t="s">
        <v>174</v>
      </c>
      <c r="D12" s="10" t="s">
        <v>189</v>
      </c>
      <c r="E12" s="12">
        <f>'Lap 1 data'!CB5</f>
        <v>265.43969954289378</v>
      </c>
      <c r="F12" s="12">
        <f>'Lap 2 data'!CB5</f>
        <v>191.54322837274984</v>
      </c>
      <c r="G12" s="12">
        <f>'Lap 3 data'!CB5</f>
        <v>172.6800892022747</v>
      </c>
      <c r="H12" s="12">
        <f>'Lap 4 data'!CB5</f>
        <v>166.44382553302054</v>
      </c>
      <c r="I12" s="19">
        <f t="shared" si="1"/>
        <v>176.88904770268172</v>
      </c>
      <c r="J12" s="33">
        <f t="shared" si="0"/>
        <v>13.068339774866734</v>
      </c>
    </row>
    <row r="13" spans="3:10" x14ac:dyDescent="0.25">
      <c r="C13" s="10" t="s">
        <v>2</v>
      </c>
      <c r="D13" s="10" t="s">
        <v>185</v>
      </c>
      <c r="E13" s="21">
        <f>'Lap 1 data'!$CE$5</f>
        <v>504.46159750620006</v>
      </c>
      <c r="F13" s="21">
        <f>'Lap 2 data'!$CE$5</f>
        <v>498.90328477156015</v>
      </c>
      <c r="G13" s="21">
        <f>'Lap 3 data'!$CE$5</f>
        <v>472.7782817754329</v>
      </c>
      <c r="H13" s="21">
        <f>'Lap 4 data'!$CE$5</f>
        <v>460.88306517513502</v>
      </c>
      <c r="I13" s="19">
        <f t="shared" si="1"/>
        <v>477.52154390737604</v>
      </c>
      <c r="J13" s="33">
        <f t="shared" si="0"/>
        <v>19.448860539356584</v>
      </c>
    </row>
    <row r="14" spans="3:10" x14ac:dyDescent="0.25">
      <c r="C14" s="10" t="s">
        <v>3</v>
      </c>
      <c r="D14" s="10" t="s">
        <v>185</v>
      </c>
      <c r="E14" s="21">
        <f>'Lap 1 data'!$CF$5</f>
        <v>43.549096087841072</v>
      </c>
      <c r="F14" s="21">
        <f>'Lap 2 data'!$CF$5</f>
        <v>40.318237503604493</v>
      </c>
      <c r="G14" s="21">
        <f>'Lap 3 data'!$CF$5</f>
        <v>39.711550832293327</v>
      </c>
      <c r="H14" s="21">
        <f>'Lap 4 data'!$CF$5</f>
        <v>38.923429298274002</v>
      </c>
      <c r="I14" s="19">
        <f t="shared" si="1"/>
        <v>39.651072544723938</v>
      </c>
      <c r="J14" s="33">
        <f t="shared" si="0"/>
        <v>0.69936807180826521</v>
      </c>
    </row>
    <row r="15" spans="3:10" x14ac:dyDescent="0.25">
      <c r="C15" s="10" t="s">
        <v>4</v>
      </c>
      <c r="D15" s="10" t="s">
        <v>185</v>
      </c>
      <c r="E15" s="21">
        <f>'Lap 1 data'!$CG$5</f>
        <v>3.9528599716341062</v>
      </c>
      <c r="F15" s="21">
        <f>'Lap 2 data'!$CG$5</f>
        <v>4.0398345226725132</v>
      </c>
      <c r="G15" s="21">
        <f>'Lap 3 data'!$CG$5</f>
        <v>3.5714089666949849</v>
      </c>
      <c r="H15" s="21">
        <f>'Lap 4 data'!$CG$5</f>
        <v>3.3480650748405836</v>
      </c>
      <c r="I15" s="19">
        <f t="shared" si="1"/>
        <v>3.6531028547360269</v>
      </c>
      <c r="J15" s="33">
        <f t="shared" si="0"/>
        <v>0.35304625864873568</v>
      </c>
    </row>
    <row r="16" spans="3:10" x14ac:dyDescent="0.25">
      <c r="C16" s="10" t="s">
        <v>174</v>
      </c>
      <c r="D16" s="10" t="s">
        <v>185</v>
      </c>
      <c r="E16" s="21">
        <f>'Lap 1 data'!$CH$5</f>
        <v>8.8643636501040852</v>
      </c>
      <c r="F16" s="21">
        <f>'Lap 2 data'!$CH$5</f>
        <v>6.0499548594715877</v>
      </c>
      <c r="G16" s="21">
        <f>'Lap 3 data'!$CH$5</f>
        <v>5.4796893323548428</v>
      </c>
      <c r="H16" s="21">
        <f>'Lap 4 data'!$CH$5</f>
        <v>5.3173543394358358</v>
      </c>
      <c r="I16" s="19">
        <f t="shared" si="1"/>
        <v>5.6156661770874221</v>
      </c>
      <c r="J16" s="33">
        <f t="shared" si="0"/>
        <v>0.38476376806650403</v>
      </c>
    </row>
    <row r="17" spans="3:10" x14ac:dyDescent="0.25">
      <c r="C17" s="10" t="s">
        <v>193</v>
      </c>
      <c r="D17" s="10" t="s">
        <v>189</v>
      </c>
      <c r="E17" s="12">
        <f>'Lap 1 data'!CC5</f>
        <v>1698.6857618631086</v>
      </c>
      <c r="F17" s="12">
        <f>'Lap 2 data'!CC5</f>
        <v>1606.9383688047199</v>
      </c>
      <c r="G17" s="12">
        <f>'Lap 3 data'!CC5</f>
        <v>1547.0279914277612</v>
      </c>
      <c r="H17" s="12">
        <f>'Lap 4 data'!CC5</f>
        <v>1499.6236332888454</v>
      </c>
      <c r="I17" s="19">
        <f t="shared" si="1"/>
        <v>1551.1966645071088</v>
      </c>
      <c r="J17" s="33">
        <f t="shared" si="0"/>
        <v>53.778680637799006</v>
      </c>
    </row>
    <row r="18" spans="3:10" x14ac:dyDescent="0.25">
      <c r="C18" s="10" t="s">
        <v>193</v>
      </c>
      <c r="D18" s="10" t="s">
        <v>185</v>
      </c>
      <c r="E18" s="21">
        <f>'Lap 1 data'!$CI5</f>
        <v>56.366319709579265</v>
      </c>
      <c r="F18" s="21">
        <f>'Lap 2 data'!$CI5</f>
        <v>50.40802688574859</v>
      </c>
      <c r="G18" s="21">
        <f>'Lap 3 data'!$CI5</f>
        <v>48.762649131343153</v>
      </c>
      <c r="H18" s="21">
        <f>'Lap 4 data'!$CI5</f>
        <v>47.588848712550416</v>
      </c>
      <c r="I18" s="19">
        <f t="shared" si="1"/>
        <v>48.919841576547391</v>
      </c>
      <c r="J18" s="33">
        <f t="shared" si="0"/>
        <v>1.4161474117058628</v>
      </c>
    </row>
    <row r="19" spans="3:10" x14ac:dyDescent="0.25">
      <c r="C19" s="20" t="s">
        <v>52</v>
      </c>
      <c r="D19" s="20" t="s">
        <v>186</v>
      </c>
      <c r="E19" s="12">
        <f>'Lap 1 data'!BC5</f>
        <v>1.017197452229299</v>
      </c>
      <c r="F19" s="12">
        <f>'Lap 2 data'!BC5</f>
        <v>1.0206164383561642</v>
      </c>
      <c r="G19" s="12">
        <f>'Lap 3 data'!BC5</f>
        <v>1.0251677852348993</v>
      </c>
      <c r="H19" s="12">
        <f>'Lap 4 data'!BC5</f>
        <v>1.0326000000000004</v>
      </c>
      <c r="I19" s="19">
        <f t="shared" si="1"/>
        <v>1.0261280745303545</v>
      </c>
      <c r="J19" s="33">
        <f t="shared" si="0"/>
        <v>6.0492192939362076E-3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I196"/>
  <sheetViews>
    <sheetView zoomScaleNormal="100" workbookViewId="0">
      <pane xSplit="2" ySplit="9" topLeftCell="BR174" activePane="bottomRight" state="frozen"/>
      <selection pane="topRight" activeCell="C1" sqref="C1"/>
      <selection pane="bottomLeft" activeCell="A10" sqref="A10"/>
      <selection pane="bottomRight" activeCell="BV167" sqref="BV167:CB196"/>
    </sheetView>
  </sheetViews>
  <sheetFormatPr defaultRowHeight="15" x14ac:dyDescent="0.25"/>
  <cols>
    <col min="1" max="1" width="13.85546875" style="4" bestFit="1" customWidth="1"/>
    <col min="2" max="2" width="13.28515625" style="4" bestFit="1" customWidth="1"/>
    <col min="3" max="4" width="12" style="4" bestFit="1" customWidth="1"/>
    <col min="5" max="5" width="14.85546875" style="4" bestFit="1" customWidth="1"/>
    <col min="6" max="8" width="12" style="4" bestFit="1" customWidth="1"/>
    <col min="9" max="9" width="9.85546875" style="4" bestFit="1" customWidth="1"/>
    <col min="10" max="10" width="12" style="4" bestFit="1" customWidth="1"/>
    <col min="11" max="11" width="27.28515625" style="4" bestFit="1" customWidth="1"/>
    <col min="12" max="13" width="12" style="4" bestFit="1" customWidth="1"/>
    <col min="14" max="14" width="11" style="4" bestFit="1" customWidth="1"/>
    <col min="15" max="15" width="12" style="4" bestFit="1" customWidth="1"/>
    <col min="16" max="16" width="11" style="4" bestFit="1" customWidth="1"/>
    <col min="17" max="17" width="12" style="4" bestFit="1" customWidth="1"/>
    <col min="18" max="18" width="11" style="4" bestFit="1" customWidth="1"/>
    <col min="19" max="20" width="12" style="4" bestFit="1" customWidth="1"/>
    <col min="21" max="21" width="8.7109375" style="4" bestFit="1" customWidth="1"/>
    <col min="22" max="22" width="11" style="4" bestFit="1" customWidth="1"/>
    <col min="23" max="23" width="13.140625" style="4" bestFit="1" customWidth="1"/>
    <col min="24" max="24" width="12" style="4" bestFit="1" customWidth="1"/>
    <col min="25" max="25" width="20.7109375" style="4" bestFit="1" customWidth="1"/>
    <col min="26" max="26" width="21.7109375" style="4" bestFit="1" customWidth="1"/>
    <col min="27" max="28" width="21.140625" style="4" bestFit="1" customWidth="1"/>
    <col min="29" max="29" width="17" style="4" bestFit="1" customWidth="1"/>
    <col min="30" max="30" width="17.85546875" style="4" bestFit="1" customWidth="1"/>
    <col min="31" max="31" width="16.7109375" style="4" bestFit="1" customWidth="1"/>
    <col min="32" max="32" width="22.140625" style="4" bestFit="1" customWidth="1"/>
    <col min="33" max="33" width="26.140625" style="4" bestFit="1" customWidth="1"/>
    <col min="34" max="34" width="21.140625" style="4" bestFit="1" customWidth="1"/>
    <col min="35" max="35" width="16.140625" style="4" bestFit="1" customWidth="1"/>
    <col min="36" max="36" width="25" style="4" bestFit="1" customWidth="1"/>
    <col min="37" max="37" width="24.85546875" style="4" bestFit="1" customWidth="1"/>
    <col min="38" max="38" width="19.140625" style="4" bestFit="1" customWidth="1"/>
    <col min="39" max="39" width="22" style="4" bestFit="1" customWidth="1"/>
    <col min="40" max="40" width="13.140625" style="4" bestFit="1" customWidth="1"/>
    <col min="41" max="41" width="11.42578125" style="4" bestFit="1" customWidth="1"/>
    <col min="42" max="43" width="12" style="4" bestFit="1" customWidth="1"/>
    <col min="44" max="44" width="12.7109375" style="4" bestFit="1" customWidth="1"/>
    <col min="45" max="45" width="12" style="4" bestFit="1" customWidth="1"/>
    <col min="46" max="46" width="21" style="4" bestFit="1" customWidth="1"/>
    <col min="47" max="47" width="26.5703125" style="4" bestFit="1" customWidth="1"/>
    <col min="48" max="48" width="25.28515625" style="4" bestFit="1" customWidth="1"/>
    <col min="49" max="49" width="18.42578125" style="4" bestFit="1" customWidth="1"/>
    <col min="50" max="50" width="14.28515625" style="4" bestFit="1" customWidth="1"/>
    <col min="51" max="51" width="12" style="4" bestFit="1" customWidth="1"/>
    <col min="52" max="52" width="12.28515625" style="4" bestFit="1" customWidth="1"/>
    <col min="53" max="53" width="28.7109375" style="4" bestFit="1" customWidth="1"/>
    <col min="54" max="54" width="23" style="4" bestFit="1" customWidth="1"/>
    <col min="55" max="55" width="12" style="4" bestFit="1" customWidth="1"/>
    <col min="56" max="56" width="19" style="4" bestFit="1" customWidth="1"/>
    <col min="57" max="57" width="29.85546875" style="4" bestFit="1" customWidth="1"/>
    <col min="58" max="58" width="28.7109375" style="4" bestFit="1" customWidth="1"/>
    <col min="59" max="59" width="29" style="4" bestFit="1" customWidth="1"/>
    <col min="60" max="61" width="30.140625" style="4" bestFit="1" customWidth="1"/>
    <col min="62" max="62" width="38.5703125" style="4" bestFit="1" customWidth="1"/>
    <col min="63" max="64" width="39.5703125" style="4" bestFit="1" customWidth="1"/>
    <col min="65" max="65" width="28.5703125" style="4" bestFit="1" customWidth="1"/>
    <col min="66" max="66" width="29.7109375" style="4" bestFit="1" customWidth="1"/>
    <col min="67" max="67" width="32" style="4" bestFit="1" customWidth="1"/>
    <col min="68" max="68" width="34.140625" style="4" bestFit="1" customWidth="1"/>
    <col min="69" max="69" width="28.5703125" style="4" bestFit="1" customWidth="1"/>
    <col min="70" max="72" width="21.85546875" style="4" bestFit="1" customWidth="1"/>
    <col min="73" max="73" width="13.140625" style="4" bestFit="1" customWidth="1"/>
    <col min="74" max="75" width="12" style="4" bestFit="1" customWidth="1"/>
    <col min="76" max="76" width="6.42578125" style="4" bestFit="1" customWidth="1"/>
    <col min="77" max="80" width="12" style="4" customWidth="1"/>
    <col min="81" max="81" width="14.7109375" style="4" bestFit="1" customWidth="1"/>
    <col min="82" max="82" width="3.5703125" style="4" customWidth="1"/>
    <col min="83" max="86" width="12" style="4" bestFit="1" customWidth="1"/>
    <col min="87" max="87" width="14.7109375" style="4" bestFit="1" customWidth="1"/>
    <col min="88" max="16384" width="9.140625" style="4"/>
  </cols>
  <sheetData>
    <row r="1" spans="1:87" s="1" customFormat="1" x14ac:dyDescent="0.25">
      <c r="A1" s="6" t="s">
        <v>0</v>
      </c>
      <c r="B1" s="7" t="s">
        <v>1</v>
      </c>
      <c r="C1" s="1" t="s">
        <v>2</v>
      </c>
      <c r="D1" s="1" t="s">
        <v>3</v>
      </c>
      <c r="E1" s="1" t="s">
        <v>3</v>
      </c>
      <c r="F1" s="1" t="s">
        <v>4</v>
      </c>
      <c r="G1" s="1" t="s">
        <v>5</v>
      </c>
      <c r="H1" s="1" t="s">
        <v>6</v>
      </c>
      <c r="J1" s="1" t="s">
        <v>7</v>
      </c>
      <c r="K1" s="1" t="s">
        <v>8</v>
      </c>
      <c r="L1" s="1" t="s">
        <v>9</v>
      </c>
      <c r="M1" s="1" t="s">
        <v>10</v>
      </c>
      <c r="N1" s="1" t="s">
        <v>11</v>
      </c>
      <c r="O1" s="1" t="s">
        <v>12</v>
      </c>
      <c r="P1" s="1" t="s">
        <v>13</v>
      </c>
      <c r="Q1" s="1" t="s">
        <v>14</v>
      </c>
      <c r="R1" s="1" t="s">
        <v>15</v>
      </c>
      <c r="S1" s="1" t="s">
        <v>16</v>
      </c>
      <c r="T1" s="1" t="s">
        <v>17</v>
      </c>
      <c r="U1" s="1" t="s">
        <v>18</v>
      </c>
      <c r="V1" s="1" t="s">
        <v>19</v>
      </c>
      <c r="W1" s="1" t="s">
        <v>20</v>
      </c>
      <c r="X1" s="1" t="s">
        <v>21</v>
      </c>
      <c r="Y1" s="1" t="s">
        <v>22</v>
      </c>
      <c r="Z1" s="1" t="s">
        <v>23</v>
      </c>
      <c r="AA1" s="1" t="s">
        <v>24</v>
      </c>
      <c r="AB1" s="1" t="s">
        <v>25</v>
      </c>
      <c r="AC1" s="1" t="s">
        <v>26</v>
      </c>
      <c r="AD1" s="1" t="s">
        <v>27</v>
      </c>
      <c r="AE1" s="1" t="s">
        <v>28</v>
      </c>
      <c r="AF1" s="1" t="s">
        <v>29</v>
      </c>
      <c r="AG1" s="1" t="s">
        <v>30</v>
      </c>
      <c r="AH1" s="1" t="s">
        <v>31</v>
      </c>
      <c r="AI1" s="1" t="s">
        <v>32</v>
      </c>
      <c r="AJ1" s="1" t="s">
        <v>33</v>
      </c>
      <c r="AK1" s="1" t="s">
        <v>34</v>
      </c>
      <c r="AL1" s="1" t="s">
        <v>35</v>
      </c>
      <c r="AM1" s="1" t="s">
        <v>36</v>
      </c>
      <c r="AN1" s="1" t="s">
        <v>37</v>
      </c>
      <c r="AO1" s="1" t="s">
        <v>38</v>
      </c>
      <c r="AP1" s="1" t="s">
        <v>39</v>
      </c>
      <c r="AQ1" s="1" t="s">
        <v>40</v>
      </c>
      <c r="AR1" s="1" t="s">
        <v>41</v>
      </c>
      <c r="AS1" s="1" t="s">
        <v>42</v>
      </c>
      <c r="AT1" s="1" t="s">
        <v>43</v>
      </c>
      <c r="AU1" s="1" t="s">
        <v>44</v>
      </c>
      <c r="AV1" s="1" t="s">
        <v>45</v>
      </c>
      <c r="AW1" s="1" t="s">
        <v>46</v>
      </c>
      <c r="AX1" s="1" t="s">
        <v>47</v>
      </c>
      <c r="AY1" s="1" t="s">
        <v>48</v>
      </c>
      <c r="AZ1" s="1" t="s">
        <v>49</v>
      </c>
      <c r="BA1" s="1" t="s">
        <v>50</v>
      </c>
      <c r="BB1" s="1" t="s">
        <v>51</v>
      </c>
      <c r="BC1" s="1" t="s">
        <v>52</v>
      </c>
      <c r="BD1" s="1" t="s">
        <v>53</v>
      </c>
      <c r="BE1" s="1" t="s">
        <v>54</v>
      </c>
      <c r="BF1" s="1" t="s">
        <v>55</v>
      </c>
      <c r="BG1" s="1" t="s">
        <v>56</v>
      </c>
      <c r="BH1" s="1" t="s">
        <v>57</v>
      </c>
      <c r="BI1" s="1" t="s">
        <v>58</v>
      </c>
      <c r="BJ1" s="1" t="s">
        <v>59</v>
      </c>
      <c r="BK1" s="1" t="s">
        <v>60</v>
      </c>
      <c r="BL1" s="1" t="s">
        <v>61</v>
      </c>
      <c r="BM1" s="1" t="s">
        <v>62</v>
      </c>
      <c r="BN1" s="1" t="s">
        <v>63</v>
      </c>
      <c r="BO1" s="1" t="s">
        <v>64</v>
      </c>
      <c r="BP1" s="1" t="s">
        <v>65</v>
      </c>
      <c r="BQ1" s="1" t="s">
        <v>66</v>
      </c>
      <c r="BR1" s="1" t="s">
        <v>67</v>
      </c>
      <c r="BS1" s="1" t="s">
        <v>68</v>
      </c>
      <c r="BT1" s="1" t="s">
        <v>69</v>
      </c>
      <c r="BU1" s="1" t="s">
        <v>70</v>
      </c>
      <c r="BV1" s="1" t="s">
        <v>71</v>
      </c>
      <c r="BW1" s="1" t="s">
        <v>172</v>
      </c>
      <c r="BY1" s="1" t="s">
        <v>2</v>
      </c>
      <c r="BZ1" s="1" t="s">
        <v>3</v>
      </c>
      <c r="CA1" s="1" t="s">
        <v>4</v>
      </c>
      <c r="CB1" s="1" t="s">
        <v>174</v>
      </c>
      <c r="CC1" s="1" t="s">
        <v>188</v>
      </c>
      <c r="CE1" s="1" t="s">
        <v>2</v>
      </c>
      <c r="CF1" s="1" t="s">
        <v>3</v>
      </c>
      <c r="CG1" s="1" t="s">
        <v>4</v>
      </c>
      <c r="CH1" s="1" t="s">
        <v>174</v>
      </c>
      <c r="CI1" s="1" t="s">
        <v>188</v>
      </c>
    </row>
    <row r="2" spans="1:87" s="1" customFormat="1" x14ac:dyDescent="0.25">
      <c r="A2" s="6" t="s">
        <v>72</v>
      </c>
      <c r="B2" s="7" t="s">
        <v>73</v>
      </c>
      <c r="C2" s="1" t="s">
        <v>74</v>
      </c>
      <c r="D2" s="1" t="s">
        <v>75</v>
      </c>
      <c r="E2" s="1" t="s">
        <v>76</v>
      </c>
      <c r="F2" s="1" t="s">
        <v>77</v>
      </c>
      <c r="G2" s="1" t="s">
        <v>78</v>
      </c>
      <c r="H2" s="1" t="s">
        <v>79</v>
      </c>
      <c r="I2" s="1" t="s">
        <v>80</v>
      </c>
      <c r="J2" s="1" t="s">
        <v>81</v>
      </c>
      <c r="K2" s="1" t="s">
        <v>82</v>
      </c>
      <c r="L2" s="1" t="s">
        <v>83</v>
      </c>
      <c r="M2" s="1" t="s">
        <v>84</v>
      </c>
      <c r="N2" s="1" t="s">
        <v>85</v>
      </c>
      <c r="O2" s="1" t="s">
        <v>86</v>
      </c>
      <c r="P2" s="1" t="s">
        <v>87</v>
      </c>
      <c r="Q2" s="1" t="s">
        <v>88</v>
      </c>
      <c r="R2" s="1" t="s">
        <v>89</v>
      </c>
      <c r="S2" s="1" t="s">
        <v>90</v>
      </c>
      <c r="T2" s="1" t="s">
        <v>91</v>
      </c>
      <c r="U2" s="1" t="s">
        <v>92</v>
      </c>
      <c r="V2" s="1" t="s">
        <v>93</v>
      </c>
      <c r="W2" s="1" t="s">
        <v>94</v>
      </c>
      <c r="X2" s="1" t="s">
        <v>95</v>
      </c>
      <c r="Y2" s="1" t="s">
        <v>96</v>
      </c>
      <c r="Z2" s="1" t="s">
        <v>97</v>
      </c>
      <c r="AA2" s="1" t="s">
        <v>98</v>
      </c>
      <c r="AB2" s="1" t="s">
        <v>99</v>
      </c>
      <c r="AC2" s="1" t="s">
        <v>100</v>
      </c>
      <c r="AD2" s="1" t="s">
        <v>101</v>
      </c>
      <c r="AE2" s="1" t="s">
        <v>102</v>
      </c>
      <c r="AF2" s="1" t="s">
        <v>103</v>
      </c>
      <c r="AG2" s="1" t="s">
        <v>104</v>
      </c>
      <c r="AH2" s="1" t="s">
        <v>105</v>
      </c>
      <c r="AI2" s="1" t="s">
        <v>106</v>
      </c>
      <c r="AJ2" s="1" t="s">
        <v>107</v>
      </c>
      <c r="AK2" s="1" t="s">
        <v>108</v>
      </c>
      <c r="AL2" s="1" t="s">
        <v>109</v>
      </c>
      <c r="AM2" s="1" t="s">
        <v>110</v>
      </c>
      <c r="AN2" s="1" t="s">
        <v>111</v>
      </c>
      <c r="AO2" s="1" t="s">
        <v>112</v>
      </c>
      <c r="AP2" s="1" t="s">
        <v>113</v>
      </c>
      <c r="AQ2" s="1" t="s">
        <v>114</v>
      </c>
      <c r="AR2" s="1" t="s">
        <v>115</v>
      </c>
      <c r="AS2" s="1" t="s">
        <v>116</v>
      </c>
      <c r="AT2" s="1" t="s">
        <v>117</v>
      </c>
      <c r="AU2" s="1" t="s">
        <v>118</v>
      </c>
      <c r="AV2" s="1" t="s">
        <v>119</v>
      </c>
      <c r="AW2" s="1" t="s">
        <v>120</v>
      </c>
      <c r="AX2" s="1" t="s">
        <v>121</v>
      </c>
      <c r="AY2" s="1" t="s">
        <v>122</v>
      </c>
      <c r="AZ2" s="1" t="s">
        <v>123</v>
      </c>
      <c r="BA2" s="1" t="s">
        <v>124</v>
      </c>
      <c r="BB2" s="1" t="s">
        <v>125</v>
      </c>
      <c r="BC2" s="1" t="s">
        <v>52</v>
      </c>
      <c r="BD2" s="1" t="s">
        <v>126</v>
      </c>
      <c r="BE2" s="1" t="s">
        <v>127</v>
      </c>
      <c r="BF2" s="1" t="s">
        <v>128</v>
      </c>
      <c r="BG2" s="1" t="s">
        <v>129</v>
      </c>
      <c r="BH2" s="1" t="s">
        <v>130</v>
      </c>
      <c r="BI2" s="1" t="s">
        <v>131</v>
      </c>
      <c r="BJ2" s="1" t="s">
        <v>132</v>
      </c>
      <c r="BK2" s="1" t="s">
        <v>133</v>
      </c>
      <c r="BL2" s="1" t="s">
        <v>134</v>
      </c>
      <c r="BM2" s="1" t="s">
        <v>135</v>
      </c>
      <c r="BN2" s="1" t="s">
        <v>136</v>
      </c>
      <c r="BO2" s="1" t="s">
        <v>137</v>
      </c>
      <c r="BP2" s="1" t="s">
        <v>138</v>
      </c>
      <c r="BQ2" s="1" t="s">
        <v>139</v>
      </c>
      <c r="BR2" s="1" t="s">
        <v>140</v>
      </c>
      <c r="BS2" s="1" t="s">
        <v>141</v>
      </c>
      <c r="BT2" s="1" t="s">
        <v>142</v>
      </c>
      <c r="BU2" s="1" t="s">
        <v>143</v>
      </c>
      <c r="BV2" s="1" t="s">
        <v>144</v>
      </c>
      <c r="CC2" s="1" t="s">
        <v>192</v>
      </c>
      <c r="CI2" s="1" t="s">
        <v>192</v>
      </c>
    </row>
    <row r="3" spans="1:87" s="1" customFormat="1" x14ac:dyDescent="0.25">
      <c r="A3" s="6" t="s">
        <v>145</v>
      </c>
      <c r="B3" s="7" t="s">
        <v>146</v>
      </c>
      <c r="C3" s="1" t="s">
        <v>147</v>
      </c>
      <c r="D3" s="1" t="s">
        <v>147</v>
      </c>
      <c r="E3" s="1" t="s">
        <v>148</v>
      </c>
      <c r="F3" s="1" t="s">
        <v>148</v>
      </c>
      <c r="G3" s="1" t="s">
        <v>148</v>
      </c>
      <c r="H3" s="1" t="s">
        <v>149</v>
      </c>
      <c r="J3" s="1" t="s">
        <v>147</v>
      </c>
      <c r="L3" s="1" t="s">
        <v>147</v>
      </c>
      <c r="M3" s="1" t="s">
        <v>147</v>
      </c>
      <c r="N3" s="1" t="s">
        <v>148</v>
      </c>
      <c r="O3" s="1" t="s">
        <v>148</v>
      </c>
      <c r="P3" s="1" t="s">
        <v>148</v>
      </c>
      <c r="Q3" s="1" t="s">
        <v>148</v>
      </c>
      <c r="R3" s="1" t="s">
        <v>148</v>
      </c>
      <c r="S3" s="1" t="s">
        <v>148</v>
      </c>
      <c r="T3" s="1" t="s">
        <v>149</v>
      </c>
      <c r="U3" s="1" t="s">
        <v>149</v>
      </c>
      <c r="V3" s="1" t="s">
        <v>149</v>
      </c>
      <c r="W3" s="1" t="s">
        <v>150</v>
      </c>
      <c r="X3" s="1" t="s">
        <v>147</v>
      </c>
      <c r="Y3" s="1" t="s">
        <v>151</v>
      </c>
      <c r="Z3" s="1" t="s">
        <v>152</v>
      </c>
      <c r="AA3" s="1" t="s">
        <v>152</v>
      </c>
      <c r="AB3" s="1" t="s">
        <v>152</v>
      </c>
      <c r="AC3" s="1" t="s">
        <v>147</v>
      </c>
      <c r="AD3" s="1" t="s">
        <v>153</v>
      </c>
      <c r="AE3" s="1" t="s">
        <v>147</v>
      </c>
      <c r="AF3" s="1" t="s">
        <v>152</v>
      </c>
      <c r="AG3" s="1" t="s">
        <v>154</v>
      </c>
      <c r="AH3" s="1" t="s">
        <v>154</v>
      </c>
      <c r="AI3" s="1" t="s">
        <v>154</v>
      </c>
      <c r="AJ3" s="1" t="s">
        <v>154</v>
      </c>
      <c r="AK3" s="1" t="s">
        <v>154</v>
      </c>
      <c r="AL3" s="1" t="s">
        <v>154</v>
      </c>
      <c r="AM3" s="1" t="s">
        <v>154</v>
      </c>
      <c r="AN3" s="1" t="s">
        <v>155</v>
      </c>
      <c r="AO3" s="1" t="s">
        <v>156</v>
      </c>
      <c r="AP3" s="1" t="s">
        <v>157</v>
      </c>
      <c r="AQ3" s="1" t="s">
        <v>158</v>
      </c>
      <c r="AR3" s="1" t="s">
        <v>158</v>
      </c>
      <c r="AS3" s="1" t="s">
        <v>159</v>
      </c>
      <c r="AT3" s="1" t="s">
        <v>160</v>
      </c>
      <c r="AU3" s="1" t="s">
        <v>156</v>
      </c>
      <c r="AV3" s="1" t="s">
        <v>156</v>
      </c>
      <c r="AW3" s="1" t="s">
        <v>156</v>
      </c>
      <c r="AX3" s="1" t="s">
        <v>156</v>
      </c>
      <c r="AY3" s="1" t="s">
        <v>156</v>
      </c>
      <c r="AZ3" s="1" t="s">
        <v>156</v>
      </c>
      <c r="BD3" s="1" t="s">
        <v>147</v>
      </c>
      <c r="BE3" s="1" t="s">
        <v>161</v>
      </c>
      <c r="BF3" s="1" t="s">
        <v>161</v>
      </c>
      <c r="BG3" s="1" t="s">
        <v>161</v>
      </c>
      <c r="BH3" s="1" t="s">
        <v>161</v>
      </c>
      <c r="BI3" s="1" t="s">
        <v>161</v>
      </c>
      <c r="BJ3" s="1" t="s">
        <v>161</v>
      </c>
      <c r="BK3" s="1" t="s">
        <v>161</v>
      </c>
      <c r="BL3" s="1" t="s">
        <v>161</v>
      </c>
      <c r="BM3" s="1" t="s">
        <v>161</v>
      </c>
      <c r="BN3" s="1" t="s">
        <v>161</v>
      </c>
      <c r="BO3" s="1" t="s">
        <v>161</v>
      </c>
      <c r="BP3" s="1" t="s">
        <v>161</v>
      </c>
      <c r="BQ3" s="1" t="s">
        <v>161</v>
      </c>
      <c r="BR3" s="1" t="s">
        <v>151</v>
      </c>
      <c r="BS3" s="1" t="s">
        <v>151</v>
      </c>
      <c r="BT3" s="1" t="s">
        <v>151</v>
      </c>
      <c r="BU3" s="1" t="s">
        <v>162</v>
      </c>
      <c r="BV3" s="1" t="s">
        <v>154</v>
      </c>
      <c r="BW3" s="1" t="s">
        <v>173</v>
      </c>
      <c r="BY3" s="1" t="s">
        <v>187</v>
      </c>
      <c r="BZ3" s="1" t="s">
        <v>187</v>
      </c>
      <c r="CA3" s="1" t="s">
        <v>187</v>
      </c>
      <c r="CB3" s="1" t="s">
        <v>187</v>
      </c>
      <c r="CC3" s="1" t="s">
        <v>187</v>
      </c>
      <c r="CE3" s="1" t="s">
        <v>175</v>
      </c>
      <c r="CF3" s="1" t="s">
        <v>175</v>
      </c>
      <c r="CG3" s="1" t="s">
        <v>175</v>
      </c>
      <c r="CH3" s="1" t="s">
        <v>175</v>
      </c>
      <c r="CI3" s="1" t="s">
        <v>175</v>
      </c>
    </row>
    <row r="4" spans="1:87" s="14" customFormat="1" x14ac:dyDescent="0.25">
      <c r="A4" s="6"/>
    </row>
    <row r="5" spans="1:87" s="14" customFormat="1" x14ac:dyDescent="0.25">
      <c r="A5" s="14" t="s">
        <v>168</v>
      </c>
      <c r="C5" s="14">
        <f>AVERAGE(C10:C500)</f>
        <v>12.400522292993626</v>
      </c>
      <c r="D5" s="14">
        <f>AVERAGE(D10:D500)</f>
        <v>1.7470681528662424</v>
      </c>
      <c r="E5" s="14">
        <f>AVERAGE(E10:E500)</f>
        <v>17470.66633852867</v>
      </c>
      <c r="F5" s="14">
        <f t="shared" ref="F5:BQ5" si="0">AVERAGE(F10:F500)</f>
        <v>1002.8337579617832</v>
      </c>
      <c r="G5" s="14">
        <f t="shared" si="0"/>
        <v>1.6592356687898087</v>
      </c>
      <c r="H5" s="14">
        <f t="shared" si="0"/>
        <v>5307.6993630573279</v>
      </c>
      <c r="I5" s="14" t="e">
        <f t="shared" si="0"/>
        <v>#DIV/0!</v>
      </c>
      <c r="J5" s="14">
        <f t="shared" si="0"/>
        <v>1.7443949044585998</v>
      </c>
      <c r="K5" s="14">
        <f t="shared" si="0"/>
        <v>0.86740127388535093</v>
      </c>
      <c r="L5" s="14">
        <f t="shared" si="0"/>
        <v>10.763853503184713</v>
      </c>
      <c r="M5" s="14">
        <f t="shared" si="0"/>
        <v>1.4987089171974519</v>
      </c>
      <c r="N5" s="14">
        <f t="shared" si="0"/>
        <v>867.21552420382136</v>
      </c>
      <c r="O5" s="14">
        <f t="shared" si="0"/>
        <v>1.4654942675159228</v>
      </c>
      <c r="P5" s="14">
        <f t="shared" si="0"/>
        <v>868.67834394904423</v>
      </c>
      <c r="Q5" s="14">
        <f t="shared" si="0"/>
        <v>713.90968853503216</v>
      </c>
      <c r="R5" s="14">
        <f t="shared" si="0"/>
        <v>1.2062885350318471</v>
      </c>
      <c r="S5" s="14">
        <f t="shared" si="0"/>
        <v>715.11464968152927</v>
      </c>
      <c r="T5" s="14">
        <f t="shared" si="0"/>
        <v>5307.6988904458603</v>
      </c>
      <c r="U5" s="14" t="e">
        <f t="shared" si="0"/>
        <v>#DIV/0!</v>
      </c>
      <c r="V5" s="14" t="e">
        <f t="shared" si="0"/>
        <v>#DIV/0!</v>
      </c>
      <c r="W5" s="14">
        <f t="shared" si="0"/>
        <v>0</v>
      </c>
      <c r="X5" s="14">
        <f t="shared" si="0"/>
        <v>1.5146949044585991</v>
      </c>
      <c r="Y5" s="14">
        <f t="shared" si="0"/>
        <v>12.049044585987266</v>
      </c>
      <c r="Z5" s="14">
        <f t="shared" si="0"/>
        <v>852.46496815286628</v>
      </c>
      <c r="AA5" s="14">
        <f t="shared" si="0"/>
        <v>852.18471337579615</v>
      </c>
      <c r="AB5" s="14">
        <f t="shared" si="0"/>
        <v>865.52866242038215</v>
      </c>
      <c r="AC5" s="14">
        <f t="shared" si="0"/>
        <v>95.05414012738855</v>
      </c>
      <c r="AD5" s="14">
        <f t="shared" si="0"/>
        <v>29.298407643312121</v>
      </c>
      <c r="AE5" s="14">
        <f t="shared" si="0"/>
        <v>0.67254777070063665</v>
      </c>
      <c r="AF5" s="14">
        <f t="shared" si="0"/>
        <v>978.58598726114644</v>
      </c>
      <c r="AG5" s="14">
        <f t="shared" si="0"/>
        <v>1.6503184713375798</v>
      </c>
      <c r="AH5" s="14">
        <f t="shared" si="0"/>
        <v>69.53953502547769</v>
      </c>
      <c r="AI5" s="14">
        <f t="shared" si="0"/>
        <v>36.827237242038215</v>
      </c>
      <c r="AJ5" s="14">
        <f t="shared" si="0"/>
        <v>190.56815286624203</v>
      </c>
      <c r="AK5" s="14">
        <f t="shared" si="0"/>
        <v>168.69426751592354</v>
      </c>
      <c r="AL5" s="14">
        <f t="shared" si="0"/>
        <v>3.5636942675159236</v>
      </c>
      <c r="AM5" s="14">
        <f t="shared" si="0"/>
        <v>174.82738853503182</v>
      </c>
      <c r="AN5" s="14" t="e">
        <f t="shared" si="0"/>
        <v>#DIV/0!</v>
      </c>
      <c r="AO5" s="14">
        <f t="shared" si="0"/>
        <v>1.6687898089171975</v>
      </c>
      <c r="AP5" s="14">
        <f t="shared" si="0"/>
        <v>0.76981437249351259</v>
      </c>
      <c r="AQ5" s="14">
        <f t="shared" si="0"/>
        <v>47.161463070063697</v>
      </c>
      <c r="AR5" s="14">
        <f t="shared" si="0"/>
        <v>-88.487535433121025</v>
      </c>
      <c r="AS5" s="14">
        <f t="shared" si="0"/>
        <v>315.72547770700629</v>
      </c>
      <c r="AT5" s="14">
        <f t="shared" si="0"/>
        <v>29.944585987261142</v>
      </c>
      <c r="AU5" s="14">
        <f t="shared" si="0"/>
        <v>12</v>
      </c>
      <c r="AV5" s="14">
        <f t="shared" si="0"/>
        <v>10.006369426751592</v>
      </c>
      <c r="AW5" s="14" t="e">
        <f t="shared" si="0"/>
        <v>#DIV/0!</v>
      </c>
      <c r="AX5" s="14">
        <f t="shared" si="0"/>
        <v>1.4712378853503185</v>
      </c>
      <c r="AY5" s="14">
        <f t="shared" si="0"/>
        <v>1.3212765541401275</v>
      </c>
      <c r="AZ5" s="14">
        <f t="shared" si="0"/>
        <v>2.2715554713375816</v>
      </c>
      <c r="BA5" s="14">
        <f t="shared" si="0"/>
        <v>13.404</v>
      </c>
      <c r="BB5" s="14">
        <f t="shared" si="0"/>
        <v>13.636560509554149</v>
      </c>
      <c r="BC5" s="14">
        <f t="shared" si="0"/>
        <v>1.017197452229299</v>
      </c>
      <c r="BD5" s="14">
        <f t="shared" si="0"/>
        <v>15.303955414012744</v>
      </c>
      <c r="BE5" s="14">
        <f t="shared" si="0"/>
        <v>2461.0662929936298</v>
      </c>
      <c r="BF5" s="14">
        <f t="shared" si="0"/>
        <v>207.38655414012746</v>
      </c>
      <c r="BG5" s="14">
        <f t="shared" si="0"/>
        <v>20.369866242038221</v>
      </c>
      <c r="BH5" s="14">
        <f t="shared" si="0"/>
        <v>3.4541401273885344E-2</v>
      </c>
      <c r="BI5" s="14">
        <f t="shared" si="0"/>
        <v>20.404394904458591</v>
      </c>
      <c r="BJ5" s="14">
        <f t="shared" si="0"/>
        <v>16.768229299363053</v>
      </c>
      <c r="BK5" s="14">
        <f t="shared" si="0"/>
        <v>2.8439490445859854E-2</v>
      </c>
      <c r="BL5" s="14">
        <f t="shared" si="0"/>
        <v>16.796668789808912</v>
      </c>
      <c r="BM5" s="14">
        <f t="shared" si="0"/>
        <v>41.212885350318501</v>
      </c>
      <c r="BN5" s="14" t="e">
        <f t="shared" si="0"/>
        <v>#DIV/0!</v>
      </c>
      <c r="BO5" s="14" t="e">
        <f t="shared" si="0"/>
        <v>#DIV/0!</v>
      </c>
      <c r="BP5" s="14" t="e">
        <f t="shared" si="0"/>
        <v>#DIV/0!</v>
      </c>
      <c r="BQ5" s="14">
        <f t="shared" si="0"/>
        <v>252.3292547770701</v>
      </c>
      <c r="BR5" s="14">
        <f t="shared" ref="BR5:BW5" si="1">AVERAGE(BR10:BR500)</f>
        <v>0.33605091082802568</v>
      </c>
      <c r="BS5" s="14">
        <f t="shared" si="1"/>
        <v>-5</v>
      </c>
      <c r="BT5" s="14">
        <f t="shared" si="1"/>
        <v>8.4649872611464918E-3</v>
      </c>
      <c r="BU5" s="14">
        <f t="shared" si="1"/>
        <v>8.2122442547770742</v>
      </c>
      <c r="BV5" s="14">
        <f t="shared" si="1"/>
        <v>21</v>
      </c>
      <c r="BW5" s="14">
        <f t="shared" si="1"/>
        <v>2.1696749321121018</v>
      </c>
      <c r="BX5" s="23"/>
      <c r="BY5" s="14">
        <f t="shared" ref="BY5:CB5" si="2">AVERAGE(BY10:BY500)</f>
        <v>15105.893683795526</v>
      </c>
      <c r="BZ5" s="14">
        <f t="shared" si="2"/>
        <v>1304.0596524698547</v>
      </c>
      <c r="CA5" s="14">
        <f t="shared" si="2"/>
        <v>118.36675531620013</v>
      </c>
      <c r="CB5" s="14">
        <f t="shared" si="2"/>
        <v>265.43969954289378</v>
      </c>
      <c r="CC5" s="24">
        <f>BZ8/(B8/3600)+CB8/(B8/3600)+CA8/(B8/3600)</f>
        <v>1698.6857618631086</v>
      </c>
      <c r="CD5" s="23"/>
      <c r="CE5" s="22">
        <f>BY8/$AT8</f>
        <v>504.46159750620006</v>
      </c>
      <c r="CF5" s="22">
        <f>BZ8/$AT8</f>
        <v>43.549096087841072</v>
      </c>
      <c r="CG5" s="22">
        <f>CA8/$AT8</f>
        <v>3.9528599716341062</v>
      </c>
      <c r="CH5" s="22">
        <f>CB8/$AT8</f>
        <v>8.8643636501040852</v>
      </c>
      <c r="CI5" s="25">
        <f>(BZ8+CB8+CA8)/AT8</f>
        <v>56.366319709579265</v>
      </c>
    </row>
    <row r="6" spans="1:87" s="14" customFormat="1" x14ac:dyDescent="0.25">
      <c r="A6" s="14" t="s">
        <v>169</v>
      </c>
      <c r="C6" s="14">
        <f>MIN(C10:C500)</f>
        <v>9.0120000000000005</v>
      </c>
      <c r="D6" s="14">
        <f>MIN(D10:D500)</f>
        <v>0.45369999999999999</v>
      </c>
      <c r="E6" s="14">
        <f>MIN(E10:E500)</f>
        <v>4536.6333329999998</v>
      </c>
      <c r="F6" s="14">
        <f t="shared" ref="F6:BQ6" si="3">MIN(F10:F500)</f>
        <v>187.1</v>
      </c>
      <c r="G6" s="14">
        <f t="shared" si="3"/>
        <v>-1</v>
      </c>
      <c r="H6" s="14">
        <f t="shared" si="3"/>
        <v>2025.3</v>
      </c>
      <c r="I6" s="14">
        <f t="shared" si="3"/>
        <v>0</v>
      </c>
      <c r="J6" s="14">
        <f t="shared" si="3"/>
        <v>0.7</v>
      </c>
      <c r="K6" s="14">
        <f t="shared" si="3"/>
        <v>0.83560000000000001</v>
      </c>
      <c r="L6" s="14">
        <f t="shared" si="3"/>
        <v>7.5636999999999999</v>
      </c>
      <c r="M6" s="14">
        <f t="shared" si="3"/>
        <v>0.4007</v>
      </c>
      <c r="N6" s="14">
        <f t="shared" si="3"/>
        <v>164.1249</v>
      </c>
      <c r="O6" s="14">
        <f t="shared" si="3"/>
        <v>0</v>
      </c>
      <c r="P6" s="14">
        <f t="shared" si="3"/>
        <v>165</v>
      </c>
      <c r="Q6" s="14">
        <f t="shared" si="3"/>
        <v>135.80109999999999</v>
      </c>
      <c r="R6" s="14">
        <f t="shared" si="3"/>
        <v>0</v>
      </c>
      <c r="S6" s="14">
        <f t="shared" si="3"/>
        <v>136.5</v>
      </c>
      <c r="T6" s="14">
        <f t="shared" si="3"/>
        <v>2025.3490999999999</v>
      </c>
      <c r="U6" s="14">
        <f t="shared" si="3"/>
        <v>0</v>
      </c>
      <c r="V6" s="14">
        <f t="shared" si="3"/>
        <v>0</v>
      </c>
      <c r="W6" s="14">
        <f t="shared" si="3"/>
        <v>0</v>
      </c>
      <c r="X6" s="14">
        <f t="shared" si="3"/>
        <v>0.59079999999999999</v>
      </c>
      <c r="Y6" s="14">
        <f t="shared" si="3"/>
        <v>11.9</v>
      </c>
      <c r="Z6" s="14">
        <f t="shared" si="3"/>
        <v>846</v>
      </c>
      <c r="AA6" s="14">
        <f t="shared" si="3"/>
        <v>845</v>
      </c>
      <c r="AB6" s="14">
        <f t="shared" si="3"/>
        <v>859</v>
      </c>
      <c r="AC6" s="14">
        <f t="shared" si="3"/>
        <v>92</v>
      </c>
      <c r="AD6" s="14">
        <f t="shared" si="3"/>
        <v>27.01</v>
      </c>
      <c r="AE6" s="14">
        <f t="shared" si="3"/>
        <v>0.62</v>
      </c>
      <c r="AF6" s="14">
        <f t="shared" si="3"/>
        <v>978</v>
      </c>
      <c r="AG6" s="14">
        <f t="shared" si="3"/>
        <v>1</v>
      </c>
      <c r="AH6" s="14">
        <f t="shared" si="3"/>
        <v>60</v>
      </c>
      <c r="AI6" s="14">
        <f t="shared" si="3"/>
        <v>36</v>
      </c>
      <c r="AJ6" s="14">
        <f t="shared" si="3"/>
        <v>190</v>
      </c>
      <c r="AK6" s="14">
        <f t="shared" si="3"/>
        <v>167.1</v>
      </c>
      <c r="AL6" s="14">
        <f t="shared" si="3"/>
        <v>3.2</v>
      </c>
      <c r="AM6" s="14">
        <f t="shared" si="3"/>
        <v>174</v>
      </c>
      <c r="AN6" s="14">
        <f t="shared" si="3"/>
        <v>0</v>
      </c>
      <c r="AO6" s="14">
        <f t="shared" si="3"/>
        <v>1</v>
      </c>
      <c r="AP6" s="14">
        <f t="shared" si="3"/>
        <v>0.76891203703703714</v>
      </c>
      <c r="AQ6" s="14">
        <f t="shared" si="3"/>
        <v>47.158504000000001</v>
      </c>
      <c r="AR6" s="14">
        <f t="shared" si="3"/>
        <v>-88.491973000000002</v>
      </c>
      <c r="AS6" s="14">
        <f t="shared" si="3"/>
        <v>309.39999999999998</v>
      </c>
      <c r="AT6" s="14">
        <f t="shared" si="3"/>
        <v>2.6</v>
      </c>
      <c r="AU6" s="14">
        <f t="shared" si="3"/>
        <v>12</v>
      </c>
      <c r="AV6" s="14">
        <f t="shared" si="3"/>
        <v>6</v>
      </c>
      <c r="AW6" s="14">
        <f t="shared" si="3"/>
        <v>0</v>
      </c>
      <c r="AX6" s="14">
        <f t="shared" si="3"/>
        <v>0.9</v>
      </c>
      <c r="AY6" s="14">
        <f t="shared" si="3"/>
        <v>1</v>
      </c>
      <c r="AZ6" s="14">
        <f t="shared" si="3"/>
        <v>1.5719000000000001</v>
      </c>
      <c r="BA6" s="14">
        <f t="shared" si="3"/>
        <v>13.404</v>
      </c>
      <c r="BB6" s="14">
        <f t="shared" si="3"/>
        <v>10.78</v>
      </c>
      <c r="BC6" s="14">
        <f t="shared" si="3"/>
        <v>0.8</v>
      </c>
      <c r="BD6" s="14">
        <f t="shared" si="3"/>
        <v>13.217000000000001</v>
      </c>
      <c r="BE6" s="14">
        <f t="shared" si="3"/>
        <v>1506.5039999999999</v>
      </c>
      <c r="BF6" s="14">
        <f t="shared" si="3"/>
        <v>62.838999999999999</v>
      </c>
      <c r="BG6" s="14">
        <f t="shared" si="3"/>
        <v>4.1740000000000004</v>
      </c>
      <c r="BH6" s="14">
        <f t="shared" si="3"/>
        <v>0</v>
      </c>
      <c r="BI6" s="14">
        <f t="shared" si="3"/>
        <v>4.1959999999999997</v>
      </c>
      <c r="BJ6" s="14">
        <f t="shared" si="3"/>
        <v>3.4540000000000002</v>
      </c>
      <c r="BK6" s="14">
        <f t="shared" si="3"/>
        <v>0</v>
      </c>
      <c r="BL6" s="14">
        <f t="shared" si="3"/>
        <v>3.472</v>
      </c>
      <c r="BM6" s="14">
        <f t="shared" si="3"/>
        <v>16.941199999999998</v>
      </c>
      <c r="BN6" s="14">
        <f t="shared" si="3"/>
        <v>0</v>
      </c>
      <c r="BO6" s="14">
        <f t="shared" si="3"/>
        <v>0</v>
      </c>
      <c r="BP6" s="14">
        <f t="shared" si="3"/>
        <v>0</v>
      </c>
      <c r="BQ6" s="14">
        <f t="shared" si="3"/>
        <v>87.155000000000001</v>
      </c>
      <c r="BR6" s="14">
        <f t="shared" ref="BR6:BW6" si="4">MIN(BR10:BR500)</f>
        <v>0.14710699999999999</v>
      </c>
      <c r="BS6" s="14">
        <f t="shared" si="4"/>
        <v>-5</v>
      </c>
      <c r="BT6" s="14">
        <f t="shared" si="4"/>
        <v>6.0000000000000001E-3</v>
      </c>
      <c r="BU6" s="14">
        <f t="shared" si="4"/>
        <v>3.5949270000000002</v>
      </c>
      <c r="BV6" s="14">
        <f t="shared" si="4"/>
        <v>21</v>
      </c>
      <c r="BW6" s="14">
        <f t="shared" si="4"/>
        <v>0.9497797134</v>
      </c>
      <c r="BX6" s="23"/>
      <c r="BY6" s="14">
        <f t="shared" ref="BY6:CB6" si="5">MIN(BY10:BY500)</f>
        <v>5715.0051063497785</v>
      </c>
      <c r="BZ6" s="14">
        <f t="shared" si="5"/>
        <v>215.08192438095401</v>
      </c>
      <c r="CA6" s="14">
        <f t="shared" si="5"/>
        <v>10.728771805349</v>
      </c>
      <c r="CB6" s="14">
        <f t="shared" si="5"/>
        <v>68.100575789137196</v>
      </c>
      <c r="CC6" s="23"/>
      <c r="CD6" s="23"/>
      <c r="CE6" s="26"/>
      <c r="CF6" s="26"/>
      <c r="CG6" s="26"/>
      <c r="CH6" s="26"/>
      <c r="CI6" s="23"/>
    </row>
    <row r="7" spans="1:87" s="14" customFormat="1" x14ac:dyDescent="0.25">
      <c r="A7" s="14" t="s">
        <v>170</v>
      </c>
      <c r="C7" s="14">
        <f>MAX(C10:C500)</f>
        <v>13.169</v>
      </c>
      <c r="D7" s="14">
        <f>MAX(D10:D500)</f>
        <v>7.3544</v>
      </c>
      <c r="E7" s="14">
        <f>MAX(E10:E500)</f>
        <v>73543.714760000003</v>
      </c>
      <c r="F7" s="14">
        <f t="shared" ref="F7:BQ7" si="6">MAX(F10:F500)</f>
        <v>2237.4</v>
      </c>
      <c r="G7" s="14">
        <f t="shared" si="6"/>
        <v>5</v>
      </c>
      <c r="H7" s="14">
        <f t="shared" si="6"/>
        <v>11423.8</v>
      </c>
      <c r="I7" s="14">
        <f t="shared" si="6"/>
        <v>0</v>
      </c>
      <c r="J7" s="14">
        <f t="shared" si="6"/>
        <v>6.84</v>
      </c>
      <c r="K7" s="14">
        <f t="shared" si="6"/>
        <v>0.88329999999999997</v>
      </c>
      <c r="L7" s="14">
        <f t="shared" si="6"/>
        <v>11.4716</v>
      </c>
      <c r="M7" s="14">
        <f t="shared" si="6"/>
        <v>6.1721000000000004</v>
      </c>
      <c r="N7" s="14">
        <f t="shared" si="6"/>
        <v>1915.1748</v>
      </c>
      <c r="O7" s="14">
        <f t="shared" si="6"/>
        <v>4.2686000000000002</v>
      </c>
      <c r="P7" s="14">
        <f t="shared" si="6"/>
        <v>1917.1</v>
      </c>
      <c r="Q7" s="14">
        <f t="shared" si="6"/>
        <v>1580.9444000000001</v>
      </c>
      <c r="R7" s="14">
        <f t="shared" si="6"/>
        <v>3.5236999999999998</v>
      </c>
      <c r="S7" s="14">
        <f t="shared" si="6"/>
        <v>1582.5</v>
      </c>
      <c r="T7" s="14">
        <f t="shared" si="6"/>
        <v>11423.813399999999</v>
      </c>
      <c r="U7" s="14">
        <f t="shared" si="6"/>
        <v>0</v>
      </c>
      <c r="V7" s="14">
        <f t="shared" si="6"/>
        <v>0</v>
      </c>
      <c r="W7" s="14">
        <f t="shared" si="6"/>
        <v>0</v>
      </c>
      <c r="X7" s="14">
        <f t="shared" si="6"/>
        <v>5.9973000000000001</v>
      </c>
      <c r="Y7" s="14">
        <f t="shared" si="6"/>
        <v>12.6</v>
      </c>
      <c r="Z7" s="14">
        <f t="shared" si="6"/>
        <v>859</v>
      </c>
      <c r="AA7" s="14">
        <f t="shared" si="6"/>
        <v>861</v>
      </c>
      <c r="AB7" s="14">
        <f t="shared" si="6"/>
        <v>871</v>
      </c>
      <c r="AC7" s="14">
        <f t="shared" si="6"/>
        <v>97</v>
      </c>
      <c r="AD7" s="14">
        <f t="shared" si="6"/>
        <v>30.62</v>
      </c>
      <c r="AE7" s="14">
        <f t="shared" si="6"/>
        <v>0.7</v>
      </c>
      <c r="AF7" s="14">
        <f t="shared" si="6"/>
        <v>980</v>
      </c>
      <c r="AG7" s="14">
        <f t="shared" si="6"/>
        <v>2</v>
      </c>
      <c r="AH7" s="14">
        <f t="shared" si="6"/>
        <v>81.123000000000005</v>
      </c>
      <c r="AI7" s="14">
        <f t="shared" si="6"/>
        <v>37</v>
      </c>
      <c r="AJ7" s="14">
        <f t="shared" si="6"/>
        <v>193</v>
      </c>
      <c r="AK7" s="14">
        <f t="shared" si="6"/>
        <v>171</v>
      </c>
      <c r="AL7" s="14">
        <f t="shared" si="6"/>
        <v>4.3</v>
      </c>
      <c r="AM7" s="14">
        <f t="shared" si="6"/>
        <v>176</v>
      </c>
      <c r="AN7" s="14">
        <f t="shared" si="6"/>
        <v>0</v>
      </c>
      <c r="AO7" s="14">
        <f t="shared" si="6"/>
        <v>2</v>
      </c>
      <c r="AP7" s="14">
        <f t="shared" si="6"/>
        <v>0.77071759259259265</v>
      </c>
      <c r="AQ7" s="14">
        <f t="shared" si="6"/>
        <v>47.164442999999999</v>
      </c>
      <c r="AR7" s="14">
        <f t="shared" si="6"/>
        <v>-88.483968000000004</v>
      </c>
      <c r="AS7" s="14">
        <f t="shared" si="6"/>
        <v>320.2</v>
      </c>
      <c r="AT7" s="14">
        <f t="shared" si="6"/>
        <v>44.5</v>
      </c>
      <c r="AU7" s="14">
        <f t="shared" si="6"/>
        <v>12</v>
      </c>
      <c r="AV7" s="14">
        <f t="shared" si="6"/>
        <v>11</v>
      </c>
      <c r="AW7" s="14">
        <f t="shared" si="6"/>
        <v>0</v>
      </c>
      <c r="AX7" s="14">
        <f t="shared" si="6"/>
        <v>2.2718280000000002</v>
      </c>
      <c r="AY7" s="14">
        <f t="shared" si="6"/>
        <v>2.1</v>
      </c>
      <c r="AZ7" s="14">
        <f t="shared" si="6"/>
        <v>3.1718999999999999</v>
      </c>
      <c r="BA7" s="14">
        <f t="shared" si="6"/>
        <v>13.404</v>
      </c>
      <c r="BB7" s="14">
        <f t="shared" si="6"/>
        <v>15.54</v>
      </c>
      <c r="BC7" s="14">
        <f t="shared" si="6"/>
        <v>1.1599999999999999</v>
      </c>
      <c r="BD7" s="14">
        <f t="shared" si="6"/>
        <v>19.678999999999998</v>
      </c>
      <c r="BE7" s="14">
        <f t="shared" si="6"/>
        <v>2748.864</v>
      </c>
      <c r="BF7" s="14">
        <f t="shared" si="6"/>
        <v>790.48400000000004</v>
      </c>
      <c r="BG7" s="14">
        <f t="shared" si="6"/>
        <v>44.006999999999998</v>
      </c>
      <c r="BH7" s="14">
        <f t="shared" si="6"/>
        <v>9.4E-2</v>
      </c>
      <c r="BI7" s="14">
        <f t="shared" si="6"/>
        <v>44.052</v>
      </c>
      <c r="BJ7" s="14">
        <f t="shared" si="6"/>
        <v>36.326999999999998</v>
      </c>
      <c r="BK7" s="14">
        <f t="shared" si="6"/>
        <v>7.8E-2</v>
      </c>
      <c r="BL7" s="14">
        <f t="shared" si="6"/>
        <v>36.363999999999997</v>
      </c>
      <c r="BM7" s="14">
        <f t="shared" si="6"/>
        <v>89.064700000000002</v>
      </c>
      <c r="BN7" s="14">
        <f t="shared" si="6"/>
        <v>0</v>
      </c>
      <c r="BO7" s="14">
        <f t="shared" si="6"/>
        <v>0</v>
      </c>
      <c r="BP7" s="14">
        <f t="shared" si="6"/>
        <v>0</v>
      </c>
      <c r="BQ7" s="14">
        <f t="shared" si="6"/>
        <v>1059.0930000000001</v>
      </c>
      <c r="BR7" s="14">
        <f t="shared" ref="BR7:BW7" si="7">MAX(BR10:BR500)</f>
        <v>0.70458799999999999</v>
      </c>
      <c r="BS7" s="14">
        <f t="shared" si="7"/>
        <v>-5</v>
      </c>
      <c r="BT7" s="14">
        <f t="shared" si="7"/>
        <v>0.01</v>
      </c>
      <c r="BU7" s="14">
        <f t="shared" si="7"/>
        <v>17.218368999999999</v>
      </c>
      <c r="BV7" s="14">
        <f t="shared" si="7"/>
        <v>21</v>
      </c>
      <c r="BW7" s="14">
        <f t="shared" si="7"/>
        <v>4.5490930897999995</v>
      </c>
      <c r="BX7" s="23"/>
      <c r="BY7" s="14">
        <f t="shared" ref="BY7:CB7" si="8">MAX(BY10:BY500)</f>
        <v>29549.832459968085</v>
      </c>
      <c r="BZ7" s="14">
        <f t="shared" si="8"/>
        <v>4637.5299870415774</v>
      </c>
      <c r="CA7" s="14">
        <f t="shared" si="8"/>
        <v>414.80805740401496</v>
      </c>
      <c r="CB7" s="14">
        <f t="shared" si="8"/>
        <v>806.76349237489808</v>
      </c>
      <c r="CC7" s="23"/>
      <c r="CD7" s="23"/>
      <c r="CE7" s="27"/>
      <c r="CF7" s="27"/>
      <c r="CG7" s="27"/>
      <c r="CH7" s="27"/>
      <c r="CI7" s="23"/>
    </row>
    <row r="8" spans="1:87" s="14" customFormat="1" x14ac:dyDescent="0.25">
      <c r="A8" s="14" t="s">
        <v>171</v>
      </c>
      <c r="B8" s="14">
        <f>COUNTA(B10:B500)-1</f>
        <v>156</v>
      </c>
      <c r="AT8" s="15">
        <f>SUM(AT10:AT500)/3600</f>
        <v>1.3059166666666664</v>
      </c>
      <c r="BU8" s="28">
        <f>SUM(BU10:BU500)/3600</f>
        <v>0.35814509666666683</v>
      </c>
      <c r="BV8" s="23"/>
      <c r="BW8" s="28">
        <f>SUM(BW10:BW500)/3600</f>
        <v>9.4621934539333333E-2</v>
      </c>
      <c r="BX8" s="23"/>
      <c r="BY8" s="28">
        <f>SUM(BY10:BY500)/3600</f>
        <v>658.7848078766383</v>
      </c>
      <c r="BZ8" s="28">
        <f>SUM(BZ10:BZ500)/3600</f>
        <v>56.871490399379773</v>
      </c>
      <c r="CA8" s="28">
        <f>SUM(CA10:CA500)/3600</f>
        <v>5.1621057179565053</v>
      </c>
      <c r="CB8" s="28">
        <f>SUM(CB10:CB500)/3600</f>
        <v>11.57612023006509</v>
      </c>
      <c r="CC8" s="29">
        <f>VLOOKUP("Fuel Specific Gravity",'Raw Data'!A1:B2000,2,FALSE)</f>
        <v>0.751</v>
      </c>
      <c r="CD8" s="23"/>
      <c r="CE8" s="23"/>
      <c r="CF8" s="23"/>
      <c r="CG8" s="23"/>
      <c r="CH8" s="23"/>
      <c r="CI8" s="29"/>
    </row>
    <row r="9" spans="1:87" x14ac:dyDescent="0.25">
      <c r="B9" s="14"/>
      <c r="BW9" s="30">
        <f>AT8/BW8</f>
        <v>13.801415845327181</v>
      </c>
      <c r="BX9" s="31" t="s">
        <v>190</v>
      </c>
    </row>
    <row r="10" spans="1:87" x14ac:dyDescent="0.25">
      <c r="A10" s="2">
        <v>43167</v>
      </c>
      <c r="B10" s="38">
        <v>1.8100694444444444E-2</v>
      </c>
      <c r="C10" s="4">
        <v>11.776</v>
      </c>
      <c r="D10" s="4">
        <v>0.65680000000000005</v>
      </c>
      <c r="E10" s="4">
        <v>6567.9547430000002</v>
      </c>
      <c r="F10" s="4">
        <v>187.1</v>
      </c>
      <c r="G10" s="4">
        <v>1</v>
      </c>
      <c r="H10" s="4">
        <v>10626.8</v>
      </c>
      <c r="J10" s="4">
        <v>6.84</v>
      </c>
      <c r="K10" s="4">
        <v>0.87719999999999998</v>
      </c>
      <c r="L10" s="4">
        <v>10.3302</v>
      </c>
      <c r="M10" s="4">
        <v>0.57609999999999995</v>
      </c>
      <c r="N10" s="4">
        <v>164.1249</v>
      </c>
      <c r="O10" s="4">
        <v>0.85129999999999995</v>
      </c>
      <c r="P10" s="4">
        <v>165</v>
      </c>
      <c r="Q10" s="4">
        <v>135.80109999999999</v>
      </c>
      <c r="R10" s="4">
        <v>0.70440000000000003</v>
      </c>
      <c r="S10" s="4">
        <v>136.5</v>
      </c>
      <c r="T10" s="4">
        <v>10626.8143</v>
      </c>
      <c r="W10" s="4">
        <v>0</v>
      </c>
      <c r="X10" s="4">
        <v>5.9973000000000001</v>
      </c>
      <c r="Y10" s="4">
        <v>12.1</v>
      </c>
      <c r="Z10" s="4">
        <v>853</v>
      </c>
      <c r="AA10" s="4">
        <v>855</v>
      </c>
      <c r="AB10" s="4">
        <v>867</v>
      </c>
      <c r="AC10" s="4">
        <v>97</v>
      </c>
      <c r="AD10" s="4">
        <v>30.62</v>
      </c>
      <c r="AE10" s="4">
        <v>0.7</v>
      </c>
      <c r="AF10" s="4">
        <v>979</v>
      </c>
      <c r="AG10" s="4">
        <v>2</v>
      </c>
      <c r="AH10" s="4">
        <v>81.123000000000005</v>
      </c>
      <c r="AI10" s="4">
        <v>36</v>
      </c>
      <c r="AJ10" s="4">
        <v>191.1</v>
      </c>
      <c r="AK10" s="4">
        <v>169</v>
      </c>
      <c r="AL10" s="4">
        <v>3.6</v>
      </c>
      <c r="AM10" s="4">
        <v>175.8</v>
      </c>
      <c r="AN10" s="4" t="s">
        <v>155</v>
      </c>
      <c r="AO10" s="4">
        <v>1</v>
      </c>
      <c r="AP10" s="5">
        <v>0.76891203703703714</v>
      </c>
      <c r="AQ10" s="4">
        <v>47.159176000000002</v>
      </c>
      <c r="AR10" s="4">
        <v>-88.489783000000003</v>
      </c>
      <c r="AS10" s="4">
        <v>317.60000000000002</v>
      </c>
      <c r="AT10" s="4">
        <v>2.6</v>
      </c>
      <c r="AU10" s="4">
        <v>12</v>
      </c>
      <c r="AV10" s="4">
        <v>8</v>
      </c>
      <c r="AW10" s="4" t="s">
        <v>206</v>
      </c>
      <c r="AX10" s="4">
        <v>1.0719000000000001</v>
      </c>
      <c r="AY10" s="4">
        <v>1.5</v>
      </c>
      <c r="AZ10" s="4">
        <v>1.8718999999999999</v>
      </c>
      <c r="BA10" s="4">
        <v>13.404</v>
      </c>
      <c r="BB10" s="4">
        <v>14.73</v>
      </c>
      <c r="BC10" s="4">
        <v>1.1000000000000001</v>
      </c>
      <c r="BD10" s="4">
        <v>13.999000000000001</v>
      </c>
      <c r="BE10" s="4">
        <v>2508.9380000000001</v>
      </c>
      <c r="BF10" s="4">
        <v>89.061000000000007</v>
      </c>
      <c r="BG10" s="4">
        <v>4.1740000000000004</v>
      </c>
      <c r="BH10" s="4">
        <v>2.1999999999999999E-2</v>
      </c>
      <c r="BI10" s="4">
        <v>4.1959999999999997</v>
      </c>
      <c r="BJ10" s="4">
        <v>3.4540000000000002</v>
      </c>
      <c r="BK10" s="4">
        <v>1.7999999999999999E-2</v>
      </c>
      <c r="BL10" s="4">
        <v>3.472</v>
      </c>
      <c r="BM10" s="4">
        <v>89.064700000000002</v>
      </c>
      <c r="BQ10" s="4">
        <v>1059.0930000000001</v>
      </c>
      <c r="BR10" s="4">
        <v>0.19840099999999999</v>
      </c>
      <c r="BS10" s="4">
        <v>-5</v>
      </c>
      <c r="BT10" s="4">
        <v>8.8769999999999995E-3</v>
      </c>
      <c r="BU10" s="4">
        <v>4.8484239999999996</v>
      </c>
      <c r="BV10" s="4">
        <v>21</v>
      </c>
      <c r="BW10" s="4">
        <f>BU10*0.2642</f>
        <v>1.2809536207999999</v>
      </c>
      <c r="BY10" s="4">
        <f>BE10*$BU10*(VLOOKUP("Fuel Specific Gravity",'Raw Data'!$A$1:$B$2000,2,FALSE))</f>
        <v>9135.4608054977125</v>
      </c>
      <c r="BZ10" s="4">
        <f>BF10*$BU10*(VLOOKUP("Fuel Specific Gravity",'Raw Data'!$A$1:$B$2000,2,FALSE))</f>
        <v>324.28592288786399</v>
      </c>
      <c r="CA10" s="4">
        <f>BJ10*$BU10*(VLOOKUP("Fuel Specific Gravity",'Raw Data'!$A$1:$B$2000,2,FALSE))</f>
        <v>12.576588828496</v>
      </c>
      <c r="CB10" s="4">
        <f>BM10*$BU10*(VLOOKUP("Fuel Specific Gravity",'Raw Data'!$A$1:$B$2000,2,FALSE))</f>
        <v>324.2993952036328</v>
      </c>
      <c r="CE10" s="32" t="s">
        <v>191</v>
      </c>
    </row>
    <row r="11" spans="1:87" x14ac:dyDescent="0.25">
      <c r="A11" s="2">
        <v>43167</v>
      </c>
      <c r="B11" s="38">
        <v>1.8112268518518517E-2</v>
      </c>
      <c r="C11" s="4">
        <v>12.114000000000001</v>
      </c>
      <c r="D11" s="4">
        <v>0.73829999999999996</v>
      </c>
      <c r="E11" s="4">
        <v>7382.8992630000002</v>
      </c>
      <c r="F11" s="4">
        <v>258.10000000000002</v>
      </c>
      <c r="G11" s="4">
        <v>0.8</v>
      </c>
      <c r="H11" s="4">
        <v>10306</v>
      </c>
      <c r="J11" s="4">
        <v>6.48</v>
      </c>
      <c r="K11" s="4">
        <v>0.874</v>
      </c>
      <c r="L11" s="4">
        <v>10.5883</v>
      </c>
      <c r="M11" s="4">
        <v>0.64529999999999998</v>
      </c>
      <c r="N11" s="4">
        <v>225.58099999999999</v>
      </c>
      <c r="O11" s="4">
        <v>0.67400000000000004</v>
      </c>
      <c r="P11" s="4">
        <v>226.3</v>
      </c>
      <c r="Q11" s="4">
        <v>186.65129999999999</v>
      </c>
      <c r="R11" s="4">
        <v>0.55769999999999997</v>
      </c>
      <c r="S11" s="4">
        <v>187.2</v>
      </c>
      <c r="T11" s="4">
        <v>10306.0031</v>
      </c>
      <c r="W11" s="4">
        <v>0</v>
      </c>
      <c r="X11" s="4">
        <v>5.6601999999999997</v>
      </c>
      <c r="Y11" s="4">
        <v>12.1</v>
      </c>
      <c r="Z11" s="4">
        <v>851</v>
      </c>
      <c r="AA11" s="4">
        <v>854</v>
      </c>
      <c r="AB11" s="4">
        <v>866</v>
      </c>
      <c r="AC11" s="4">
        <v>97</v>
      </c>
      <c r="AD11" s="4">
        <v>30.62</v>
      </c>
      <c r="AE11" s="4">
        <v>0.7</v>
      </c>
      <c r="AF11" s="4">
        <v>979</v>
      </c>
      <c r="AG11" s="4">
        <v>2</v>
      </c>
      <c r="AH11" s="4">
        <v>81</v>
      </c>
      <c r="AI11" s="4">
        <v>36</v>
      </c>
      <c r="AJ11" s="4">
        <v>191</v>
      </c>
      <c r="AK11" s="4">
        <v>168.1</v>
      </c>
      <c r="AL11" s="4">
        <v>3.6</v>
      </c>
      <c r="AM11" s="4">
        <v>175.4</v>
      </c>
      <c r="AN11" s="4" t="s">
        <v>155</v>
      </c>
      <c r="AO11" s="4">
        <v>1</v>
      </c>
      <c r="AP11" s="5">
        <v>0.76892361111111107</v>
      </c>
      <c r="AQ11" s="4">
        <v>47.159198000000004</v>
      </c>
      <c r="AR11" s="4">
        <v>-88.489754000000005</v>
      </c>
      <c r="AS11" s="4">
        <v>317.5</v>
      </c>
      <c r="AT11" s="4">
        <v>3.5</v>
      </c>
      <c r="AU11" s="4">
        <v>12</v>
      </c>
      <c r="AV11" s="4">
        <v>8</v>
      </c>
      <c r="AW11" s="4" t="s">
        <v>206</v>
      </c>
      <c r="AX11" s="4">
        <v>1.1718999999999999</v>
      </c>
      <c r="AY11" s="4">
        <v>1.5719000000000001</v>
      </c>
      <c r="AZ11" s="4">
        <v>1.9719</v>
      </c>
      <c r="BA11" s="4">
        <v>13.404</v>
      </c>
      <c r="BB11" s="4">
        <v>14.34</v>
      </c>
      <c r="BC11" s="4">
        <v>1.07</v>
      </c>
      <c r="BD11" s="4">
        <v>14.411</v>
      </c>
      <c r="BE11" s="4">
        <v>2509.5259999999998</v>
      </c>
      <c r="BF11" s="4">
        <v>97.341999999999999</v>
      </c>
      <c r="BG11" s="4">
        <v>5.5990000000000002</v>
      </c>
      <c r="BH11" s="4">
        <v>1.7000000000000001E-2</v>
      </c>
      <c r="BI11" s="4">
        <v>5.6159999999999997</v>
      </c>
      <c r="BJ11" s="4">
        <v>4.633</v>
      </c>
      <c r="BK11" s="4">
        <v>1.4E-2</v>
      </c>
      <c r="BL11" s="4">
        <v>4.6470000000000002</v>
      </c>
      <c r="BM11" s="4">
        <v>84.290300000000002</v>
      </c>
      <c r="BQ11" s="4">
        <v>975.43</v>
      </c>
      <c r="BR11" s="4">
        <v>0.24560399999999999</v>
      </c>
      <c r="BS11" s="4">
        <v>-5</v>
      </c>
      <c r="BT11" s="4">
        <v>8.123E-3</v>
      </c>
      <c r="BU11" s="4">
        <v>6.0019479999999996</v>
      </c>
      <c r="BV11" s="4">
        <v>21</v>
      </c>
      <c r="BW11" s="4">
        <f t="shared" ref="BW11:BW74" si="9">BU11*0.2642</f>
        <v>1.5857146615999997</v>
      </c>
      <c r="BY11" s="4">
        <f>BE11*$BU11*(VLOOKUP("Fuel Specific Gravity",'Raw Data'!$A$1:$B$2000,2,FALSE))</f>
        <v>11311.595462042646</v>
      </c>
      <c r="BZ11" s="4">
        <f>BF11*$BU11*(VLOOKUP("Fuel Specific Gravity",'Raw Data'!$A$1:$B$2000,2,FALSE))</f>
        <v>438.76545828421598</v>
      </c>
      <c r="CA11" s="4">
        <f>BJ11*$BU11*(VLOOKUP("Fuel Specific Gravity",'Raw Data'!$A$1:$B$2000,2,FALSE))</f>
        <v>20.883075838084</v>
      </c>
      <c r="CB11" s="4">
        <f>BM11*$BU11*(VLOOKUP("Fuel Specific Gravity",'Raw Data'!$A$1:$B$2000,2,FALSE))</f>
        <v>379.93540412580438</v>
      </c>
    </row>
    <row r="12" spans="1:87" x14ac:dyDescent="0.25">
      <c r="A12" s="2">
        <v>43167</v>
      </c>
      <c r="B12" s="38">
        <v>1.8123842592592591E-2</v>
      </c>
      <c r="C12" s="4">
        <v>12.323</v>
      </c>
      <c r="D12" s="4">
        <v>1.0184</v>
      </c>
      <c r="E12" s="4">
        <v>10183.88206</v>
      </c>
      <c r="F12" s="4">
        <v>402</v>
      </c>
      <c r="G12" s="4">
        <v>0.5</v>
      </c>
      <c r="H12" s="4">
        <v>10438.9</v>
      </c>
      <c r="J12" s="4">
        <v>6.13</v>
      </c>
      <c r="K12" s="4">
        <v>0.86970000000000003</v>
      </c>
      <c r="L12" s="4">
        <v>10.717000000000001</v>
      </c>
      <c r="M12" s="4">
        <v>0.88560000000000005</v>
      </c>
      <c r="N12" s="4">
        <v>349.63350000000003</v>
      </c>
      <c r="O12" s="4">
        <v>0.44700000000000001</v>
      </c>
      <c r="P12" s="4">
        <v>350.1</v>
      </c>
      <c r="Q12" s="4">
        <v>289.29539999999997</v>
      </c>
      <c r="R12" s="4">
        <v>0.36980000000000002</v>
      </c>
      <c r="S12" s="4">
        <v>289.7</v>
      </c>
      <c r="T12" s="4">
        <v>10438.8552</v>
      </c>
      <c r="W12" s="4">
        <v>0</v>
      </c>
      <c r="X12" s="4">
        <v>5.3314000000000004</v>
      </c>
      <c r="Y12" s="4">
        <v>12.1</v>
      </c>
      <c r="Z12" s="4">
        <v>852</v>
      </c>
      <c r="AA12" s="4">
        <v>854</v>
      </c>
      <c r="AB12" s="4">
        <v>865</v>
      </c>
      <c r="AC12" s="4">
        <v>97</v>
      </c>
      <c r="AD12" s="4">
        <v>30.62</v>
      </c>
      <c r="AE12" s="4">
        <v>0.7</v>
      </c>
      <c r="AF12" s="4">
        <v>979</v>
      </c>
      <c r="AG12" s="4">
        <v>2</v>
      </c>
      <c r="AH12" s="4">
        <v>81</v>
      </c>
      <c r="AI12" s="4">
        <v>36</v>
      </c>
      <c r="AJ12" s="4">
        <v>191</v>
      </c>
      <c r="AK12" s="4">
        <v>168</v>
      </c>
      <c r="AL12" s="4">
        <v>3.5</v>
      </c>
      <c r="AM12" s="4">
        <v>175</v>
      </c>
      <c r="AN12" s="4" t="s">
        <v>155</v>
      </c>
      <c r="AO12" s="4">
        <v>1</v>
      </c>
      <c r="AP12" s="5">
        <v>0.76893518518518522</v>
      </c>
      <c r="AQ12" s="4">
        <v>47.159210000000002</v>
      </c>
      <c r="AR12" s="4">
        <v>-88.489735999999994</v>
      </c>
      <c r="AS12" s="4">
        <v>317.60000000000002</v>
      </c>
      <c r="AT12" s="4">
        <v>5.5</v>
      </c>
      <c r="AU12" s="4">
        <v>12</v>
      </c>
      <c r="AV12" s="4">
        <v>9</v>
      </c>
      <c r="AW12" s="4" t="s">
        <v>205</v>
      </c>
      <c r="AX12" s="4">
        <v>1.2</v>
      </c>
      <c r="AY12" s="4">
        <v>1.6</v>
      </c>
      <c r="AZ12" s="4">
        <v>2</v>
      </c>
      <c r="BA12" s="4">
        <v>13.404</v>
      </c>
      <c r="BB12" s="4">
        <v>13.83</v>
      </c>
      <c r="BC12" s="4">
        <v>1.03</v>
      </c>
      <c r="BD12" s="4">
        <v>14.988</v>
      </c>
      <c r="BE12" s="4">
        <v>2462.989</v>
      </c>
      <c r="BF12" s="4">
        <v>129.54599999999999</v>
      </c>
      <c r="BG12" s="4">
        <v>8.4149999999999991</v>
      </c>
      <c r="BH12" s="4">
        <v>1.0999999999999999E-2</v>
      </c>
      <c r="BI12" s="4">
        <v>8.4250000000000007</v>
      </c>
      <c r="BJ12" s="4">
        <v>6.9630000000000001</v>
      </c>
      <c r="BK12" s="4">
        <v>8.9999999999999993E-3</v>
      </c>
      <c r="BL12" s="4">
        <v>6.9710000000000001</v>
      </c>
      <c r="BM12" s="4">
        <v>82.787099999999995</v>
      </c>
      <c r="BQ12" s="4">
        <v>890.89300000000003</v>
      </c>
      <c r="BR12" s="4">
        <v>0.30111199999999999</v>
      </c>
      <c r="BS12" s="4">
        <v>-5</v>
      </c>
      <c r="BT12" s="4">
        <v>8.8769999999999995E-3</v>
      </c>
      <c r="BU12" s="4">
        <v>7.3584240000000003</v>
      </c>
      <c r="BV12" s="4">
        <v>21</v>
      </c>
      <c r="BW12" s="4">
        <f t="shared" si="9"/>
        <v>1.9440956208</v>
      </c>
      <c r="BY12" s="4">
        <f>BE12*$BU12*(VLOOKUP("Fuel Specific Gravity",'Raw Data'!$A$1:$B$2000,2,FALSE))</f>
        <v>13610.911744371337</v>
      </c>
      <c r="BZ12" s="4">
        <f>BF12*$BU12*(VLOOKUP("Fuel Specific Gravity",'Raw Data'!$A$1:$B$2000,2,FALSE))</f>
        <v>715.89405102350395</v>
      </c>
      <c r="CA12" s="4">
        <f>BJ12*$BU12*(VLOOKUP("Fuel Specific Gravity",'Raw Data'!$A$1:$B$2000,2,FALSE))</f>
        <v>38.478766440312</v>
      </c>
      <c r="CB12" s="4">
        <f>BM12*$BU12*(VLOOKUP("Fuel Specific Gravity",'Raw Data'!$A$1:$B$2000,2,FALSE))</f>
        <v>457.49612023133034</v>
      </c>
    </row>
    <row r="13" spans="1:87" x14ac:dyDescent="0.25">
      <c r="A13" s="2">
        <v>43167</v>
      </c>
      <c r="B13" s="38">
        <v>1.8135416666666664E-2</v>
      </c>
      <c r="C13" s="4">
        <v>12.488</v>
      </c>
      <c r="D13" s="4">
        <v>1.0762</v>
      </c>
      <c r="E13" s="4">
        <v>10762</v>
      </c>
      <c r="F13" s="4">
        <v>563.29999999999995</v>
      </c>
      <c r="G13" s="4">
        <v>0.2</v>
      </c>
      <c r="H13" s="4">
        <v>10364.799999999999</v>
      </c>
      <c r="J13" s="4">
        <v>5.76</v>
      </c>
      <c r="K13" s="4">
        <v>0.8679</v>
      </c>
      <c r="L13" s="4">
        <v>10.8384</v>
      </c>
      <c r="M13" s="4">
        <v>0.93410000000000004</v>
      </c>
      <c r="N13" s="4">
        <v>488.92950000000002</v>
      </c>
      <c r="O13" s="4">
        <v>0.19570000000000001</v>
      </c>
      <c r="P13" s="4">
        <v>489.1</v>
      </c>
      <c r="Q13" s="4">
        <v>404.55250000000001</v>
      </c>
      <c r="R13" s="4">
        <v>0.16189999999999999</v>
      </c>
      <c r="S13" s="4">
        <v>404.7</v>
      </c>
      <c r="T13" s="4">
        <v>10364.8194</v>
      </c>
      <c r="W13" s="4">
        <v>0</v>
      </c>
      <c r="X13" s="4">
        <v>4.9996</v>
      </c>
      <c r="Y13" s="4">
        <v>12.1</v>
      </c>
      <c r="Z13" s="4">
        <v>851</v>
      </c>
      <c r="AA13" s="4">
        <v>854</v>
      </c>
      <c r="AB13" s="4">
        <v>864</v>
      </c>
      <c r="AC13" s="4">
        <v>97</v>
      </c>
      <c r="AD13" s="4">
        <v>30.62</v>
      </c>
      <c r="AE13" s="4">
        <v>0.7</v>
      </c>
      <c r="AF13" s="4">
        <v>979</v>
      </c>
      <c r="AG13" s="4">
        <v>2</v>
      </c>
      <c r="AH13" s="4">
        <v>80.123000000000005</v>
      </c>
      <c r="AI13" s="4">
        <v>36</v>
      </c>
      <c r="AJ13" s="4">
        <v>191</v>
      </c>
      <c r="AK13" s="4">
        <v>168</v>
      </c>
      <c r="AL13" s="4">
        <v>3.6</v>
      </c>
      <c r="AM13" s="4">
        <v>175.4</v>
      </c>
      <c r="AN13" s="4" t="s">
        <v>155</v>
      </c>
      <c r="AO13" s="4">
        <v>1</v>
      </c>
      <c r="AP13" s="5">
        <v>0.76894675925925926</v>
      </c>
      <c r="AQ13" s="4">
        <v>47.159224999999999</v>
      </c>
      <c r="AR13" s="4">
        <v>-88.489686000000006</v>
      </c>
      <c r="AS13" s="4">
        <v>317.5</v>
      </c>
      <c r="AT13" s="4">
        <v>11.1</v>
      </c>
      <c r="AU13" s="4">
        <v>12</v>
      </c>
      <c r="AV13" s="4">
        <v>9</v>
      </c>
      <c r="AW13" s="4" t="s">
        <v>205</v>
      </c>
      <c r="AX13" s="4">
        <v>1.4876</v>
      </c>
      <c r="AY13" s="4">
        <v>1.1686000000000001</v>
      </c>
      <c r="AZ13" s="4">
        <v>2.2875999999999999</v>
      </c>
      <c r="BA13" s="4">
        <v>13.404</v>
      </c>
      <c r="BB13" s="4">
        <v>13.63</v>
      </c>
      <c r="BC13" s="4">
        <v>1.02</v>
      </c>
      <c r="BD13" s="4">
        <v>15.218</v>
      </c>
      <c r="BE13" s="4">
        <v>2459.2049999999999</v>
      </c>
      <c r="BF13" s="4">
        <v>134.88999999999999</v>
      </c>
      <c r="BG13" s="4">
        <v>11.618</v>
      </c>
      <c r="BH13" s="4">
        <v>5.0000000000000001E-3</v>
      </c>
      <c r="BI13" s="4">
        <v>11.622</v>
      </c>
      <c r="BJ13" s="4">
        <v>9.6129999999999995</v>
      </c>
      <c r="BK13" s="4">
        <v>4.0000000000000001E-3</v>
      </c>
      <c r="BL13" s="4">
        <v>9.6159999999999997</v>
      </c>
      <c r="BM13" s="4">
        <v>81.154700000000005</v>
      </c>
      <c r="BQ13" s="4">
        <v>824.82299999999998</v>
      </c>
      <c r="BR13" s="4">
        <v>0.34395700000000001</v>
      </c>
      <c r="BS13" s="4">
        <v>-5</v>
      </c>
      <c r="BT13" s="4">
        <v>8.123E-3</v>
      </c>
      <c r="BU13" s="4">
        <v>8.4054500000000001</v>
      </c>
      <c r="BV13" s="4">
        <v>21</v>
      </c>
      <c r="BW13" s="4">
        <f t="shared" si="9"/>
        <v>2.2207198899999998</v>
      </c>
      <c r="BY13" s="4">
        <f>BE13*$BU13*(VLOOKUP("Fuel Specific Gravity",'Raw Data'!$A$1:$B$2000,2,FALSE))</f>
        <v>15523.71422510475</v>
      </c>
      <c r="BZ13" s="4">
        <f>BF13*$BU13*(VLOOKUP("Fuel Specific Gravity",'Raw Data'!$A$1:$B$2000,2,FALSE))</f>
        <v>851.49217402549993</v>
      </c>
      <c r="CA13" s="4">
        <f>BJ13*$BU13*(VLOOKUP("Fuel Specific Gravity",'Raw Data'!$A$1:$B$2000,2,FALSE))</f>
        <v>60.681994728349999</v>
      </c>
      <c r="CB13" s="4">
        <f>BM13*$BU13*(VLOOKUP("Fuel Specific Gravity",'Raw Data'!$A$1:$B$2000,2,FALSE))</f>
        <v>512.28847160936505</v>
      </c>
    </row>
    <row r="14" spans="1:87" x14ac:dyDescent="0.25">
      <c r="A14" s="2">
        <v>43167</v>
      </c>
      <c r="B14" s="38">
        <v>1.8146990740740741E-2</v>
      </c>
      <c r="C14" s="4">
        <v>12.629</v>
      </c>
      <c r="D14" s="4">
        <v>1.1621999999999999</v>
      </c>
      <c r="E14" s="4">
        <v>11622.077380000001</v>
      </c>
      <c r="F14" s="4">
        <v>772.2</v>
      </c>
      <c r="G14" s="4">
        <v>0.1</v>
      </c>
      <c r="H14" s="4">
        <v>9835.2999999999993</v>
      </c>
      <c r="J14" s="4">
        <v>5.33</v>
      </c>
      <c r="K14" s="4">
        <v>0.86650000000000005</v>
      </c>
      <c r="L14" s="4">
        <v>10.9428</v>
      </c>
      <c r="M14" s="4">
        <v>1.0071000000000001</v>
      </c>
      <c r="N14" s="4">
        <v>669.08690000000001</v>
      </c>
      <c r="O14" s="4">
        <v>6.1600000000000002E-2</v>
      </c>
      <c r="P14" s="4">
        <v>669.1</v>
      </c>
      <c r="Q14" s="4">
        <v>553.61919999999998</v>
      </c>
      <c r="R14" s="4">
        <v>5.0999999999999997E-2</v>
      </c>
      <c r="S14" s="4">
        <v>553.70000000000005</v>
      </c>
      <c r="T14" s="4">
        <v>9835.2644</v>
      </c>
      <c r="W14" s="4">
        <v>0</v>
      </c>
      <c r="X14" s="4">
        <v>4.6220999999999997</v>
      </c>
      <c r="Y14" s="4">
        <v>12.1</v>
      </c>
      <c r="Z14" s="4">
        <v>850</v>
      </c>
      <c r="AA14" s="4">
        <v>853</v>
      </c>
      <c r="AB14" s="4">
        <v>863</v>
      </c>
      <c r="AC14" s="4">
        <v>97</v>
      </c>
      <c r="AD14" s="4">
        <v>30.62</v>
      </c>
      <c r="AE14" s="4">
        <v>0.7</v>
      </c>
      <c r="AF14" s="4">
        <v>979</v>
      </c>
      <c r="AG14" s="4">
        <v>2</v>
      </c>
      <c r="AH14" s="4">
        <v>80</v>
      </c>
      <c r="AI14" s="4">
        <v>36</v>
      </c>
      <c r="AJ14" s="4">
        <v>191</v>
      </c>
      <c r="AK14" s="4">
        <v>168</v>
      </c>
      <c r="AL14" s="4">
        <v>3.5</v>
      </c>
      <c r="AM14" s="4">
        <v>175.7</v>
      </c>
      <c r="AN14" s="4" t="s">
        <v>155</v>
      </c>
      <c r="AO14" s="4">
        <v>1</v>
      </c>
      <c r="AP14" s="5">
        <v>0.7689583333333333</v>
      </c>
      <c r="AQ14" s="4">
        <v>47.159216000000001</v>
      </c>
      <c r="AR14" s="4">
        <v>-88.489614000000003</v>
      </c>
      <c r="AS14" s="4">
        <v>317.3</v>
      </c>
      <c r="AT14" s="4">
        <v>15.7</v>
      </c>
      <c r="AU14" s="4">
        <v>12</v>
      </c>
      <c r="AV14" s="4">
        <v>9</v>
      </c>
      <c r="AW14" s="4" t="s">
        <v>205</v>
      </c>
      <c r="AX14" s="4">
        <v>1.6718999999999999</v>
      </c>
      <c r="AY14" s="4">
        <v>1.0719000000000001</v>
      </c>
      <c r="AZ14" s="4">
        <v>2.4</v>
      </c>
      <c r="BA14" s="4">
        <v>13.404</v>
      </c>
      <c r="BB14" s="4">
        <v>13.48</v>
      </c>
      <c r="BC14" s="4">
        <v>1.01</v>
      </c>
      <c r="BD14" s="4">
        <v>15.406000000000001</v>
      </c>
      <c r="BE14" s="4">
        <v>2458.9279999999999</v>
      </c>
      <c r="BF14" s="4">
        <v>144.02799999999999</v>
      </c>
      <c r="BG14" s="4">
        <v>15.744999999999999</v>
      </c>
      <c r="BH14" s="4">
        <v>1E-3</v>
      </c>
      <c r="BI14" s="4">
        <v>15.746</v>
      </c>
      <c r="BJ14" s="4">
        <v>13.028</v>
      </c>
      <c r="BK14" s="4">
        <v>1E-3</v>
      </c>
      <c r="BL14" s="4">
        <v>13.029</v>
      </c>
      <c r="BM14" s="4">
        <v>76.264799999999994</v>
      </c>
      <c r="BQ14" s="4">
        <v>755.18600000000004</v>
      </c>
      <c r="BR14" s="4">
        <v>0.34899999999999998</v>
      </c>
      <c r="BS14" s="4">
        <v>-5</v>
      </c>
      <c r="BT14" s="4">
        <v>8.0000000000000002E-3</v>
      </c>
      <c r="BU14" s="4">
        <v>8.5286880000000007</v>
      </c>
      <c r="BV14" s="4">
        <v>21</v>
      </c>
      <c r="BW14" s="4">
        <f t="shared" si="9"/>
        <v>2.2532793696</v>
      </c>
      <c r="BY14" s="4">
        <f>BE14*$BU14*(VLOOKUP("Fuel Specific Gravity",'Raw Data'!$A$1:$B$2000,2,FALSE))</f>
        <v>15749.543724574465</v>
      </c>
      <c r="BZ14" s="4">
        <f>BF14*$BU14*(VLOOKUP("Fuel Specific Gravity",'Raw Data'!$A$1:$B$2000,2,FALSE))</f>
        <v>922.50577632326406</v>
      </c>
      <c r="CA14" s="4">
        <f>BJ14*$BU14*(VLOOKUP("Fuel Specific Gravity",'Raw Data'!$A$1:$B$2000,2,FALSE))</f>
        <v>83.444922195264013</v>
      </c>
      <c r="CB14" s="4">
        <f>BM14*$BU14*(VLOOKUP("Fuel Specific Gravity",'Raw Data'!$A$1:$B$2000,2,FALSE))</f>
        <v>488.47945212138239</v>
      </c>
    </row>
    <row r="15" spans="1:87" x14ac:dyDescent="0.25">
      <c r="A15" s="2">
        <v>43167</v>
      </c>
      <c r="B15" s="38">
        <v>1.8158564814814815E-2</v>
      </c>
      <c r="C15" s="4">
        <v>12.663</v>
      </c>
      <c r="D15" s="4">
        <v>1.2588999999999999</v>
      </c>
      <c r="E15" s="4">
        <v>12589.03253</v>
      </c>
      <c r="F15" s="4">
        <v>984.5</v>
      </c>
      <c r="G15" s="4">
        <v>0</v>
      </c>
      <c r="H15" s="4">
        <v>9312.7000000000007</v>
      </c>
      <c r="J15" s="4">
        <v>4.8600000000000003</v>
      </c>
      <c r="K15" s="4">
        <v>0.8659</v>
      </c>
      <c r="L15" s="4">
        <v>10.964600000000001</v>
      </c>
      <c r="M15" s="4">
        <v>1.0900000000000001</v>
      </c>
      <c r="N15" s="4">
        <v>852.44230000000005</v>
      </c>
      <c r="O15" s="4">
        <v>0</v>
      </c>
      <c r="P15" s="4">
        <v>852.4</v>
      </c>
      <c r="Q15" s="4">
        <v>705.33199999999999</v>
      </c>
      <c r="R15" s="4">
        <v>0</v>
      </c>
      <c r="S15" s="4">
        <v>705.3</v>
      </c>
      <c r="T15" s="4">
        <v>9312.6597000000002</v>
      </c>
      <c r="W15" s="4">
        <v>0</v>
      </c>
      <c r="X15" s="4">
        <v>4.2081</v>
      </c>
      <c r="Y15" s="4">
        <v>12.1</v>
      </c>
      <c r="Z15" s="4">
        <v>850</v>
      </c>
      <c r="AA15" s="4">
        <v>852</v>
      </c>
      <c r="AB15" s="4">
        <v>862</v>
      </c>
      <c r="AC15" s="4">
        <v>97</v>
      </c>
      <c r="AD15" s="4">
        <v>30.62</v>
      </c>
      <c r="AE15" s="4">
        <v>0.7</v>
      </c>
      <c r="AF15" s="4">
        <v>979</v>
      </c>
      <c r="AG15" s="4">
        <v>2</v>
      </c>
      <c r="AH15" s="4">
        <v>80</v>
      </c>
      <c r="AI15" s="4">
        <v>36</v>
      </c>
      <c r="AJ15" s="4">
        <v>191</v>
      </c>
      <c r="AK15" s="4">
        <v>168</v>
      </c>
      <c r="AL15" s="4">
        <v>3.5</v>
      </c>
      <c r="AM15" s="4">
        <v>176</v>
      </c>
      <c r="AN15" s="4" t="s">
        <v>155</v>
      </c>
      <c r="AO15" s="4">
        <v>1</v>
      </c>
      <c r="AP15" s="5">
        <v>0.76896990740740734</v>
      </c>
      <c r="AQ15" s="4">
        <v>47.159171999999998</v>
      </c>
      <c r="AR15" s="4">
        <v>-88.489520999999996</v>
      </c>
      <c r="AS15" s="4">
        <v>317.10000000000002</v>
      </c>
      <c r="AT15" s="4">
        <v>20.3</v>
      </c>
      <c r="AU15" s="4">
        <v>12</v>
      </c>
      <c r="AV15" s="4">
        <v>9</v>
      </c>
      <c r="AW15" s="4" t="s">
        <v>205</v>
      </c>
      <c r="AX15" s="4">
        <v>1.7719</v>
      </c>
      <c r="AY15" s="4">
        <v>1.0281</v>
      </c>
      <c r="AZ15" s="4">
        <v>2.4719000000000002</v>
      </c>
      <c r="BA15" s="4">
        <v>13.404</v>
      </c>
      <c r="BB15" s="4">
        <v>13.41</v>
      </c>
      <c r="BC15" s="4">
        <v>1</v>
      </c>
      <c r="BD15" s="4">
        <v>15.493</v>
      </c>
      <c r="BE15" s="4">
        <v>2453.8290000000002</v>
      </c>
      <c r="BF15" s="4">
        <v>155.262</v>
      </c>
      <c r="BG15" s="4">
        <v>19.978000000000002</v>
      </c>
      <c r="BH15" s="4">
        <v>0</v>
      </c>
      <c r="BI15" s="4">
        <v>19.978000000000002</v>
      </c>
      <c r="BJ15" s="4">
        <v>16.53</v>
      </c>
      <c r="BK15" s="4">
        <v>0</v>
      </c>
      <c r="BL15" s="4">
        <v>16.53</v>
      </c>
      <c r="BM15" s="4">
        <v>71.919700000000006</v>
      </c>
      <c r="BQ15" s="4">
        <v>684.76199999999994</v>
      </c>
      <c r="BR15" s="4">
        <v>0.414775</v>
      </c>
      <c r="BS15" s="4">
        <v>-5</v>
      </c>
      <c r="BT15" s="4">
        <v>8.8769999999999995E-3</v>
      </c>
      <c r="BU15" s="4">
        <v>10.136063999999999</v>
      </c>
      <c r="BV15" s="4">
        <v>21</v>
      </c>
      <c r="BW15" s="4">
        <f t="shared" si="9"/>
        <v>2.6779481087999999</v>
      </c>
      <c r="BY15" s="4">
        <f>BE15*$BU15*(VLOOKUP("Fuel Specific Gravity",'Raw Data'!$A$1:$B$2000,2,FALSE))</f>
        <v>18678.998009581053</v>
      </c>
      <c r="BZ15" s="4">
        <f>BF15*$BU15*(VLOOKUP("Fuel Specific Gravity",'Raw Data'!$A$1:$B$2000,2,FALSE))</f>
        <v>1181.8829221447679</v>
      </c>
      <c r="CA15" s="4">
        <f>BJ15*$BU15*(VLOOKUP("Fuel Specific Gravity",'Raw Data'!$A$1:$B$2000,2,FALSE))</f>
        <v>125.82940257791999</v>
      </c>
      <c r="CB15" s="4">
        <f>BM15*$BU15*(VLOOKUP("Fuel Specific Gravity",'Raw Data'!$A$1:$B$2000,2,FALSE))</f>
        <v>547.46599422766076</v>
      </c>
    </row>
    <row r="16" spans="1:87" x14ac:dyDescent="0.25">
      <c r="A16" s="2">
        <v>43167</v>
      </c>
      <c r="B16" s="38">
        <v>1.8170138888888888E-2</v>
      </c>
      <c r="C16" s="4">
        <v>12.705</v>
      </c>
      <c r="D16" s="4">
        <v>1.3385</v>
      </c>
      <c r="E16" s="4">
        <v>13384.72669</v>
      </c>
      <c r="F16" s="4">
        <v>1144.5</v>
      </c>
      <c r="G16" s="4">
        <v>0</v>
      </c>
      <c r="H16" s="4">
        <v>8808.2000000000007</v>
      </c>
      <c r="J16" s="4">
        <v>4.46</v>
      </c>
      <c r="K16" s="4">
        <v>0.86529999999999996</v>
      </c>
      <c r="L16" s="4">
        <v>10.994</v>
      </c>
      <c r="M16" s="4">
        <v>1.1581999999999999</v>
      </c>
      <c r="N16" s="4">
        <v>990.38379999999995</v>
      </c>
      <c r="O16" s="4">
        <v>0</v>
      </c>
      <c r="P16" s="4">
        <v>990.4</v>
      </c>
      <c r="Q16" s="4">
        <v>819.46820000000002</v>
      </c>
      <c r="R16" s="4">
        <v>0</v>
      </c>
      <c r="S16" s="4">
        <v>819.5</v>
      </c>
      <c r="T16" s="4">
        <v>8808.1859000000004</v>
      </c>
      <c r="W16" s="4">
        <v>0</v>
      </c>
      <c r="X16" s="4">
        <v>3.8563000000000001</v>
      </c>
      <c r="Y16" s="4">
        <v>12.2</v>
      </c>
      <c r="Z16" s="4">
        <v>849</v>
      </c>
      <c r="AA16" s="4">
        <v>850</v>
      </c>
      <c r="AB16" s="4">
        <v>860</v>
      </c>
      <c r="AC16" s="4">
        <v>97</v>
      </c>
      <c r="AD16" s="4">
        <v>30.62</v>
      </c>
      <c r="AE16" s="4">
        <v>0.7</v>
      </c>
      <c r="AF16" s="4">
        <v>979</v>
      </c>
      <c r="AG16" s="4">
        <v>2</v>
      </c>
      <c r="AH16" s="4">
        <v>80</v>
      </c>
      <c r="AI16" s="4">
        <v>36</v>
      </c>
      <c r="AJ16" s="4">
        <v>191</v>
      </c>
      <c r="AK16" s="4">
        <v>168</v>
      </c>
      <c r="AL16" s="4">
        <v>3.6</v>
      </c>
      <c r="AM16" s="4">
        <v>175.6</v>
      </c>
      <c r="AN16" s="4" t="s">
        <v>155</v>
      </c>
      <c r="AO16" s="4">
        <v>1</v>
      </c>
      <c r="AP16" s="5">
        <v>0.76898148148148149</v>
      </c>
      <c r="AQ16" s="4">
        <v>47.159059999999997</v>
      </c>
      <c r="AR16" s="4">
        <v>-88.489298000000005</v>
      </c>
      <c r="AS16" s="4">
        <v>316.7</v>
      </c>
      <c r="AT16" s="4">
        <v>24.4</v>
      </c>
      <c r="AU16" s="4">
        <v>12</v>
      </c>
      <c r="AV16" s="4">
        <v>9</v>
      </c>
      <c r="AW16" s="4" t="s">
        <v>205</v>
      </c>
      <c r="AX16" s="4">
        <v>1.8</v>
      </c>
      <c r="AY16" s="4">
        <v>1</v>
      </c>
      <c r="AZ16" s="4">
        <v>2.5</v>
      </c>
      <c r="BA16" s="4">
        <v>13.404</v>
      </c>
      <c r="BB16" s="4">
        <v>13.35</v>
      </c>
      <c r="BC16" s="4">
        <v>1</v>
      </c>
      <c r="BD16" s="4">
        <v>15.565</v>
      </c>
      <c r="BE16" s="4">
        <v>2451.4830000000002</v>
      </c>
      <c r="BF16" s="4">
        <v>164.375</v>
      </c>
      <c r="BG16" s="4">
        <v>23.126999999999999</v>
      </c>
      <c r="BH16" s="4">
        <v>0</v>
      </c>
      <c r="BI16" s="4">
        <v>23.126999999999999</v>
      </c>
      <c r="BJ16" s="4">
        <v>19.135999999999999</v>
      </c>
      <c r="BK16" s="4">
        <v>0</v>
      </c>
      <c r="BL16" s="4">
        <v>19.135999999999999</v>
      </c>
      <c r="BM16" s="4">
        <v>67.776799999999994</v>
      </c>
      <c r="BQ16" s="4">
        <v>625.23199999999997</v>
      </c>
      <c r="BR16" s="4">
        <v>0.49065199999999998</v>
      </c>
      <c r="BS16" s="4">
        <v>-5</v>
      </c>
      <c r="BT16" s="4">
        <v>8.123E-3</v>
      </c>
      <c r="BU16" s="4">
        <v>11.990308000000001</v>
      </c>
      <c r="BV16" s="4">
        <v>21</v>
      </c>
      <c r="BW16" s="4">
        <f t="shared" si="9"/>
        <v>3.1678393736000001</v>
      </c>
      <c r="BY16" s="4">
        <f>BE16*$BU16*(VLOOKUP("Fuel Specific Gravity",'Raw Data'!$A$1:$B$2000,2,FALSE))</f>
        <v>22074.921206299769</v>
      </c>
      <c r="BZ16" s="4">
        <f>BF16*$BU16*(VLOOKUP("Fuel Specific Gravity",'Raw Data'!$A$1:$B$2000,2,FALSE))</f>
        <v>1480.1510650025</v>
      </c>
      <c r="CA16" s="4">
        <f>BJ16*$BU16*(VLOOKUP("Fuel Specific Gravity",'Raw Data'!$A$1:$B$2000,2,FALSE))</f>
        <v>172.31434694988801</v>
      </c>
      <c r="CB16" s="4">
        <f>BM16*$BU16*(VLOOKUP("Fuel Specific Gravity",'Raw Data'!$A$1:$B$2000,2,FALSE))</f>
        <v>610.31119514805437</v>
      </c>
    </row>
    <row r="17" spans="1:80" x14ac:dyDescent="0.25">
      <c r="A17" s="2">
        <v>43167</v>
      </c>
      <c r="B17" s="38">
        <v>1.8181712962962965E-2</v>
      </c>
      <c r="C17" s="4">
        <v>12.731999999999999</v>
      </c>
      <c r="D17" s="4">
        <v>1.4186000000000001</v>
      </c>
      <c r="E17" s="4">
        <v>14185.84549</v>
      </c>
      <c r="F17" s="4">
        <v>1280</v>
      </c>
      <c r="G17" s="4">
        <v>0.1</v>
      </c>
      <c r="H17" s="4">
        <v>8429.4</v>
      </c>
      <c r="J17" s="4">
        <v>4.08</v>
      </c>
      <c r="K17" s="4">
        <v>0.86480000000000001</v>
      </c>
      <c r="L17" s="4">
        <v>11.009600000000001</v>
      </c>
      <c r="M17" s="4">
        <v>1.2266999999999999</v>
      </c>
      <c r="N17" s="4">
        <v>1106.8488</v>
      </c>
      <c r="O17" s="4">
        <v>8.6499999999999994E-2</v>
      </c>
      <c r="P17" s="4">
        <v>1106.9000000000001</v>
      </c>
      <c r="Q17" s="4">
        <v>915.83429999999998</v>
      </c>
      <c r="R17" s="4">
        <v>7.1599999999999997E-2</v>
      </c>
      <c r="S17" s="4">
        <v>915.9</v>
      </c>
      <c r="T17" s="4">
        <v>8429.4135999999999</v>
      </c>
      <c r="W17" s="4">
        <v>0</v>
      </c>
      <c r="X17" s="4">
        <v>3.5244</v>
      </c>
      <c r="Y17" s="4">
        <v>12.1</v>
      </c>
      <c r="Z17" s="4">
        <v>850</v>
      </c>
      <c r="AA17" s="4">
        <v>851</v>
      </c>
      <c r="AB17" s="4">
        <v>861</v>
      </c>
      <c r="AC17" s="4">
        <v>97</v>
      </c>
      <c r="AD17" s="4">
        <v>30.62</v>
      </c>
      <c r="AE17" s="4">
        <v>0.7</v>
      </c>
      <c r="AF17" s="4">
        <v>979</v>
      </c>
      <c r="AG17" s="4">
        <v>2</v>
      </c>
      <c r="AH17" s="4">
        <v>80</v>
      </c>
      <c r="AI17" s="4">
        <v>36.877000000000002</v>
      </c>
      <c r="AJ17" s="4">
        <v>191</v>
      </c>
      <c r="AK17" s="4">
        <v>168</v>
      </c>
      <c r="AL17" s="4">
        <v>3.6</v>
      </c>
      <c r="AM17" s="4">
        <v>175.1</v>
      </c>
      <c r="AN17" s="4" t="s">
        <v>155</v>
      </c>
      <c r="AO17" s="4">
        <v>1</v>
      </c>
      <c r="AP17" s="5">
        <v>0.76900462962962957</v>
      </c>
      <c r="AQ17" s="4">
        <v>47.159022</v>
      </c>
      <c r="AR17" s="4">
        <v>-88.489221999999998</v>
      </c>
      <c r="AS17" s="4">
        <v>316.60000000000002</v>
      </c>
      <c r="AT17" s="4">
        <v>25.5</v>
      </c>
      <c r="AU17" s="4">
        <v>12</v>
      </c>
      <c r="AV17" s="4">
        <v>9</v>
      </c>
      <c r="AW17" s="4" t="s">
        <v>205</v>
      </c>
      <c r="AX17" s="4">
        <v>1.656256</v>
      </c>
      <c r="AY17" s="4">
        <v>1.0718719999999999</v>
      </c>
      <c r="AZ17" s="4">
        <v>2.5</v>
      </c>
      <c r="BA17" s="4">
        <v>13.404</v>
      </c>
      <c r="BB17" s="4">
        <v>13.29</v>
      </c>
      <c r="BC17" s="4">
        <v>0.99</v>
      </c>
      <c r="BD17" s="4">
        <v>15.64</v>
      </c>
      <c r="BE17" s="4">
        <v>2446.2539999999999</v>
      </c>
      <c r="BF17" s="4">
        <v>173.48099999999999</v>
      </c>
      <c r="BG17" s="4">
        <v>25.754999999999999</v>
      </c>
      <c r="BH17" s="4">
        <v>2E-3</v>
      </c>
      <c r="BI17" s="4">
        <v>25.757000000000001</v>
      </c>
      <c r="BJ17" s="4">
        <v>21.31</v>
      </c>
      <c r="BK17" s="4">
        <v>2E-3</v>
      </c>
      <c r="BL17" s="4">
        <v>21.312000000000001</v>
      </c>
      <c r="BM17" s="4">
        <v>64.632099999999994</v>
      </c>
      <c r="BQ17" s="4">
        <v>569.39499999999998</v>
      </c>
      <c r="BR17" s="4">
        <v>0.5</v>
      </c>
      <c r="BS17" s="4">
        <v>-5</v>
      </c>
      <c r="BT17" s="4">
        <v>8.0000000000000002E-3</v>
      </c>
      <c r="BU17" s="4">
        <v>12.21875</v>
      </c>
      <c r="BV17" s="4">
        <v>21</v>
      </c>
      <c r="BW17" s="4">
        <f t="shared" si="9"/>
        <v>3.22819375</v>
      </c>
      <c r="BY17" s="4">
        <f>BE17*$BU17*(VLOOKUP("Fuel Specific Gravity",'Raw Data'!$A$1:$B$2000,2,FALSE))</f>
        <v>22447.5147129375</v>
      </c>
      <c r="BZ17" s="4">
        <f>BF17*$BU17*(VLOOKUP("Fuel Specific Gravity",'Raw Data'!$A$1:$B$2000,2,FALSE))</f>
        <v>1591.9104475312499</v>
      </c>
      <c r="CA17" s="4">
        <f>BJ17*$BU17*(VLOOKUP("Fuel Specific Gravity",'Raw Data'!$A$1:$B$2000,2,FALSE))</f>
        <v>195.54655343749997</v>
      </c>
      <c r="CB17" s="4">
        <f>BM17*$BU17*(VLOOKUP("Fuel Specific Gravity",'Raw Data'!$A$1:$B$2000,2,FALSE))</f>
        <v>593.082327378125</v>
      </c>
    </row>
    <row r="18" spans="1:80" x14ac:dyDescent="0.25">
      <c r="A18" s="2">
        <v>43167</v>
      </c>
      <c r="B18" s="38">
        <v>1.8193287037037039E-2</v>
      </c>
      <c r="C18" s="4">
        <v>12.74</v>
      </c>
      <c r="D18" s="4">
        <v>1.4933000000000001</v>
      </c>
      <c r="E18" s="4">
        <v>14932.626609999999</v>
      </c>
      <c r="F18" s="4">
        <v>1425.5</v>
      </c>
      <c r="G18" s="4">
        <v>0.2</v>
      </c>
      <c r="H18" s="4">
        <v>8246</v>
      </c>
      <c r="J18" s="4">
        <v>3.66</v>
      </c>
      <c r="K18" s="4">
        <v>0.86419999999999997</v>
      </c>
      <c r="L18" s="4">
        <v>11.0097</v>
      </c>
      <c r="M18" s="4">
        <v>1.2905</v>
      </c>
      <c r="N18" s="4">
        <v>1231.8842</v>
      </c>
      <c r="O18" s="4">
        <v>0.1978</v>
      </c>
      <c r="P18" s="4">
        <v>1232.0999999999999</v>
      </c>
      <c r="Q18" s="4">
        <v>1019.2917</v>
      </c>
      <c r="R18" s="4">
        <v>0.16370000000000001</v>
      </c>
      <c r="S18" s="4">
        <v>1019.5</v>
      </c>
      <c r="T18" s="4">
        <v>8246.0193999999992</v>
      </c>
      <c r="W18" s="4">
        <v>0</v>
      </c>
      <c r="X18" s="4">
        <v>3.1654</v>
      </c>
      <c r="Y18" s="4">
        <v>12.1</v>
      </c>
      <c r="Z18" s="4">
        <v>851</v>
      </c>
      <c r="AA18" s="4">
        <v>853</v>
      </c>
      <c r="AB18" s="4">
        <v>861</v>
      </c>
      <c r="AC18" s="4">
        <v>97</v>
      </c>
      <c r="AD18" s="4">
        <v>30.62</v>
      </c>
      <c r="AE18" s="4">
        <v>0.7</v>
      </c>
      <c r="AF18" s="4">
        <v>979</v>
      </c>
      <c r="AG18" s="4">
        <v>2</v>
      </c>
      <c r="AH18" s="4">
        <v>80</v>
      </c>
      <c r="AI18" s="4">
        <v>36.122999999999998</v>
      </c>
      <c r="AJ18" s="4">
        <v>191</v>
      </c>
      <c r="AK18" s="4">
        <v>168</v>
      </c>
      <c r="AL18" s="4">
        <v>3.6</v>
      </c>
      <c r="AM18" s="4">
        <v>175</v>
      </c>
      <c r="AN18" s="4" t="s">
        <v>155</v>
      </c>
      <c r="AO18" s="4">
        <v>1</v>
      </c>
      <c r="AP18" s="5">
        <v>0.76900462962962957</v>
      </c>
      <c r="AQ18" s="4">
        <v>47.158982000000002</v>
      </c>
      <c r="AR18" s="4">
        <v>-88.489097000000001</v>
      </c>
      <c r="AS18" s="4">
        <v>316.39999999999998</v>
      </c>
      <c r="AT18" s="4">
        <v>29.6</v>
      </c>
      <c r="AU18" s="4">
        <v>12</v>
      </c>
      <c r="AV18" s="4">
        <v>9</v>
      </c>
      <c r="AW18" s="4" t="s">
        <v>205</v>
      </c>
      <c r="AX18" s="4">
        <v>1.6</v>
      </c>
      <c r="AY18" s="4">
        <v>1.1000000000000001</v>
      </c>
      <c r="AZ18" s="4">
        <v>2.5</v>
      </c>
      <c r="BA18" s="4">
        <v>13.404</v>
      </c>
      <c r="BB18" s="4">
        <v>13.23</v>
      </c>
      <c r="BC18" s="4">
        <v>0.99</v>
      </c>
      <c r="BD18" s="4">
        <v>15.715999999999999</v>
      </c>
      <c r="BE18" s="4">
        <v>2437.7669999999998</v>
      </c>
      <c r="BF18" s="4">
        <v>181.86</v>
      </c>
      <c r="BG18" s="4">
        <v>28.564</v>
      </c>
      <c r="BH18" s="4">
        <v>5.0000000000000001E-3</v>
      </c>
      <c r="BI18" s="4">
        <v>28.568999999999999</v>
      </c>
      <c r="BJ18" s="4">
        <v>23.635000000000002</v>
      </c>
      <c r="BK18" s="4">
        <v>4.0000000000000001E-3</v>
      </c>
      <c r="BL18" s="4">
        <v>23.638999999999999</v>
      </c>
      <c r="BM18" s="4">
        <v>63.006300000000003</v>
      </c>
      <c r="BQ18" s="4">
        <v>509.62</v>
      </c>
      <c r="BR18" s="4">
        <v>0.57279100000000005</v>
      </c>
      <c r="BS18" s="4">
        <v>-5</v>
      </c>
      <c r="BT18" s="4">
        <v>8.0000000000000002E-3</v>
      </c>
      <c r="BU18" s="4">
        <v>13.997579999999999</v>
      </c>
      <c r="BV18" s="4">
        <v>21</v>
      </c>
      <c r="BW18" s="4">
        <f t="shared" si="9"/>
        <v>3.6981606359999994</v>
      </c>
      <c r="BY18" s="4">
        <f>BE18*$BU18*(VLOOKUP("Fuel Specific Gravity",'Raw Data'!$A$1:$B$2000,2,FALSE))</f>
        <v>25626.251791498853</v>
      </c>
      <c r="BZ18" s="4">
        <f>BF18*$BU18*(VLOOKUP("Fuel Specific Gravity",'Raw Data'!$A$1:$B$2000,2,FALSE))</f>
        <v>1911.7455239988001</v>
      </c>
      <c r="CA18" s="4">
        <f>BJ18*$BU18*(VLOOKUP("Fuel Specific Gravity",'Raw Data'!$A$1:$B$2000,2,FALSE))</f>
        <v>248.45543527830003</v>
      </c>
      <c r="CB18" s="4">
        <f>BM18*$BU18*(VLOOKUP("Fuel Specific Gravity",'Raw Data'!$A$1:$B$2000,2,FALSE))</f>
        <v>662.33372929025404</v>
      </c>
    </row>
    <row r="19" spans="1:80" x14ac:dyDescent="0.25">
      <c r="A19" s="2">
        <v>43167</v>
      </c>
      <c r="B19" s="38">
        <v>1.8204861111111113E-2</v>
      </c>
      <c r="C19" s="4">
        <v>12.657</v>
      </c>
      <c r="D19" s="4">
        <v>1.8008999999999999</v>
      </c>
      <c r="E19" s="4">
        <v>18008.72565</v>
      </c>
      <c r="F19" s="4">
        <v>1551.8</v>
      </c>
      <c r="G19" s="4">
        <v>0.4</v>
      </c>
      <c r="H19" s="4">
        <v>8184.5</v>
      </c>
      <c r="J19" s="4">
        <v>3.28</v>
      </c>
      <c r="K19" s="4">
        <v>0.86209999999999998</v>
      </c>
      <c r="L19" s="4">
        <v>10.912100000000001</v>
      </c>
      <c r="M19" s="4">
        <v>1.5526</v>
      </c>
      <c r="N19" s="4">
        <v>1337.8233</v>
      </c>
      <c r="O19" s="4">
        <v>0.37009999999999998</v>
      </c>
      <c r="P19" s="4">
        <v>1338.2</v>
      </c>
      <c r="Q19" s="4">
        <v>1106.9484</v>
      </c>
      <c r="R19" s="4">
        <v>0.30620000000000003</v>
      </c>
      <c r="S19" s="4">
        <v>1107.3</v>
      </c>
      <c r="T19" s="4">
        <v>8184.5114999999996</v>
      </c>
      <c r="W19" s="4">
        <v>0</v>
      </c>
      <c r="X19" s="4">
        <v>2.8258000000000001</v>
      </c>
      <c r="Y19" s="4">
        <v>12.1</v>
      </c>
      <c r="Z19" s="4">
        <v>851</v>
      </c>
      <c r="AA19" s="4">
        <v>853</v>
      </c>
      <c r="AB19" s="4">
        <v>865</v>
      </c>
      <c r="AC19" s="4">
        <v>97</v>
      </c>
      <c r="AD19" s="4">
        <v>30.62</v>
      </c>
      <c r="AE19" s="4">
        <v>0.7</v>
      </c>
      <c r="AF19" s="4">
        <v>979</v>
      </c>
      <c r="AG19" s="4">
        <v>2</v>
      </c>
      <c r="AH19" s="4">
        <v>80</v>
      </c>
      <c r="AI19" s="4">
        <v>36</v>
      </c>
      <c r="AJ19" s="4">
        <v>191</v>
      </c>
      <c r="AK19" s="4">
        <v>168</v>
      </c>
      <c r="AL19" s="4">
        <v>3.7</v>
      </c>
      <c r="AM19" s="4">
        <v>175</v>
      </c>
      <c r="AN19" s="4" t="s">
        <v>155</v>
      </c>
      <c r="AO19" s="4">
        <v>1</v>
      </c>
      <c r="AP19" s="5">
        <v>0.76901620370370372</v>
      </c>
      <c r="AQ19" s="4">
        <v>47.158938999999997</v>
      </c>
      <c r="AR19" s="4">
        <v>-88.488919999999993</v>
      </c>
      <c r="AS19" s="4">
        <v>316.2</v>
      </c>
      <c r="AT19" s="4">
        <v>31.2</v>
      </c>
      <c r="AU19" s="4">
        <v>12</v>
      </c>
      <c r="AV19" s="4">
        <v>9</v>
      </c>
      <c r="AW19" s="4" t="s">
        <v>205</v>
      </c>
      <c r="AX19" s="4">
        <v>1.4561999999999999</v>
      </c>
      <c r="AY19" s="4">
        <v>1.1718999999999999</v>
      </c>
      <c r="AZ19" s="4">
        <v>2.3561999999999999</v>
      </c>
      <c r="BA19" s="4">
        <v>13.404</v>
      </c>
      <c r="BB19" s="4">
        <v>13.02</v>
      </c>
      <c r="BC19" s="4">
        <v>0.97</v>
      </c>
      <c r="BD19" s="4">
        <v>15.993</v>
      </c>
      <c r="BE19" s="4">
        <v>2387.2570000000001</v>
      </c>
      <c r="BF19" s="4">
        <v>216.18100000000001</v>
      </c>
      <c r="BG19" s="4">
        <v>30.65</v>
      </c>
      <c r="BH19" s="4">
        <v>8.0000000000000002E-3</v>
      </c>
      <c r="BI19" s="4">
        <v>30.658000000000001</v>
      </c>
      <c r="BJ19" s="4">
        <v>25.36</v>
      </c>
      <c r="BK19" s="4">
        <v>7.0000000000000001E-3</v>
      </c>
      <c r="BL19" s="4">
        <v>25.367000000000001</v>
      </c>
      <c r="BM19" s="4">
        <v>61.788200000000003</v>
      </c>
      <c r="BQ19" s="4">
        <v>449.49900000000002</v>
      </c>
      <c r="BR19" s="4">
        <v>0.60931000000000002</v>
      </c>
      <c r="BS19" s="4">
        <v>-5</v>
      </c>
      <c r="BT19" s="4">
        <v>8.0000000000000002E-3</v>
      </c>
      <c r="BU19" s="4">
        <v>14.890014000000001</v>
      </c>
      <c r="BV19" s="4">
        <v>21</v>
      </c>
      <c r="BW19" s="4">
        <f t="shared" si="9"/>
        <v>3.9339416988</v>
      </c>
      <c r="BY19" s="4">
        <f>BE19*$BU19*(VLOOKUP("Fuel Specific Gravity",'Raw Data'!$A$1:$B$2000,2,FALSE))</f>
        <v>26695.2639038501</v>
      </c>
      <c r="BZ19" s="4">
        <f>BF19*$BU19*(VLOOKUP("Fuel Specific Gravity",'Raw Data'!$A$1:$B$2000,2,FALSE))</f>
        <v>2417.4225255170345</v>
      </c>
      <c r="CA19" s="4">
        <f>BJ19*$BU19*(VLOOKUP("Fuel Specific Gravity",'Raw Data'!$A$1:$B$2000,2,FALSE))</f>
        <v>283.58567703504002</v>
      </c>
      <c r="CB19" s="4">
        <f>BM19*$BU19*(VLOOKUP("Fuel Specific Gravity",'Raw Data'!$A$1:$B$2000,2,FALSE))</f>
        <v>690.94039943913481</v>
      </c>
    </row>
    <row r="20" spans="1:80" x14ac:dyDescent="0.25">
      <c r="A20" s="2">
        <v>43167</v>
      </c>
      <c r="B20" s="38">
        <v>1.8216435185185186E-2</v>
      </c>
      <c r="C20" s="4">
        <v>12.522</v>
      </c>
      <c r="D20" s="4">
        <v>2.1288</v>
      </c>
      <c r="E20" s="4">
        <v>21288.401020000001</v>
      </c>
      <c r="F20" s="4">
        <v>1637.9</v>
      </c>
      <c r="G20" s="4">
        <v>0.6</v>
      </c>
      <c r="H20" s="4">
        <v>8281.1</v>
      </c>
      <c r="J20" s="4">
        <v>2.97</v>
      </c>
      <c r="K20" s="4">
        <v>0.86</v>
      </c>
      <c r="L20" s="4">
        <v>10.7689</v>
      </c>
      <c r="M20" s="4">
        <v>1.8309</v>
      </c>
      <c r="N20" s="4">
        <v>1408.6559</v>
      </c>
      <c r="O20" s="4">
        <v>0.54079999999999995</v>
      </c>
      <c r="P20" s="4">
        <v>1409.2</v>
      </c>
      <c r="Q20" s="4">
        <v>1165.557</v>
      </c>
      <c r="R20" s="4">
        <v>0.44750000000000001</v>
      </c>
      <c r="S20" s="4">
        <v>1166</v>
      </c>
      <c r="T20" s="4">
        <v>8281.0941000000003</v>
      </c>
      <c r="W20" s="4">
        <v>0</v>
      </c>
      <c r="X20" s="4">
        <v>2.5571999999999999</v>
      </c>
      <c r="Y20" s="4">
        <v>12</v>
      </c>
      <c r="Z20" s="4">
        <v>853</v>
      </c>
      <c r="AA20" s="4">
        <v>854</v>
      </c>
      <c r="AB20" s="4">
        <v>865</v>
      </c>
      <c r="AC20" s="4">
        <v>97</v>
      </c>
      <c r="AD20" s="4">
        <v>30.62</v>
      </c>
      <c r="AE20" s="4">
        <v>0.7</v>
      </c>
      <c r="AF20" s="4">
        <v>979</v>
      </c>
      <c r="AG20" s="4">
        <v>2</v>
      </c>
      <c r="AH20" s="4">
        <v>79.123000000000005</v>
      </c>
      <c r="AI20" s="4">
        <v>36</v>
      </c>
      <c r="AJ20" s="4">
        <v>191</v>
      </c>
      <c r="AK20" s="4">
        <v>168</v>
      </c>
      <c r="AL20" s="4">
        <v>3.5</v>
      </c>
      <c r="AM20" s="4">
        <v>175</v>
      </c>
      <c r="AN20" s="4" t="s">
        <v>155</v>
      </c>
      <c r="AO20" s="4">
        <v>1</v>
      </c>
      <c r="AP20" s="5">
        <v>0.76902777777777775</v>
      </c>
      <c r="AQ20" s="4">
        <v>47.158909000000001</v>
      </c>
      <c r="AR20" s="4">
        <v>-88.488726</v>
      </c>
      <c r="AS20" s="4">
        <v>316.10000000000002</v>
      </c>
      <c r="AT20" s="4">
        <v>35.299999999999997</v>
      </c>
      <c r="AU20" s="4">
        <v>12</v>
      </c>
      <c r="AV20" s="4">
        <v>9</v>
      </c>
      <c r="AW20" s="4" t="s">
        <v>205</v>
      </c>
      <c r="AX20" s="4">
        <v>1.4719</v>
      </c>
      <c r="AY20" s="4">
        <v>1.3438000000000001</v>
      </c>
      <c r="AZ20" s="4">
        <v>2.4438</v>
      </c>
      <c r="BA20" s="4">
        <v>13.404</v>
      </c>
      <c r="BB20" s="4">
        <v>12.82</v>
      </c>
      <c r="BC20" s="4">
        <v>0.96</v>
      </c>
      <c r="BD20" s="4">
        <v>16.274999999999999</v>
      </c>
      <c r="BE20" s="4">
        <v>2330.4470000000001</v>
      </c>
      <c r="BF20" s="4">
        <v>252.17400000000001</v>
      </c>
      <c r="BG20" s="4">
        <v>31.922999999999998</v>
      </c>
      <c r="BH20" s="4">
        <v>1.2E-2</v>
      </c>
      <c r="BI20" s="4">
        <v>31.936</v>
      </c>
      <c r="BJ20" s="4">
        <v>26.414000000000001</v>
      </c>
      <c r="BK20" s="4">
        <v>0.01</v>
      </c>
      <c r="BL20" s="4">
        <v>26.423999999999999</v>
      </c>
      <c r="BM20" s="4">
        <v>61.840899999999998</v>
      </c>
      <c r="BQ20" s="4">
        <v>402.37799999999999</v>
      </c>
      <c r="BR20" s="4">
        <v>0.65948099999999998</v>
      </c>
      <c r="BS20" s="4">
        <v>-5</v>
      </c>
      <c r="BT20" s="4">
        <v>8.8769999999999995E-3</v>
      </c>
      <c r="BU20" s="4">
        <v>16.116067000000001</v>
      </c>
      <c r="BV20" s="4">
        <v>21</v>
      </c>
      <c r="BW20" s="4">
        <f t="shared" si="9"/>
        <v>4.2578649014000005</v>
      </c>
      <c r="BY20" s="4">
        <f>BE20*$BU20*(VLOOKUP("Fuel Specific Gravity",'Raw Data'!$A$1:$B$2000,2,FALSE))</f>
        <v>28205.787633953703</v>
      </c>
      <c r="BZ20" s="4">
        <f>BF20*$BU20*(VLOOKUP("Fuel Specific Gravity",'Raw Data'!$A$1:$B$2000,2,FALSE))</f>
        <v>3052.1038628231586</v>
      </c>
      <c r="CA20" s="4">
        <f>BJ20*$BU20*(VLOOKUP("Fuel Specific Gravity",'Raw Data'!$A$1:$B$2000,2,FALSE))</f>
        <v>319.69303509723801</v>
      </c>
      <c r="CB20" s="4">
        <f>BM20*$BU20*(VLOOKUP("Fuel Specific Gravity",'Raw Data'!$A$1:$B$2000,2,FALSE))</f>
        <v>748.47069789296529</v>
      </c>
    </row>
    <row r="21" spans="1:80" x14ac:dyDescent="0.25">
      <c r="A21" s="2">
        <v>43167</v>
      </c>
      <c r="B21" s="38">
        <v>1.822800925925926E-2</v>
      </c>
      <c r="C21" s="4">
        <v>12.465999999999999</v>
      </c>
      <c r="D21" s="4">
        <v>2.399</v>
      </c>
      <c r="E21" s="4">
        <v>23990.067279999999</v>
      </c>
      <c r="F21" s="4">
        <v>1685.8</v>
      </c>
      <c r="G21" s="4">
        <v>0.9</v>
      </c>
      <c r="H21" s="4">
        <v>8460.6</v>
      </c>
      <c r="J21" s="4">
        <v>2.68</v>
      </c>
      <c r="K21" s="4">
        <v>0.85780000000000001</v>
      </c>
      <c r="L21" s="4">
        <v>10.6938</v>
      </c>
      <c r="M21" s="4">
        <v>2.0579000000000001</v>
      </c>
      <c r="N21" s="4">
        <v>1446.0539000000001</v>
      </c>
      <c r="O21" s="4">
        <v>0.7359</v>
      </c>
      <c r="P21" s="4">
        <v>1446.8</v>
      </c>
      <c r="Q21" s="4">
        <v>1196.501</v>
      </c>
      <c r="R21" s="4">
        <v>0.6089</v>
      </c>
      <c r="S21" s="4">
        <v>1197.0999999999999</v>
      </c>
      <c r="T21" s="4">
        <v>8460.5602999999992</v>
      </c>
      <c r="W21" s="4">
        <v>0</v>
      </c>
      <c r="X21" s="4">
        <v>2.3026</v>
      </c>
      <c r="Y21" s="4">
        <v>12</v>
      </c>
      <c r="Z21" s="4">
        <v>853</v>
      </c>
      <c r="AA21" s="4">
        <v>852</v>
      </c>
      <c r="AB21" s="4">
        <v>864</v>
      </c>
      <c r="AC21" s="4">
        <v>97</v>
      </c>
      <c r="AD21" s="4">
        <v>30.62</v>
      </c>
      <c r="AE21" s="4">
        <v>0.7</v>
      </c>
      <c r="AF21" s="4">
        <v>979</v>
      </c>
      <c r="AG21" s="4">
        <v>2</v>
      </c>
      <c r="AH21" s="4">
        <v>79</v>
      </c>
      <c r="AI21" s="4">
        <v>36</v>
      </c>
      <c r="AJ21" s="4">
        <v>191</v>
      </c>
      <c r="AK21" s="4">
        <v>168</v>
      </c>
      <c r="AL21" s="4">
        <v>3.5</v>
      </c>
      <c r="AM21" s="4">
        <v>175</v>
      </c>
      <c r="AN21" s="4" t="s">
        <v>155</v>
      </c>
      <c r="AO21" s="4">
        <v>1</v>
      </c>
      <c r="AP21" s="5">
        <v>0.7690393518518519</v>
      </c>
      <c r="AQ21" s="4">
        <v>47.158897000000003</v>
      </c>
      <c r="AR21" s="4">
        <v>-88.488510000000005</v>
      </c>
      <c r="AS21" s="4">
        <v>316</v>
      </c>
      <c r="AT21" s="4">
        <v>38.299999999999997</v>
      </c>
      <c r="AU21" s="4">
        <v>12</v>
      </c>
      <c r="AV21" s="4">
        <v>9</v>
      </c>
      <c r="AW21" s="4" t="s">
        <v>205</v>
      </c>
      <c r="AX21" s="4">
        <v>1.3562000000000001</v>
      </c>
      <c r="AY21" s="4">
        <v>1.4</v>
      </c>
      <c r="AZ21" s="4">
        <v>2.1404999999999998</v>
      </c>
      <c r="BA21" s="4">
        <v>13.404</v>
      </c>
      <c r="BB21" s="4">
        <v>12.6</v>
      </c>
      <c r="BC21" s="4">
        <v>0.94</v>
      </c>
      <c r="BD21" s="4">
        <v>16.577000000000002</v>
      </c>
      <c r="BE21" s="4">
        <v>2285.194</v>
      </c>
      <c r="BF21" s="4">
        <v>279.89</v>
      </c>
      <c r="BG21" s="4">
        <v>32.36</v>
      </c>
      <c r="BH21" s="4">
        <v>1.6E-2</v>
      </c>
      <c r="BI21" s="4">
        <v>32.377000000000002</v>
      </c>
      <c r="BJ21" s="4">
        <v>26.776</v>
      </c>
      <c r="BK21" s="4">
        <v>1.4E-2</v>
      </c>
      <c r="BL21" s="4">
        <v>26.789000000000001</v>
      </c>
      <c r="BM21" s="4">
        <v>62.389899999999997</v>
      </c>
      <c r="BQ21" s="4">
        <v>357.78</v>
      </c>
      <c r="BR21" s="4">
        <v>0.70458799999999999</v>
      </c>
      <c r="BS21" s="4">
        <v>-5</v>
      </c>
      <c r="BT21" s="4">
        <v>8.9999999999999993E-3</v>
      </c>
      <c r="BU21" s="4">
        <v>17.218368999999999</v>
      </c>
      <c r="BV21" s="4">
        <v>21</v>
      </c>
      <c r="BW21" s="4">
        <f t="shared" si="9"/>
        <v>4.5490930897999995</v>
      </c>
      <c r="BY21" s="4">
        <f>BE21*$BU21*(VLOOKUP("Fuel Specific Gravity",'Raw Data'!$A$1:$B$2000,2,FALSE))</f>
        <v>29549.832459968085</v>
      </c>
      <c r="BZ21" s="4">
        <f>BF21*$BU21*(VLOOKUP("Fuel Specific Gravity",'Raw Data'!$A$1:$B$2000,2,FALSE))</f>
        <v>3619.2562238569094</v>
      </c>
      <c r="CA21" s="4">
        <f>BJ21*$BU21*(VLOOKUP("Fuel Specific Gravity",'Raw Data'!$A$1:$B$2000,2,FALSE))</f>
        <v>346.240325306344</v>
      </c>
      <c r="CB21" s="4">
        <f>BM21*$BU21*(VLOOKUP("Fuel Specific Gravity",'Raw Data'!$A$1:$B$2000,2,FALSE))</f>
        <v>806.76349237489808</v>
      </c>
    </row>
    <row r="22" spans="1:80" x14ac:dyDescent="0.25">
      <c r="A22" s="2">
        <v>43167</v>
      </c>
      <c r="B22" s="38">
        <v>1.8239583333333333E-2</v>
      </c>
      <c r="C22" s="4">
        <v>12.087</v>
      </c>
      <c r="D22" s="4">
        <v>3.1878000000000002</v>
      </c>
      <c r="E22" s="4">
        <v>31878.181820000002</v>
      </c>
      <c r="F22" s="4">
        <v>1696.3</v>
      </c>
      <c r="G22" s="4">
        <v>1.2</v>
      </c>
      <c r="H22" s="4">
        <v>8559.6</v>
      </c>
      <c r="J22" s="4">
        <v>2.44</v>
      </c>
      <c r="K22" s="4">
        <v>0.85340000000000005</v>
      </c>
      <c r="L22" s="4">
        <v>10.3147</v>
      </c>
      <c r="M22" s="4">
        <v>2.7202999999999999</v>
      </c>
      <c r="N22" s="4">
        <v>1447.5486000000001</v>
      </c>
      <c r="O22" s="4">
        <v>0.98819999999999997</v>
      </c>
      <c r="P22" s="4">
        <v>1448.5</v>
      </c>
      <c r="Q22" s="4">
        <v>1197.7378000000001</v>
      </c>
      <c r="R22" s="4">
        <v>0.81769999999999998</v>
      </c>
      <c r="S22" s="4">
        <v>1198.5999999999999</v>
      </c>
      <c r="T22" s="4">
        <v>8559.6438999999991</v>
      </c>
      <c r="W22" s="4">
        <v>0</v>
      </c>
      <c r="X22" s="4">
        <v>2.0779999999999998</v>
      </c>
      <c r="Y22" s="4">
        <v>12</v>
      </c>
      <c r="Z22" s="4">
        <v>852</v>
      </c>
      <c r="AA22" s="4">
        <v>852</v>
      </c>
      <c r="AB22" s="4">
        <v>865</v>
      </c>
      <c r="AC22" s="4">
        <v>97</v>
      </c>
      <c r="AD22" s="4">
        <v>30.62</v>
      </c>
      <c r="AE22" s="4">
        <v>0.7</v>
      </c>
      <c r="AF22" s="4">
        <v>979</v>
      </c>
      <c r="AG22" s="4">
        <v>2</v>
      </c>
      <c r="AH22" s="4">
        <v>79</v>
      </c>
      <c r="AI22" s="4">
        <v>36.876123999999997</v>
      </c>
      <c r="AJ22" s="4">
        <v>190.1</v>
      </c>
      <c r="AK22" s="4">
        <v>168</v>
      </c>
      <c r="AL22" s="4">
        <v>3.4</v>
      </c>
      <c r="AM22" s="4">
        <v>175</v>
      </c>
      <c r="AN22" s="4" t="s">
        <v>155</v>
      </c>
      <c r="AO22" s="4">
        <v>1</v>
      </c>
      <c r="AP22" s="5">
        <v>0.76905092592592583</v>
      </c>
      <c r="AQ22" s="4">
        <v>47.158898999999998</v>
      </c>
      <c r="AR22" s="4">
        <v>-88.488271999999995</v>
      </c>
      <c r="AS22" s="4">
        <v>315.89999999999998</v>
      </c>
      <c r="AT22" s="4">
        <v>40.299999999999997</v>
      </c>
      <c r="AU22" s="4">
        <v>12</v>
      </c>
      <c r="AV22" s="4">
        <v>10</v>
      </c>
      <c r="AW22" s="4" t="s">
        <v>199</v>
      </c>
      <c r="AX22" s="4">
        <v>1.8032999999999999</v>
      </c>
      <c r="AY22" s="4">
        <v>1.1124000000000001</v>
      </c>
      <c r="AZ22" s="4">
        <v>2.4314</v>
      </c>
      <c r="BA22" s="4">
        <v>13.404</v>
      </c>
      <c r="BB22" s="4">
        <v>12.2</v>
      </c>
      <c r="BC22" s="4">
        <v>0.91</v>
      </c>
      <c r="BD22" s="4">
        <v>17.184000000000001</v>
      </c>
      <c r="BE22" s="4">
        <v>2157.4969999999998</v>
      </c>
      <c r="BF22" s="4">
        <v>362.154</v>
      </c>
      <c r="BG22" s="4">
        <v>31.707000000000001</v>
      </c>
      <c r="BH22" s="4">
        <v>2.1999999999999999E-2</v>
      </c>
      <c r="BI22" s="4">
        <v>31.728999999999999</v>
      </c>
      <c r="BJ22" s="4">
        <v>26.236000000000001</v>
      </c>
      <c r="BK22" s="4">
        <v>1.7999999999999999E-2</v>
      </c>
      <c r="BL22" s="4">
        <v>26.253</v>
      </c>
      <c r="BM22" s="4">
        <v>61.783099999999997</v>
      </c>
      <c r="BQ22" s="4">
        <v>316.02800000000002</v>
      </c>
      <c r="BR22" s="4">
        <v>0.695106</v>
      </c>
      <c r="BS22" s="4">
        <v>-5</v>
      </c>
      <c r="BT22" s="4">
        <v>8.9999999999999993E-3</v>
      </c>
      <c r="BU22" s="4">
        <v>16.986650000000001</v>
      </c>
      <c r="BV22" s="4">
        <v>21</v>
      </c>
      <c r="BW22" s="4">
        <f t="shared" si="9"/>
        <v>4.48787293</v>
      </c>
      <c r="BY22" s="4">
        <f>BE22*$BU22*(VLOOKUP("Fuel Specific Gravity",'Raw Data'!$A$1:$B$2000,2,FALSE))</f>
        <v>27523.133457702548</v>
      </c>
      <c r="BZ22" s="4">
        <f>BF22*$BU22*(VLOOKUP("Fuel Specific Gravity",'Raw Data'!$A$1:$B$2000,2,FALSE))</f>
        <v>4619.9892163190998</v>
      </c>
      <c r="CA22" s="4">
        <f>BJ22*$BU22*(VLOOKUP("Fuel Specific Gravity",'Raw Data'!$A$1:$B$2000,2,FALSE))</f>
        <v>334.69197379939999</v>
      </c>
      <c r="CB22" s="4">
        <f>BM22*$BU22*(VLOOKUP("Fuel Specific Gravity",'Raw Data'!$A$1:$B$2000,2,FALSE))</f>
        <v>788.16540960686507</v>
      </c>
    </row>
    <row r="23" spans="1:80" x14ac:dyDescent="0.25">
      <c r="A23" s="2">
        <v>43167</v>
      </c>
      <c r="B23" s="38">
        <v>1.8251157407407407E-2</v>
      </c>
      <c r="C23" s="4">
        <v>9.8330000000000002</v>
      </c>
      <c r="D23" s="4">
        <v>5.4343000000000004</v>
      </c>
      <c r="E23" s="4">
        <v>54343.287669999998</v>
      </c>
      <c r="F23" s="4">
        <v>1686.4</v>
      </c>
      <c r="G23" s="4">
        <v>1.3</v>
      </c>
      <c r="H23" s="4">
        <v>8929.6</v>
      </c>
      <c r="J23" s="4">
        <v>2.1</v>
      </c>
      <c r="K23" s="4">
        <v>0.84940000000000004</v>
      </c>
      <c r="L23" s="4">
        <v>8.3523999999999994</v>
      </c>
      <c r="M23" s="4">
        <v>4.6159999999999997</v>
      </c>
      <c r="N23" s="4">
        <v>1432.4925000000001</v>
      </c>
      <c r="O23" s="4">
        <v>1.1288</v>
      </c>
      <c r="P23" s="4">
        <v>1433.6</v>
      </c>
      <c r="Q23" s="4">
        <v>1185.28</v>
      </c>
      <c r="R23" s="4">
        <v>0.93400000000000005</v>
      </c>
      <c r="S23" s="4">
        <v>1186.2</v>
      </c>
      <c r="T23" s="4">
        <v>8929.6353999999992</v>
      </c>
      <c r="W23" s="4">
        <v>0</v>
      </c>
      <c r="X23" s="4">
        <v>1.7838000000000001</v>
      </c>
      <c r="Y23" s="4">
        <v>12</v>
      </c>
      <c r="Z23" s="4">
        <v>854</v>
      </c>
      <c r="AA23" s="4">
        <v>854</v>
      </c>
      <c r="AB23" s="4">
        <v>867</v>
      </c>
      <c r="AC23" s="4">
        <v>97</v>
      </c>
      <c r="AD23" s="4">
        <v>30.62</v>
      </c>
      <c r="AE23" s="4">
        <v>0.7</v>
      </c>
      <c r="AF23" s="4">
        <v>979</v>
      </c>
      <c r="AG23" s="4">
        <v>2</v>
      </c>
      <c r="AH23" s="4">
        <v>79</v>
      </c>
      <c r="AI23" s="4">
        <v>37</v>
      </c>
      <c r="AJ23" s="4">
        <v>190</v>
      </c>
      <c r="AK23" s="4">
        <v>168</v>
      </c>
      <c r="AL23" s="4">
        <v>3.4</v>
      </c>
      <c r="AM23" s="4">
        <v>175</v>
      </c>
      <c r="AN23" s="4" t="s">
        <v>155</v>
      </c>
      <c r="AO23" s="4">
        <v>1</v>
      </c>
      <c r="AP23" s="5">
        <v>0.76906249999999998</v>
      </c>
      <c r="AQ23" s="4">
        <v>47.158895999999999</v>
      </c>
      <c r="AR23" s="4">
        <v>-88.488018999999994</v>
      </c>
      <c r="AS23" s="4">
        <v>315.60000000000002</v>
      </c>
      <c r="AT23" s="4">
        <v>42.2</v>
      </c>
      <c r="AU23" s="4">
        <v>12</v>
      </c>
      <c r="AV23" s="4">
        <v>10</v>
      </c>
      <c r="AW23" s="4" t="s">
        <v>199</v>
      </c>
      <c r="AX23" s="4">
        <v>2.0718999999999999</v>
      </c>
      <c r="AY23" s="4">
        <v>1.1437999999999999</v>
      </c>
      <c r="AZ23" s="4">
        <v>2.6718999999999999</v>
      </c>
      <c r="BA23" s="4">
        <v>13.404</v>
      </c>
      <c r="BB23" s="4">
        <v>11.86</v>
      </c>
      <c r="BC23" s="4">
        <v>0.88</v>
      </c>
      <c r="BD23" s="4">
        <v>17.728000000000002</v>
      </c>
      <c r="BE23" s="4">
        <v>1750.7429999999999</v>
      </c>
      <c r="BF23" s="4">
        <v>615.82299999999998</v>
      </c>
      <c r="BG23" s="4">
        <v>31.443999999999999</v>
      </c>
      <c r="BH23" s="4">
        <v>2.5000000000000001E-2</v>
      </c>
      <c r="BI23" s="4">
        <v>31.469000000000001</v>
      </c>
      <c r="BJ23" s="4">
        <v>26.018000000000001</v>
      </c>
      <c r="BK23" s="4">
        <v>2.1000000000000001E-2</v>
      </c>
      <c r="BL23" s="4">
        <v>26.038</v>
      </c>
      <c r="BM23" s="4">
        <v>64.590400000000002</v>
      </c>
      <c r="BQ23" s="4">
        <v>271.863</v>
      </c>
      <c r="BR23" s="4">
        <v>0.39047700000000002</v>
      </c>
      <c r="BS23" s="4">
        <v>-5</v>
      </c>
      <c r="BT23" s="4">
        <v>8.9999999999999993E-3</v>
      </c>
      <c r="BU23" s="4">
        <v>9.5422930000000008</v>
      </c>
      <c r="BV23" s="4">
        <v>21</v>
      </c>
      <c r="BW23" s="4">
        <f t="shared" si="9"/>
        <v>2.5210738105999999</v>
      </c>
      <c r="BY23" s="4">
        <f>BE23*$BU23*(VLOOKUP("Fuel Specific Gravity",'Raw Data'!$A$1:$B$2000,2,FALSE))</f>
        <v>12546.283107947951</v>
      </c>
      <c r="BZ23" s="4">
        <f>BF23*$BU23*(VLOOKUP("Fuel Specific Gravity",'Raw Data'!$A$1:$B$2000,2,FALSE))</f>
        <v>4413.1489901063887</v>
      </c>
      <c r="CA23" s="4">
        <f>BJ23*$BU23*(VLOOKUP("Fuel Specific Gravity",'Raw Data'!$A$1:$B$2000,2,FALSE))</f>
        <v>186.45180583477401</v>
      </c>
      <c r="CB23" s="4">
        <f>BM23*$BU23*(VLOOKUP("Fuel Specific Gravity",'Raw Data'!$A$1:$B$2000,2,FALSE))</f>
        <v>462.87173186218723</v>
      </c>
    </row>
    <row r="24" spans="1:80" x14ac:dyDescent="0.25">
      <c r="A24" s="2">
        <v>43167</v>
      </c>
      <c r="B24" s="38">
        <v>1.826273148148148E-2</v>
      </c>
      <c r="C24" s="4">
        <v>9.1519999999999992</v>
      </c>
      <c r="D24" s="4">
        <v>7.1287000000000003</v>
      </c>
      <c r="E24" s="4">
        <v>71286.78082</v>
      </c>
      <c r="F24" s="4">
        <v>1537.7</v>
      </c>
      <c r="G24" s="4">
        <v>2.2000000000000002</v>
      </c>
      <c r="H24" s="4">
        <v>11423.8</v>
      </c>
      <c r="J24" s="4">
        <v>1.93</v>
      </c>
      <c r="K24" s="4">
        <v>0.83560000000000001</v>
      </c>
      <c r="L24" s="4">
        <v>7.6475</v>
      </c>
      <c r="M24" s="4">
        <v>5.9565000000000001</v>
      </c>
      <c r="N24" s="4">
        <v>1284.846</v>
      </c>
      <c r="O24" s="4">
        <v>1.8404</v>
      </c>
      <c r="P24" s="4">
        <v>1286.7</v>
      </c>
      <c r="Q24" s="4">
        <v>1063.1135999999999</v>
      </c>
      <c r="R24" s="4">
        <v>1.5227999999999999</v>
      </c>
      <c r="S24" s="4">
        <v>1064.5999999999999</v>
      </c>
      <c r="T24" s="4">
        <v>11423.813399999999</v>
      </c>
      <c r="W24" s="4">
        <v>0</v>
      </c>
      <c r="X24" s="4">
        <v>1.6116999999999999</v>
      </c>
      <c r="Y24" s="4">
        <v>12</v>
      </c>
      <c r="Z24" s="4">
        <v>855</v>
      </c>
      <c r="AA24" s="4">
        <v>856</v>
      </c>
      <c r="AB24" s="4">
        <v>870</v>
      </c>
      <c r="AC24" s="4">
        <v>97</v>
      </c>
      <c r="AD24" s="4">
        <v>30.62</v>
      </c>
      <c r="AE24" s="4">
        <v>0.7</v>
      </c>
      <c r="AF24" s="4">
        <v>979</v>
      </c>
      <c r="AG24" s="4">
        <v>2</v>
      </c>
      <c r="AH24" s="4">
        <v>78.123000000000005</v>
      </c>
      <c r="AI24" s="4">
        <v>37</v>
      </c>
      <c r="AJ24" s="4">
        <v>190</v>
      </c>
      <c r="AK24" s="4">
        <v>168</v>
      </c>
      <c r="AL24" s="4">
        <v>3.4</v>
      </c>
      <c r="AM24" s="4">
        <v>175</v>
      </c>
      <c r="AN24" s="4" t="s">
        <v>155</v>
      </c>
      <c r="AO24" s="4">
        <v>1</v>
      </c>
      <c r="AP24" s="5">
        <v>0.76907407407407413</v>
      </c>
      <c r="AQ24" s="4">
        <v>47.158901999999998</v>
      </c>
      <c r="AR24" s="4">
        <v>-88.487753999999995</v>
      </c>
      <c r="AS24" s="4">
        <v>315.39999999999998</v>
      </c>
      <c r="AT24" s="4">
        <v>42.7</v>
      </c>
      <c r="AU24" s="4">
        <v>12</v>
      </c>
      <c r="AV24" s="4">
        <v>10</v>
      </c>
      <c r="AW24" s="4" t="s">
        <v>199</v>
      </c>
      <c r="AX24" s="4">
        <v>2.1</v>
      </c>
      <c r="AY24" s="4">
        <v>1.2</v>
      </c>
      <c r="AZ24" s="4">
        <v>2.7</v>
      </c>
      <c r="BA24" s="4">
        <v>13.404</v>
      </c>
      <c r="BB24" s="4">
        <v>10.78</v>
      </c>
      <c r="BC24" s="4">
        <v>0.8</v>
      </c>
      <c r="BD24" s="4">
        <v>19.678999999999998</v>
      </c>
      <c r="BE24" s="4">
        <v>1506.5039999999999</v>
      </c>
      <c r="BF24" s="4">
        <v>746.827</v>
      </c>
      <c r="BG24" s="4">
        <v>26.506</v>
      </c>
      <c r="BH24" s="4">
        <v>3.7999999999999999E-2</v>
      </c>
      <c r="BI24" s="4">
        <v>26.544</v>
      </c>
      <c r="BJ24" s="4">
        <v>21.931000000000001</v>
      </c>
      <c r="BK24" s="4">
        <v>3.1E-2</v>
      </c>
      <c r="BL24" s="4">
        <v>21.963000000000001</v>
      </c>
      <c r="BM24" s="4">
        <v>77.657700000000006</v>
      </c>
      <c r="BQ24" s="4">
        <v>230.858</v>
      </c>
      <c r="BR24" s="4">
        <v>0.33835300000000001</v>
      </c>
      <c r="BS24" s="4">
        <v>-5</v>
      </c>
      <c r="BT24" s="4">
        <v>9.8770000000000004E-3</v>
      </c>
      <c r="BU24" s="4">
        <v>8.2685010000000005</v>
      </c>
      <c r="BV24" s="4">
        <v>21</v>
      </c>
      <c r="BW24" s="4">
        <f t="shared" si="9"/>
        <v>2.1845379642</v>
      </c>
      <c r="BY24" s="4">
        <f>BE24*$BU24*(VLOOKUP("Fuel Specific Gravity",'Raw Data'!$A$1:$B$2000,2,FALSE))</f>
        <v>9354.8539027085044</v>
      </c>
      <c r="BZ24" s="4">
        <f>BF24*$BU24*(VLOOKUP("Fuel Specific Gravity",'Raw Data'!$A$1:$B$2000,2,FALSE))</f>
        <v>4637.5299870415774</v>
      </c>
      <c r="CA24" s="4">
        <f>BJ24*$BU24*(VLOOKUP("Fuel Specific Gravity",'Raw Data'!$A$1:$B$2000,2,FALSE))</f>
        <v>136.18370806868103</v>
      </c>
      <c r="CB24" s="4">
        <f>BM24*$BU24*(VLOOKUP("Fuel Specific Gravity",'Raw Data'!$A$1:$B$2000,2,FALSE))</f>
        <v>482.22669035088273</v>
      </c>
    </row>
    <row r="25" spans="1:80" x14ac:dyDescent="0.25">
      <c r="A25" s="2">
        <v>43167</v>
      </c>
      <c r="B25" s="38">
        <v>1.8274305555555558E-2</v>
      </c>
      <c r="C25" s="4">
        <v>9.8010000000000002</v>
      </c>
      <c r="D25" s="4">
        <v>6.1694000000000004</v>
      </c>
      <c r="E25" s="4">
        <v>61693.983740000003</v>
      </c>
      <c r="F25" s="4">
        <v>1157.0999999999999</v>
      </c>
      <c r="G25" s="4">
        <v>4.2</v>
      </c>
      <c r="H25" s="4">
        <v>10526.3</v>
      </c>
      <c r="J25" s="4">
        <v>1.79</v>
      </c>
      <c r="K25" s="4">
        <v>0.84089999999999998</v>
      </c>
      <c r="L25" s="4">
        <v>8.2415000000000003</v>
      </c>
      <c r="M25" s="4">
        <v>5.1877000000000004</v>
      </c>
      <c r="N25" s="4">
        <v>972.93769999999995</v>
      </c>
      <c r="O25" s="4">
        <v>3.5206</v>
      </c>
      <c r="P25" s="4">
        <v>976.5</v>
      </c>
      <c r="Q25" s="4">
        <v>805.03290000000004</v>
      </c>
      <c r="R25" s="4">
        <v>2.9129999999999998</v>
      </c>
      <c r="S25" s="4">
        <v>807.9</v>
      </c>
      <c r="T25" s="4">
        <v>10526.273800000001</v>
      </c>
      <c r="W25" s="4">
        <v>0</v>
      </c>
      <c r="X25" s="4">
        <v>1.5023</v>
      </c>
      <c r="Y25" s="4">
        <v>11.9</v>
      </c>
      <c r="Z25" s="4">
        <v>857</v>
      </c>
      <c r="AA25" s="4">
        <v>857</v>
      </c>
      <c r="AB25" s="4">
        <v>871</v>
      </c>
      <c r="AC25" s="4">
        <v>97</v>
      </c>
      <c r="AD25" s="4">
        <v>30.62</v>
      </c>
      <c r="AE25" s="4">
        <v>0.7</v>
      </c>
      <c r="AF25" s="4">
        <v>979</v>
      </c>
      <c r="AG25" s="4">
        <v>2</v>
      </c>
      <c r="AH25" s="4">
        <v>78</v>
      </c>
      <c r="AI25" s="4">
        <v>37</v>
      </c>
      <c r="AJ25" s="4">
        <v>190</v>
      </c>
      <c r="AK25" s="4">
        <v>168</v>
      </c>
      <c r="AL25" s="4">
        <v>3.3</v>
      </c>
      <c r="AM25" s="4">
        <v>175</v>
      </c>
      <c r="AN25" s="4" t="s">
        <v>155</v>
      </c>
      <c r="AO25" s="4">
        <v>1</v>
      </c>
      <c r="AP25" s="5">
        <v>0.76908564814814817</v>
      </c>
      <c r="AQ25" s="4">
        <v>47.158906000000002</v>
      </c>
      <c r="AR25" s="4">
        <v>-88.487480000000005</v>
      </c>
      <c r="AS25" s="4">
        <v>315</v>
      </c>
      <c r="AT25" s="4">
        <v>43.9</v>
      </c>
      <c r="AU25" s="4">
        <v>12</v>
      </c>
      <c r="AV25" s="4">
        <v>10</v>
      </c>
      <c r="AW25" s="4" t="s">
        <v>199</v>
      </c>
      <c r="AX25" s="4">
        <v>1.5967</v>
      </c>
      <c r="AY25" s="4">
        <v>1.2</v>
      </c>
      <c r="AZ25" s="4">
        <v>2.2686000000000002</v>
      </c>
      <c r="BA25" s="4">
        <v>13.404</v>
      </c>
      <c r="BB25" s="4">
        <v>11.17</v>
      </c>
      <c r="BC25" s="4">
        <v>0.83</v>
      </c>
      <c r="BD25" s="4">
        <v>18.925000000000001</v>
      </c>
      <c r="BE25" s="4">
        <v>1653.2760000000001</v>
      </c>
      <c r="BF25" s="4">
        <v>662.35299999999995</v>
      </c>
      <c r="BG25" s="4">
        <v>20.439</v>
      </c>
      <c r="BH25" s="4">
        <v>7.3999999999999996E-2</v>
      </c>
      <c r="BI25" s="4">
        <v>20.513000000000002</v>
      </c>
      <c r="BJ25" s="4">
        <v>16.911999999999999</v>
      </c>
      <c r="BK25" s="4">
        <v>6.0999999999999999E-2</v>
      </c>
      <c r="BL25" s="4">
        <v>16.972999999999999</v>
      </c>
      <c r="BM25" s="4">
        <v>72.868200000000002</v>
      </c>
      <c r="BQ25" s="4">
        <v>219.131</v>
      </c>
      <c r="BR25" s="4">
        <v>0.33436900000000003</v>
      </c>
      <c r="BS25" s="4">
        <v>-5</v>
      </c>
      <c r="BT25" s="4">
        <v>9.1229999999999992E-3</v>
      </c>
      <c r="BU25" s="4">
        <v>8.1711419999999997</v>
      </c>
      <c r="BV25" s="4">
        <v>21</v>
      </c>
      <c r="BW25" s="4">
        <f t="shared" si="9"/>
        <v>2.1588157163999999</v>
      </c>
      <c r="BY25" s="4">
        <f>BE25*$BU25*(VLOOKUP("Fuel Specific Gravity",'Raw Data'!$A$1:$B$2000,2,FALSE))</f>
        <v>10145.373873855191</v>
      </c>
      <c r="BZ25" s="4">
        <f>BF25*$BU25*(VLOOKUP("Fuel Specific Gravity",'Raw Data'!$A$1:$B$2000,2,FALSE))</f>
        <v>4064.5474932616253</v>
      </c>
      <c r="CA25" s="4">
        <f>BJ25*$BU25*(VLOOKUP("Fuel Specific Gravity",'Raw Data'!$A$1:$B$2000,2,FALSE))</f>
        <v>103.78095548150399</v>
      </c>
      <c r="CB25" s="4">
        <f>BM25*$BU25*(VLOOKUP("Fuel Specific Gravity",'Raw Data'!$A$1:$B$2000,2,FALSE))</f>
        <v>447.15772352278441</v>
      </c>
    </row>
    <row r="26" spans="1:80" x14ac:dyDescent="0.25">
      <c r="A26" s="2">
        <v>43167</v>
      </c>
      <c r="B26" s="38">
        <v>1.8285879629629628E-2</v>
      </c>
      <c r="C26" s="4">
        <v>10.428000000000001</v>
      </c>
      <c r="D26" s="4">
        <v>5.7534999999999998</v>
      </c>
      <c r="E26" s="4">
        <v>57535.459139999999</v>
      </c>
      <c r="F26" s="4">
        <v>790.6</v>
      </c>
      <c r="G26" s="4">
        <v>4.4000000000000004</v>
      </c>
      <c r="H26" s="4">
        <v>9501.2999999999993</v>
      </c>
      <c r="J26" s="4">
        <v>1.7</v>
      </c>
      <c r="K26" s="4">
        <v>0.84109999999999996</v>
      </c>
      <c r="L26" s="4">
        <v>8.7708999999999993</v>
      </c>
      <c r="M26" s="4">
        <v>4.8391999999999999</v>
      </c>
      <c r="N26" s="4">
        <v>664.9239</v>
      </c>
      <c r="O26" s="4">
        <v>3.7008000000000001</v>
      </c>
      <c r="P26" s="4">
        <v>668.6</v>
      </c>
      <c r="Q26" s="4">
        <v>550.17460000000005</v>
      </c>
      <c r="R26" s="4">
        <v>3.0621</v>
      </c>
      <c r="S26" s="4">
        <v>553.20000000000005</v>
      </c>
      <c r="T26" s="4">
        <v>9501.2693999999992</v>
      </c>
      <c r="W26" s="4">
        <v>0</v>
      </c>
      <c r="X26" s="4">
        <v>1.4298</v>
      </c>
      <c r="Y26" s="4">
        <v>12</v>
      </c>
      <c r="Z26" s="4">
        <v>858</v>
      </c>
      <c r="AA26" s="4">
        <v>858</v>
      </c>
      <c r="AB26" s="4">
        <v>871</v>
      </c>
      <c r="AC26" s="4">
        <v>97</v>
      </c>
      <c r="AD26" s="4">
        <v>30.62</v>
      </c>
      <c r="AE26" s="4">
        <v>0.7</v>
      </c>
      <c r="AF26" s="4">
        <v>979</v>
      </c>
      <c r="AG26" s="4">
        <v>2</v>
      </c>
      <c r="AH26" s="4">
        <v>78</v>
      </c>
      <c r="AI26" s="4">
        <v>36.122999999999998</v>
      </c>
      <c r="AJ26" s="4">
        <v>190</v>
      </c>
      <c r="AK26" s="4">
        <v>168</v>
      </c>
      <c r="AL26" s="4">
        <v>3.4</v>
      </c>
      <c r="AM26" s="4">
        <v>175.2</v>
      </c>
      <c r="AN26" s="4" t="s">
        <v>155</v>
      </c>
      <c r="AO26" s="4">
        <v>1</v>
      </c>
      <c r="AP26" s="5">
        <v>0.76909722222222221</v>
      </c>
      <c r="AQ26" s="4">
        <v>47.158907999999997</v>
      </c>
      <c r="AR26" s="4">
        <v>-88.487221000000005</v>
      </c>
      <c r="AS26" s="4">
        <v>314.39999999999998</v>
      </c>
      <c r="AT26" s="4">
        <v>40.6</v>
      </c>
      <c r="AU26" s="4">
        <v>12</v>
      </c>
      <c r="AV26" s="4">
        <v>10</v>
      </c>
      <c r="AW26" s="4" t="s">
        <v>199</v>
      </c>
      <c r="AX26" s="4">
        <v>1.3281000000000001</v>
      </c>
      <c r="AY26" s="4">
        <v>1.2719</v>
      </c>
      <c r="AZ26" s="4">
        <v>2.0280999999999998</v>
      </c>
      <c r="BA26" s="4">
        <v>13.404</v>
      </c>
      <c r="BB26" s="4">
        <v>11.19</v>
      </c>
      <c r="BC26" s="4">
        <v>0.83</v>
      </c>
      <c r="BD26" s="4">
        <v>18.893999999999998</v>
      </c>
      <c r="BE26" s="4">
        <v>1749.9860000000001</v>
      </c>
      <c r="BF26" s="4">
        <v>614.52499999999998</v>
      </c>
      <c r="BG26" s="4">
        <v>13.893000000000001</v>
      </c>
      <c r="BH26" s="4">
        <v>7.6999999999999999E-2</v>
      </c>
      <c r="BI26" s="4">
        <v>13.97</v>
      </c>
      <c r="BJ26" s="4">
        <v>11.494999999999999</v>
      </c>
      <c r="BK26" s="4">
        <v>6.4000000000000001E-2</v>
      </c>
      <c r="BL26" s="4">
        <v>11.558999999999999</v>
      </c>
      <c r="BM26" s="4">
        <v>65.417199999999994</v>
      </c>
      <c r="BQ26" s="4">
        <v>207.43100000000001</v>
      </c>
      <c r="BR26" s="4">
        <v>0.33400000000000002</v>
      </c>
      <c r="BS26" s="4">
        <v>-5</v>
      </c>
      <c r="BT26" s="4">
        <v>8.123E-3</v>
      </c>
      <c r="BU26" s="4">
        <v>8.1621249999999996</v>
      </c>
      <c r="BV26" s="4">
        <v>21</v>
      </c>
      <c r="BW26" s="4">
        <f t="shared" si="9"/>
        <v>2.1564334249999999</v>
      </c>
      <c r="BY26" s="4">
        <f>BE26*$BU26*(VLOOKUP("Fuel Specific Gravity",'Raw Data'!$A$1:$B$2000,2,FALSE))</f>
        <v>10726.986964667751</v>
      </c>
      <c r="BZ26" s="4">
        <f>BF26*$BU26*(VLOOKUP("Fuel Specific Gravity",'Raw Data'!$A$1:$B$2000,2,FALSE))</f>
        <v>3766.8882290843749</v>
      </c>
      <c r="CA26" s="4">
        <f>BJ26*$BU26*(VLOOKUP("Fuel Specific Gravity",'Raw Data'!$A$1:$B$2000,2,FALSE))</f>
        <v>70.461543783124995</v>
      </c>
      <c r="CB26" s="4">
        <f>BM26*$BU26*(VLOOKUP("Fuel Specific Gravity",'Raw Data'!$A$1:$B$2000,2,FALSE))</f>
        <v>400.99146602604998</v>
      </c>
    </row>
    <row r="27" spans="1:80" x14ac:dyDescent="0.25">
      <c r="A27" s="2">
        <v>43167</v>
      </c>
      <c r="B27" s="38">
        <v>1.8297453703703701E-2</v>
      </c>
      <c r="C27" s="4">
        <v>9.98</v>
      </c>
      <c r="D27" s="4">
        <v>5.6890999999999998</v>
      </c>
      <c r="E27" s="4">
        <v>56890.676249999997</v>
      </c>
      <c r="F27" s="4">
        <v>641.6</v>
      </c>
      <c r="G27" s="4">
        <v>4.2</v>
      </c>
      <c r="H27" s="4">
        <v>8550.7999999999993</v>
      </c>
      <c r="J27" s="4">
        <v>1.6</v>
      </c>
      <c r="K27" s="4">
        <v>0.84619999999999995</v>
      </c>
      <c r="L27" s="4">
        <v>8.4446999999999992</v>
      </c>
      <c r="M27" s="4">
        <v>4.8139000000000003</v>
      </c>
      <c r="N27" s="4">
        <v>542.89099999999996</v>
      </c>
      <c r="O27" s="4">
        <v>3.5903</v>
      </c>
      <c r="P27" s="4">
        <v>546.5</v>
      </c>
      <c r="Q27" s="4">
        <v>449.20150000000001</v>
      </c>
      <c r="R27" s="4">
        <v>2.9706999999999999</v>
      </c>
      <c r="S27" s="4">
        <v>452.2</v>
      </c>
      <c r="T27" s="4">
        <v>8550.8399000000009</v>
      </c>
      <c r="W27" s="4">
        <v>0</v>
      </c>
      <c r="X27" s="4">
        <v>1.3539000000000001</v>
      </c>
      <c r="Y27" s="4">
        <v>12</v>
      </c>
      <c r="Z27" s="4">
        <v>859</v>
      </c>
      <c r="AA27" s="4">
        <v>859</v>
      </c>
      <c r="AB27" s="4">
        <v>871</v>
      </c>
      <c r="AC27" s="4">
        <v>97</v>
      </c>
      <c r="AD27" s="4">
        <v>30.62</v>
      </c>
      <c r="AE27" s="4">
        <v>0.7</v>
      </c>
      <c r="AF27" s="4">
        <v>979</v>
      </c>
      <c r="AG27" s="4">
        <v>2</v>
      </c>
      <c r="AH27" s="4">
        <v>78</v>
      </c>
      <c r="AI27" s="4">
        <v>36</v>
      </c>
      <c r="AJ27" s="4">
        <v>190</v>
      </c>
      <c r="AK27" s="4">
        <v>168</v>
      </c>
      <c r="AL27" s="4">
        <v>3.4</v>
      </c>
      <c r="AM27" s="4">
        <v>175.5</v>
      </c>
      <c r="AN27" s="4" t="s">
        <v>155</v>
      </c>
      <c r="AO27" s="4">
        <v>1</v>
      </c>
      <c r="AP27" s="5">
        <v>0.76910879629629625</v>
      </c>
      <c r="AQ27" s="4">
        <v>47.158906000000002</v>
      </c>
      <c r="AR27" s="4">
        <v>-88.486994999999993</v>
      </c>
      <c r="AS27" s="4">
        <v>314.10000000000002</v>
      </c>
      <c r="AT27" s="4">
        <v>39.1</v>
      </c>
      <c r="AU27" s="4">
        <v>12</v>
      </c>
      <c r="AV27" s="4">
        <v>10</v>
      </c>
      <c r="AW27" s="4" t="s">
        <v>199</v>
      </c>
      <c r="AX27" s="4">
        <v>1.5875999999999999</v>
      </c>
      <c r="AY27" s="4">
        <v>1.0843</v>
      </c>
      <c r="AZ27" s="4">
        <v>2.2157</v>
      </c>
      <c r="BA27" s="4">
        <v>13.404</v>
      </c>
      <c r="BB27" s="4">
        <v>11.59</v>
      </c>
      <c r="BC27" s="4">
        <v>0.86</v>
      </c>
      <c r="BD27" s="4">
        <v>18.178999999999998</v>
      </c>
      <c r="BE27" s="4">
        <v>1738.354</v>
      </c>
      <c r="BF27" s="4">
        <v>630.71</v>
      </c>
      <c r="BG27" s="4">
        <v>11.702999999999999</v>
      </c>
      <c r="BH27" s="4">
        <v>7.6999999999999999E-2</v>
      </c>
      <c r="BI27" s="4">
        <v>11.781000000000001</v>
      </c>
      <c r="BJ27" s="4">
        <v>9.6829999999999998</v>
      </c>
      <c r="BK27" s="4">
        <v>6.4000000000000001E-2</v>
      </c>
      <c r="BL27" s="4">
        <v>9.7479999999999993</v>
      </c>
      <c r="BM27" s="4">
        <v>60.741300000000003</v>
      </c>
      <c r="BQ27" s="4">
        <v>202.642</v>
      </c>
      <c r="BR27" s="4">
        <v>0.28488799999999997</v>
      </c>
      <c r="BS27" s="4">
        <v>-5</v>
      </c>
      <c r="BT27" s="4">
        <v>8.8769999999999995E-3</v>
      </c>
      <c r="BU27" s="4">
        <v>6.961951</v>
      </c>
      <c r="BV27" s="4">
        <v>21</v>
      </c>
      <c r="BW27" s="4">
        <f t="shared" si="9"/>
        <v>1.8393474541999999</v>
      </c>
      <c r="BY27" s="4">
        <f>BE27*$BU27*(VLOOKUP("Fuel Specific Gravity",'Raw Data'!$A$1:$B$2000,2,FALSE))</f>
        <v>9088.8538618591538</v>
      </c>
      <c r="BZ27" s="4">
        <f>BF27*$BU27*(VLOOKUP("Fuel Specific Gravity",'Raw Data'!$A$1:$B$2000,2,FALSE))</f>
        <v>3297.6200585227102</v>
      </c>
      <c r="CA27" s="4">
        <f>BJ27*$BU27*(VLOOKUP("Fuel Specific Gravity",'Raw Data'!$A$1:$B$2000,2,FALSE))</f>
        <v>50.626841221283001</v>
      </c>
      <c r="CB27" s="4">
        <f>BM27*$BU27*(VLOOKUP("Fuel Specific Gravity",'Raw Data'!$A$1:$B$2000,2,FALSE))</f>
        <v>317.58134366150131</v>
      </c>
    </row>
    <row r="28" spans="1:80" x14ac:dyDescent="0.25">
      <c r="A28" s="2">
        <v>43167</v>
      </c>
      <c r="B28" s="38">
        <v>1.8309027777777775E-2</v>
      </c>
      <c r="C28" s="4">
        <v>10.724</v>
      </c>
      <c r="D28" s="4">
        <v>5.1433</v>
      </c>
      <c r="E28" s="4">
        <v>51433.181819999998</v>
      </c>
      <c r="F28" s="4">
        <v>581.79999999999995</v>
      </c>
      <c r="G28" s="4">
        <v>3.8</v>
      </c>
      <c r="H28" s="4">
        <v>8052.8</v>
      </c>
      <c r="J28" s="4">
        <v>1.53</v>
      </c>
      <c r="K28" s="4">
        <v>0.84609999999999996</v>
      </c>
      <c r="L28" s="4">
        <v>9.0730000000000004</v>
      </c>
      <c r="M28" s="4">
        <v>4.3516000000000004</v>
      </c>
      <c r="N28" s="4">
        <v>492.21120000000002</v>
      </c>
      <c r="O28" s="4">
        <v>3.2549999999999999</v>
      </c>
      <c r="P28" s="4">
        <v>495.5</v>
      </c>
      <c r="Q28" s="4">
        <v>407.26780000000002</v>
      </c>
      <c r="R28" s="4">
        <v>2.6932</v>
      </c>
      <c r="S28" s="4">
        <v>410</v>
      </c>
      <c r="T28" s="4">
        <v>8052.7559000000001</v>
      </c>
      <c r="W28" s="4">
        <v>0</v>
      </c>
      <c r="X28" s="4">
        <v>1.2939000000000001</v>
      </c>
      <c r="Y28" s="4">
        <v>11.9</v>
      </c>
      <c r="Z28" s="4">
        <v>859</v>
      </c>
      <c r="AA28" s="4">
        <v>860</v>
      </c>
      <c r="AB28" s="4">
        <v>871</v>
      </c>
      <c r="AC28" s="4">
        <v>97</v>
      </c>
      <c r="AD28" s="4">
        <v>30.62</v>
      </c>
      <c r="AE28" s="4">
        <v>0.7</v>
      </c>
      <c r="AF28" s="4">
        <v>979</v>
      </c>
      <c r="AG28" s="4">
        <v>2</v>
      </c>
      <c r="AH28" s="4">
        <v>78</v>
      </c>
      <c r="AI28" s="4">
        <v>36</v>
      </c>
      <c r="AJ28" s="4">
        <v>190</v>
      </c>
      <c r="AK28" s="4">
        <v>168</v>
      </c>
      <c r="AL28" s="4">
        <v>3.3</v>
      </c>
      <c r="AM28" s="4">
        <v>175.9</v>
      </c>
      <c r="AN28" s="4" t="s">
        <v>155</v>
      </c>
      <c r="AO28" s="4">
        <v>1</v>
      </c>
      <c r="AP28" s="5">
        <v>0.7691203703703704</v>
      </c>
      <c r="AQ28" s="4">
        <v>47.158893999999997</v>
      </c>
      <c r="AR28" s="4">
        <v>-88.486785999999995</v>
      </c>
      <c r="AS28" s="4">
        <v>313.8</v>
      </c>
      <c r="AT28" s="4">
        <v>37.4</v>
      </c>
      <c r="AU28" s="4">
        <v>12</v>
      </c>
      <c r="AV28" s="4">
        <v>8</v>
      </c>
      <c r="AW28" s="4" t="s">
        <v>207</v>
      </c>
      <c r="AX28" s="4">
        <v>1.8438000000000001</v>
      </c>
      <c r="AY28" s="4">
        <v>1.2876000000000001</v>
      </c>
      <c r="AZ28" s="4">
        <v>2.5876000000000001</v>
      </c>
      <c r="BA28" s="4">
        <v>13.404</v>
      </c>
      <c r="BB28" s="4">
        <v>11.58</v>
      </c>
      <c r="BC28" s="4">
        <v>0.86</v>
      </c>
      <c r="BD28" s="4">
        <v>18.193999999999999</v>
      </c>
      <c r="BE28" s="4">
        <v>1852.412</v>
      </c>
      <c r="BF28" s="4">
        <v>565.47400000000005</v>
      </c>
      <c r="BG28" s="4">
        <v>10.523999999999999</v>
      </c>
      <c r="BH28" s="4">
        <v>7.0000000000000007E-2</v>
      </c>
      <c r="BI28" s="4">
        <v>10.593</v>
      </c>
      <c r="BJ28" s="4">
        <v>8.7080000000000002</v>
      </c>
      <c r="BK28" s="4">
        <v>5.8000000000000003E-2</v>
      </c>
      <c r="BL28" s="4">
        <v>8.7650000000000006</v>
      </c>
      <c r="BM28" s="4">
        <v>56.735399999999998</v>
      </c>
      <c r="BQ28" s="4">
        <v>192.08</v>
      </c>
      <c r="BR28" s="4">
        <v>0.29203200000000001</v>
      </c>
      <c r="BS28" s="4">
        <v>-5</v>
      </c>
      <c r="BT28" s="4">
        <v>8.9999999999999993E-3</v>
      </c>
      <c r="BU28" s="4">
        <v>7.1365319999999999</v>
      </c>
      <c r="BV28" s="4">
        <v>21</v>
      </c>
      <c r="BW28" s="4">
        <f t="shared" si="9"/>
        <v>1.8854717543999999</v>
      </c>
      <c r="BY28" s="4">
        <f>BE28*$BU28*(VLOOKUP("Fuel Specific Gravity",'Raw Data'!$A$1:$B$2000,2,FALSE))</f>
        <v>9928.0679339031849</v>
      </c>
      <c r="BZ28" s="4">
        <f>BF28*$BU28*(VLOOKUP("Fuel Specific Gravity",'Raw Data'!$A$1:$B$2000,2,FALSE))</f>
        <v>3030.6779954221684</v>
      </c>
      <c r="CA28" s="4">
        <f>BJ28*$BU28*(VLOOKUP("Fuel Specific Gravity",'Raw Data'!$A$1:$B$2000,2,FALSE))</f>
        <v>46.670835412656004</v>
      </c>
      <c r="CB28" s="4">
        <f>BM28*$BU28*(VLOOKUP("Fuel Specific Gravity",'Raw Data'!$A$1:$B$2000,2,FALSE))</f>
        <v>304.07539222223278</v>
      </c>
    </row>
    <row r="29" spans="1:80" x14ac:dyDescent="0.25">
      <c r="A29" s="2">
        <v>43167</v>
      </c>
      <c r="B29" s="38">
        <v>1.8320601851851852E-2</v>
      </c>
      <c r="C29" s="4">
        <v>11.557</v>
      </c>
      <c r="D29" s="4">
        <v>3.7593000000000001</v>
      </c>
      <c r="E29" s="4">
        <v>37593.356399999997</v>
      </c>
      <c r="F29" s="4">
        <v>527.6</v>
      </c>
      <c r="G29" s="4">
        <v>3.4</v>
      </c>
      <c r="H29" s="4">
        <v>7762.5</v>
      </c>
      <c r="J29" s="4">
        <v>1.4</v>
      </c>
      <c r="K29" s="4">
        <v>0.85289999999999999</v>
      </c>
      <c r="L29" s="4">
        <v>9.8575999999999997</v>
      </c>
      <c r="M29" s="4">
        <v>3.2063999999999999</v>
      </c>
      <c r="N29" s="4">
        <v>449.97980000000001</v>
      </c>
      <c r="O29" s="4">
        <v>2.9194</v>
      </c>
      <c r="P29" s="4">
        <v>452.9</v>
      </c>
      <c r="Q29" s="4">
        <v>372.3245</v>
      </c>
      <c r="R29" s="4">
        <v>2.4156</v>
      </c>
      <c r="S29" s="4">
        <v>374.7</v>
      </c>
      <c r="T29" s="4">
        <v>7762.5456999999997</v>
      </c>
      <c r="W29" s="4">
        <v>0</v>
      </c>
      <c r="X29" s="4">
        <v>1.1940999999999999</v>
      </c>
      <c r="Y29" s="4">
        <v>12</v>
      </c>
      <c r="Z29" s="4">
        <v>858</v>
      </c>
      <c r="AA29" s="4">
        <v>860</v>
      </c>
      <c r="AB29" s="4">
        <v>871</v>
      </c>
      <c r="AC29" s="4">
        <v>97</v>
      </c>
      <c r="AD29" s="4">
        <v>30.62</v>
      </c>
      <c r="AE29" s="4">
        <v>0.7</v>
      </c>
      <c r="AF29" s="4">
        <v>979</v>
      </c>
      <c r="AG29" s="4">
        <v>2</v>
      </c>
      <c r="AH29" s="4">
        <v>77.123000000000005</v>
      </c>
      <c r="AI29" s="4">
        <v>36</v>
      </c>
      <c r="AJ29" s="4">
        <v>190</v>
      </c>
      <c r="AK29" s="4">
        <v>168</v>
      </c>
      <c r="AL29" s="4">
        <v>3.3</v>
      </c>
      <c r="AM29" s="4">
        <v>175.8</v>
      </c>
      <c r="AN29" s="4" t="s">
        <v>155</v>
      </c>
      <c r="AO29" s="4">
        <v>1</v>
      </c>
      <c r="AP29" s="5">
        <v>0.76913194444444455</v>
      </c>
      <c r="AQ29" s="4">
        <v>47.158876999999997</v>
      </c>
      <c r="AR29" s="4">
        <v>-88.486581000000001</v>
      </c>
      <c r="AS29" s="4">
        <v>313.10000000000002</v>
      </c>
      <c r="AT29" s="4">
        <v>34.4</v>
      </c>
      <c r="AU29" s="4">
        <v>12</v>
      </c>
      <c r="AV29" s="4">
        <v>7</v>
      </c>
      <c r="AW29" s="4" t="s">
        <v>208</v>
      </c>
      <c r="AX29" s="4">
        <v>1.9719</v>
      </c>
      <c r="AY29" s="4">
        <v>1.5438000000000001</v>
      </c>
      <c r="AZ29" s="4">
        <v>2.8437999999999999</v>
      </c>
      <c r="BA29" s="4">
        <v>13.404</v>
      </c>
      <c r="BB29" s="4">
        <v>12.16</v>
      </c>
      <c r="BC29" s="4">
        <v>0.91</v>
      </c>
      <c r="BD29" s="4">
        <v>17.244</v>
      </c>
      <c r="BE29" s="4">
        <v>2069.4490000000001</v>
      </c>
      <c r="BF29" s="4">
        <v>428.43099999999998</v>
      </c>
      <c r="BG29" s="4">
        <v>9.8930000000000007</v>
      </c>
      <c r="BH29" s="4">
        <v>6.4000000000000001E-2</v>
      </c>
      <c r="BI29" s="4">
        <v>9.9570000000000007</v>
      </c>
      <c r="BJ29" s="4">
        <v>8.1850000000000005</v>
      </c>
      <c r="BK29" s="4">
        <v>5.2999999999999999E-2</v>
      </c>
      <c r="BL29" s="4">
        <v>8.2390000000000008</v>
      </c>
      <c r="BM29" s="4">
        <v>56.235599999999998</v>
      </c>
      <c r="BQ29" s="4">
        <v>182.27199999999999</v>
      </c>
      <c r="BR29" s="4">
        <v>0.30978600000000001</v>
      </c>
      <c r="BS29" s="4">
        <v>-5</v>
      </c>
      <c r="BT29" s="4">
        <v>8.123E-3</v>
      </c>
      <c r="BU29" s="4">
        <v>7.5703950000000004</v>
      </c>
      <c r="BV29" s="4">
        <v>21</v>
      </c>
      <c r="BW29" s="4">
        <f t="shared" si="9"/>
        <v>2.0000983589999999</v>
      </c>
      <c r="BY29" s="4">
        <f>BE29*$BU29*(VLOOKUP("Fuel Specific Gravity",'Raw Data'!$A$1:$B$2000,2,FALSE))</f>
        <v>11765.576318128607</v>
      </c>
      <c r="BZ29" s="4">
        <f>BF29*$BU29*(VLOOKUP("Fuel Specific Gravity",'Raw Data'!$A$1:$B$2000,2,FALSE))</f>
        <v>2435.7873170839953</v>
      </c>
      <c r="CA29" s="4">
        <f>BJ29*$BU29*(VLOOKUP("Fuel Specific Gravity",'Raw Data'!$A$1:$B$2000,2,FALSE))</f>
        <v>46.534725989325004</v>
      </c>
      <c r="CB29" s="4">
        <f>BM29*$BU29*(VLOOKUP("Fuel Specific Gravity",'Raw Data'!$A$1:$B$2000,2,FALSE))</f>
        <v>319.72000450156202</v>
      </c>
    </row>
    <row r="30" spans="1:80" x14ac:dyDescent="0.25">
      <c r="A30" s="2">
        <v>43167</v>
      </c>
      <c r="B30" s="38">
        <v>1.8332175925925925E-2</v>
      </c>
      <c r="C30" s="4">
        <v>12.24</v>
      </c>
      <c r="D30" s="4">
        <v>2.2454999999999998</v>
      </c>
      <c r="E30" s="4">
        <v>22454.948100000001</v>
      </c>
      <c r="F30" s="4">
        <v>546.29999999999995</v>
      </c>
      <c r="G30" s="4">
        <v>2.4</v>
      </c>
      <c r="H30" s="4">
        <v>7527.1</v>
      </c>
      <c r="J30" s="4">
        <v>1.4</v>
      </c>
      <c r="K30" s="4">
        <v>0.86180000000000001</v>
      </c>
      <c r="L30" s="4">
        <v>10.5489</v>
      </c>
      <c r="M30" s="4">
        <v>1.9352</v>
      </c>
      <c r="N30" s="4">
        <v>470.81659999999999</v>
      </c>
      <c r="O30" s="4">
        <v>2.0918000000000001</v>
      </c>
      <c r="P30" s="4">
        <v>472.9</v>
      </c>
      <c r="Q30" s="4">
        <v>389.56540000000001</v>
      </c>
      <c r="R30" s="4">
        <v>1.7307999999999999</v>
      </c>
      <c r="S30" s="4">
        <v>391.3</v>
      </c>
      <c r="T30" s="4">
        <v>7527.0927000000001</v>
      </c>
      <c r="W30" s="4">
        <v>0</v>
      </c>
      <c r="X30" s="4">
        <v>1.2065999999999999</v>
      </c>
      <c r="Y30" s="4">
        <v>11.9</v>
      </c>
      <c r="Z30" s="4">
        <v>859</v>
      </c>
      <c r="AA30" s="4">
        <v>861</v>
      </c>
      <c r="AB30" s="4">
        <v>870</v>
      </c>
      <c r="AC30" s="4">
        <v>97</v>
      </c>
      <c r="AD30" s="4">
        <v>30.62</v>
      </c>
      <c r="AE30" s="4">
        <v>0.7</v>
      </c>
      <c r="AF30" s="4">
        <v>979</v>
      </c>
      <c r="AG30" s="4">
        <v>2</v>
      </c>
      <c r="AH30" s="4">
        <v>77</v>
      </c>
      <c r="AI30" s="4">
        <v>36</v>
      </c>
      <c r="AJ30" s="4">
        <v>190</v>
      </c>
      <c r="AK30" s="4">
        <v>168</v>
      </c>
      <c r="AL30" s="4">
        <v>3.3</v>
      </c>
      <c r="AM30" s="4">
        <v>175.5</v>
      </c>
      <c r="AN30" s="4" t="s">
        <v>155</v>
      </c>
      <c r="AO30" s="4">
        <v>1</v>
      </c>
      <c r="AP30" s="5">
        <v>0.76914351851851848</v>
      </c>
      <c r="AQ30" s="4">
        <v>47.158850999999999</v>
      </c>
      <c r="AR30" s="4">
        <v>-88.486383000000004</v>
      </c>
      <c r="AS30" s="4">
        <v>312.5</v>
      </c>
      <c r="AT30" s="4">
        <v>33.1</v>
      </c>
      <c r="AU30" s="4">
        <v>12</v>
      </c>
      <c r="AV30" s="4">
        <v>7</v>
      </c>
      <c r="AW30" s="4" t="s">
        <v>208</v>
      </c>
      <c r="AX30" s="4">
        <v>1.4966999999999999</v>
      </c>
      <c r="AY30" s="4">
        <v>1.5281</v>
      </c>
      <c r="AZ30" s="4">
        <v>2.2528999999999999</v>
      </c>
      <c r="BA30" s="4">
        <v>13.404</v>
      </c>
      <c r="BB30" s="4">
        <v>13</v>
      </c>
      <c r="BC30" s="4">
        <v>0.97</v>
      </c>
      <c r="BD30" s="4">
        <v>16.033000000000001</v>
      </c>
      <c r="BE30" s="4">
        <v>2315.877</v>
      </c>
      <c r="BF30" s="4">
        <v>270.40800000000002</v>
      </c>
      <c r="BG30" s="4">
        <v>10.824</v>
      </c>
      <c r="BH30" s="4">
        <v>4.8000000000000001E-2</v>
      </c>
      <c r="BI30" s="4">
        <v>10.872</v>
      </c>
      <c r="BJ30" s="4">
        <v>8.9559999999999995</v>
      </c>
      <c r="BK30" s="4">
        <v>0.04</v>
      </c>
      <c r="BL30" s="4">
        <v>8.9960000000000004</v>
      </c>
      <c r="BM30" s="4">
        <v>57.0242</v>
      </c>
      <c r="BQ30" s="4">
        <v>192.6</v>
      </c>
      <c r="BR30" s="4">
        <v>0.27867399999999998</v>
      </c>
      <c r="BS30" s="4">
        <v>-5</v>
      </c>
      <c r="BT30" s="4">
        <v>8.8769999999999995E-3</v>
      </c>
      <c r="BU30" s="4">
        <v>6.8100959999999997</v>
      </c>
      <c r="BV30" s="4">
        <v>21</v>
      </c>
      <c r="BW30" s="4">
        <f t="shared" si="9"/>
        <v>1.7992273631999998</v>
      </c>
      <c r="BY30" s="4">
        <f>BE30*$BU30*(VLOOKUP("Fuel Specific Gravity",'Raw Data'!$A$1:$B$2000,2,FALSE))</f>
        <v>11844.279865338191</v>
      </c>
      <c r="BZ30" s="4">
        <f>BF30*$BU30*(VLOOKUP("Fuel Specific Gravity",'Raw Data'!$A$1:$B$2000,2,FALSE))</f>
        <v>1382.9698338151682</v>
      </c>
      <c r="CA30" s="4">
        <f>BJ30*$BU30*(VLOOKUP("Fuel Specific Gravity",'Raw Data'!$A$1:$B$2000,2,FALSE))</f>
        <v>45.804406051775999</v>
      </c>
      <c r="CB30" s="4">
        <f>BM30*$BU30*(VLOOKUP("Fuel Specific Gravity",'Raw Data'!$A$1:$B$2000,2,FALSE))</f>
        <v>291.64354751872321</v>
      </c>
    </row>
    <row r="31" spans="1:80" x14ac:dyDescent="0.25">
      <c r="A31" s="2">
        <v>43167</v>
      </c>
      <c r="B31" s="38">
        <v>1.8343749999999999E-2</v>
      </c>
      <c r="C31" s="4">
        <v>12.585000000000001</v>
      </c>
      <c r="D31" s="4">
        <v>1.4253</v>
      </c>
      <c r="E31" s="4">
        <v>14253.17395</v>
      </c>
      <c r="F31" s="4">
        <v>640.20000000000005</v>
      </c>
      <c r="G31" s="4">
        <v>1</v>
      </c>
      <c r="H31" s="4">
        <v>7111.3</v>
      </c>
      <c r="J31" s="4">
        <v>1.4</v>
      </c>
      <c r="K31" s="4">
        <v>0.86699999999999999</v>
      </c>
      <c r="L31" s="4">
        <v>10.912100000000001</v>
      </c>
      <c r="M31" s="4">
        <v>1.2358</v>
      </c>
      <c r="N31" s="4">
        <v>555.09159999999997</v>
      </c>
      <c r="O31" s="4">
        <v>0.85319999999999996</v>
      </c>
      <c r="P31" s="4">
        <v>555.9</v>
      </c>
      <c r="Q31" s="4">
        <v>459.29660000000001</v>
      </c>
      <c r="R31" s="4">
        <v>0.70589999999999997</v>
      </c>
      <c r="S31" s="4">
        <v>460</v>
      </c>
      <c r="T31" s="4">
        <v>7111.2893999999997</v>
      </c>
      <c r="W31" s="4">
        <v>0</v>
      </c>
      <c r="X31" s="4">
        <v>1.2139</v>
      </c>
      <c r="Y31" s="4">
        <v>12</v>
      </c>
      <c r="Z31" s="4">
        <v>858</v>
      </c>
      <c r="AA31" s="4">
        <v>860</v>
      </c>
      <c r="AB31" s="4">
        <v>870</v>
      </c>
      <c r="AC31" s="4">
        <v>97</v>
      </c>
      <c r="AD31" s="4">
        <v>30.62</v>
      </c>
      <c r="AE31" s="4">
        <v>0.7</v>
      </c>
      <c r="AF31" s="4">
        <v>979</v>
      </c>
      <c r="AG31" s="4">
        <v>2</v>
      </c>
      <c r="AH31" s="4">
        <v>77</v>
      </c>
      <c r="AI31" s="4">
        <v>36</v>
      </c>
      <c r="AJ31" s="4">
        <v>190</v>
      </c>
      <c r="AK31" s="4">
        <v>168</v>
      </c>
      <c r="AL31" s="4">
        <v>3.4</v>
      </c>
      <c r="AM31" s="4">
        <v>175.1</v>
      </c>
      <c r="AN31" s="4" t="s">
        <v>155</v>
      </c>
      <c r="AO31" s="4">
        <v>1</v>
      </c>
      <c r="AP31" s="5">
        <v>0.76915509259259263</v>
      </c>
      <c r="AQ31" s="4">
        <v>47.158814</v>
      </c>
      <c r="AR31" s="4">
        <v>-88.486193</v>
      </c>
      <c r="AS31" s="4">
        <v>312.2</v>
      </c>
      <c r="AT31" s="4">
        <v>32.4</v>
      </c>
      <c r="AU31" s="4">
        <v>12</v>
      </c>
      <c r="AV31" s="4">
        <v>7</v>
      </c>
      <c r="AW31" s="4" t="s">
        <v>208</v>
      </c>
      <c r="AX31" s="4">
        <v>1.2281</v>
      </c>
      <c r="AY31" s="4">
        <v>1.5</v>
      </c>
      <c r="AZ31" s="4">
        <v>2</v>
      </c>
      <c r="BA31" s="4">
        <v>13.404</v>
      </c>
      <c r="BB31" s="4">
        <v>13.55</v>
      </c>
      <c r="BC31" s="4">
        <v>1.01</v>
      </c>
      <c r="BD31" s="4">
        <v>15.335000000000001</v>
      </c>
      <c r="BE31" s="4">
        <v>2466.239</v>
      </c>
      <c r="BF31" s="4">
        <v>177.76900000000001</v>
      </c>
      <c r="BG31" s="4">
        <v>13.138</v>
      </c>
      <c r="BH31" s="4">
        <v>0.02</v>
      </c>
      <c r="BI31" s="4">
        <v>13.157999999999999</v>
      </c>
      <c r="BJ31" s="4">
        <v>10.871</v>
      </c>
      <c r="BK31" s="4">
        <v>1.7000000000000001E-2</v>
      </c>
      <c r="BL31" s="4">
        <v>10.887</v>
      </c>
      <c r="BM31" s="4">
        <v>55.462400000000002</v>
      </c>
      <c r="BQ31" s="4">
        <v>199.47800000000001</v>
      </c>
      <c r="BR31" s="4">
        <v>0.25733699999999998</v>
      </c>
      <c r="BS31" s="4">
        <v>-5</v>
      </c>
      <c r="BT31" s="4">
        <v>7.2459999999999998E-3</v>
      </c>
      <c r="BU31" s="4">
        <v>6.288672</v>
      </c>
      <c r="BV31" s="4">
        <v>21</v>
      </c>
      <c r="BW31" s="4">
        <f t="shared" si="9"/>
        <v>1.6614671424</v>
      </c>
      <c r="BY31" s="4">
        <f>BE31*$BU31*(VLOOKUP("Fuel Specific Gravity",'Raw Data'!$A$1:$B$2000,2,FALSE))</f>
        <v>11647.535476600609</v>
      </c>
      <c r="BZ31" s="4">
        <f>BF31*$BU31*(VLOOKUP("Fuel Specific Gravity",'Raw Data'!$A$1:$B$2000,2,FALSE))</f>
        <v>839.56613050876808</v>
      </c>
      <c r="CA31" s="4">
        <f>BJ31*$BU31*(VLOOKUP("Fuel Specific Gravity",'Raw Data'!$A$1:$B$2000,2,FALSE))</f>
        <v>51.341479137312</v>
      </c>
      <c r="CB31" s="4">
        <f>BM31*$BU31*(VLOOKUP("Fuel Specific Gravity",'Raw Data'!$A$1:$B$2000,2,FALSE))</f>
        <v>261.93741629153283</v>
      </c>
    </row>
    <row r="32" spans="1:80" x14ac:dyDescent="0.25">
      <c r="A32" s="2">
        <v>43167</v>
      </c>
      <c r="B32" s="38">
        <v>1.8355324074074073E-2</v>
      </c>
      <c r="C32" s="4">
        <v>12.612</v>
      </c>
      <c r="D32" s="4">
        <v>1.0471999999999999</v>
      </c>
      <c r="E32" s="4">
        <v>10471.694079999999</v>
      </c>
      <c r="F32" s="4">
        <v>729.8</v>
      </c>
      <c r="G32" s="4">
        <v>0.7</v>
      </c>
      <c r="H32" s="4">
        <v>6312.3</v>
      </c>
      <c r="J32" s="4">
        <v>1.4</v>
      </c>
      <c r="K32" s="4">
        <v>0.871</v>
      </c>
      <c r="L32" s="4">
        <v>10.9855</v>
      </c>
      <c r="M32" s="4">
        <v>0.91210000000000002</v>
      </c>
      <c r="N32" s="4">
        <v>635.62940000000003</v>
      </c>
      <c r="O32" s="4">
        <v>0.60970000000000002</v>
      </c>
      <c r="P32" s="4">
        <v>636.20000000000005</v>
      </c>
      <c r="Q32" s="4">
        <v>525.93560000000002</v>
      </c>
      <c r="R32" s="4">
        <v>0.50449999999999995</v>
      </c>
      <c r="S32" s="4">
        <v>526.4</v>
      </c>
      <c r="T32" s="4">
        <v>6312.3055000000004</v>
      </c>
      <c r="W32" s="4">
        <v>0</v>
      </c>
      <c r="X32" s="4">
        <v>1.2194</v>
      </c>
      <c r="Y32" s="4">
        <v>12</v>
      </c>
      <c r="Z32" s="4">
        <v>856</v>
      </c>
      <c r="AA32" s="4">
        <v>857</v>
      </c>
      <c r="AB32" s="4">
        <v>869</v>
      </c>
      <c r="AC32" s="4">
        <v>97</v>
      </c>
      <c r="AD32" s="4">
        <v>30.62</v>
      </c>
      <c r="AE32" s="4">
        <v>0.7</v>
      </c>
      <c r="AF32" s="4">
        <v>979</v>
      </c>
      <c r="AG32" s="4">
        <v>2</v>
      </c>
      <c r="AH32" s="4">
        <v>77</v>
      </c>
      <c r="AI32" s="4">
        <v>36</v>
      </c>
      <c r="AJ32" s="4">
        <v>190</v>
      </c>
      <c r="AK32" s="4">
        <v>168</v>
      </c>
      <c r="AL32" s="4">
        <v>3.3</v>
      </c>
      <c r="AM32" s="4">
        <v>175.2</v>
      </c>
      <c r="AN32" s="4" t="s">
        <v>155</v>
      </c>
      <c r="AO32" s="4">
        <v>1</v>
      </c>
      <c r="AP32" s="5">
        <v>0.76916666666666667</v>
      </c>
      <c r="AQ32" s="4">
        <v>47.158760000000001</v>
      </c>
      <c r="AR32" s="4">
        <v>-88.486018999999999</v>
      </c>
      <c r="AS32" s="4">
        <v>311.8</v>
      </c>
      <c r="AT32" s="4">
        <v>31.8</v>
      </c>
      <c r="AU32" s="4">
        <v>12</v>
      </c>
      <c r="AV32" s="4">
        <v>8</v>
      </c>
      <c r="AW32" s="4" t="s">
        <v>207</v>
      </c>
      <c r="AX32" s="4">
        <v>1.343656</v>
      </c>
      <c r="AY32" s="4">
        <v>1.1408590000000001</v>
      </c>
      <c r="AZ32" s="4">
        <v>2.071828</v>
      </c>
      <c r="BA32" s="4">
        <v>13.404</v>
      </c>
      <c r="BB32" s="4">
        <v>13.99</v>
      </c>
      <c r="BC32" s="4">
        <v>1.04</v>
      </c>
      <c r="BD32" s="4">
        <v>14.808999999999999</v>
      </c>
      <c r="BE32" s="4">
        <v>2548.4859999999999</v>
      </c>
      <c r="BF32" s="4">
        <v>134.673</v>
      </c>
      <c r="BG32" s="4">
        <v>15.442</v>
      </c>
      <c r="BH32" s="4">
        <v>1.4999999999999999E-2</v>
      </c>
      <c r="BI32" s="4">
        <v>15.457000000000001</v>
      </c>
      <c r="BJ32" s="4">
        <v>12.776999999999999</v>
      </c>
      <c r="BK32" s="4">
        <v>1.2E-2</v>
      </c>
      <c r="BL32" s="4">
        <v>12.789</v>
      </c>
      <c r="BM32" s="4">
        <v>50.532699999999998</v>
      </c>
      <c r="BQ32" s="4">
        <v>205.691</v>
      </c>
      <c r="BR32" s="4">
        <v>0.187471</v>
      </c>
      <c r="BS32" s="4">
        <v>-5</v>
      </c>
      <c r="BT32" s="4">
        <v>7.8770000000000003E-3</v>
      </c>
      <c r="BU32" s="4">
        <v>4.5813230000000003</v>
      </c>
      <c r="BV32" s="4">
        <v>21</v>
      </c>
      <c r="BW32" s="4">
        <f t="shared" si="9"/>
        <v>1.2103855366</v>
      </c>
      <c r="BY32" s="4">
        <f>BE32*$BU32*(VLOOKUP("Fuel Specific Gravity",'Raw Data'!$A$1:$B$2000,2,FALSE))</f>
        <v>8768.253582760477</v>
      </c>
      <c r="BZ32" s="4">
        <f>BF32*$BU32*(VLOOKUP("Fuel Specific Gravity",'Raw Data'!$A$1:$B$2000,2,FALSE))</f>
        <v>463.35236479662905</v>
      </c>
      <c r="CA32" s="4">
        <f>BJ32*$BU32*(VLOOKUP("Fuel Specific Gravity",'Raw Data'!$A$1:$B$2000,2,FALSE))</f>
        <v>43.960208542221004</v>
      </c>
      <c r="CB32" s="4">
        <f>BM32*$BU32*(VLOOKUP("Fuel Specific Gravity",'Raw Data'!$A$1:$B$2000,2,FALSE))</f>
        <v>173.86147219233709</v>
      </c>
    </row>
    <row r="33" spans="1:80" x14ac:dyDescent="0.25">
      <c r="A33" s="2">
        <v>43167</v>
      </c>
      <c r="B33" s="38">
        <v>1.836689814814815E-2</v>
      </c>
      <c r="C33" s="4">
        <v>12.612</v>
      </c>
      <c r="D33" s="4">
        <v>0.88439999999999996</v>
      </c>
      <c r="E33" s="4">
        <v>8844.0098600000001</v>
      </c>
      <c r="F33" s="4">
        <v>664.3</v>
      </c>
      <c r="G33" s="4">
        <v>1.1000000000000001</v>
      </c>
      <c r="H33" s="4">
        <v>5757.7</v>
      </c>
      <c r="J33" s="4">
        <v>1.4</v>
      </c>
      <c r="K33" s="4">
        <v>0.873</v>
      </c>
      <c r="L33" s="4">
        <v>11.0108</v>
      </c>
      <c r="M33" s="4">
        <v>0.77210000000000001</v>
      </c>
      <c r="N33" s="4">
        <v>579.96140000000003</v>
      </c>
      <c r="O33" s="4">
        <v>0.97409999999999997</v>
      </c>
      <c r="P33" s="4">
        <v>580.9</v>
      </c>
      <c r="Q33" s="4">
        <v>479.87450000000001</v>
      </c>
      <c r="R33" s="4">
        <v>0.80600000000000005</v>
      </c>
      <c r="S33" s="4">
        <v>480.7</v>
      </c>
      <c r="T33" s="4">
        <v>5757.7003999999997</v>
      </c>
      <c r="W33" s="4">
        <v>0</v>
      </c>
      <c r="X33" s="4">
        <v>1.2222</v>
      </c>
      <c r="Y33" s="4">
        <v>11.9</v>
      </c>
      <c r="Z33" s="4">
        <v>855</v>
      </c>
      <c r="AA33" s="4">
        <v>856</v>
      </c>
      <c r="AB33" s="4">
        <v>868</v>
      </c>
      <c r="AC33" s="4">
        <v>97</v>
      </c>
      <c r="AD33" s="4">
        <v>30.62</v>
      </c>
      <c r="AE33" s="4">
        <v>0.7</v>
      </c>
      <c r="AF33" s="4">
        <v>979</v>
      </c>
      <c r="AG33" s="4">
        <v>2</v>
      </c>
      <c r="AH33" s="4">
        <v>77</v>
      </c>
      <c r="AI33" s="4">
        <v>36</v>
      </c>
      <c r="AJ33" s="4">
        <v>190</v>
      </c>
      <c r="AK33" s="4">
        <v>168</v>
      </c>
      <c r="AL33" s="4">
        <v>3.3</v>
      </c>
      <c r="AM33" s="4">
        <v>175.6</v>
      </c>
      <c r="AN33" s="4" t="s">
        <v>155</v>
      </c>
      <c r="AO33" s="4">
        <v>1</v>
      </c>
      <c r="AP33" s="5">
        <v>0.7691782407407407</v>
      </c>
      <c r="AQ33" s="4">
        <v>47.158707</v>
      </c>
      <c r="AR33" s="4">
        <v>-88.485850999999997</v>
      </c>
      <c r="AS33" s="4">
        <v>311.89999999999998</v>
      </c>
      <c r="AT33" s="4">
        <v>31.6</v>
      </c>
      <c r="AU33" s="4">
        <v>12</v>
      </c>
      <c r="AV33" s="4">
        <v>9</v>
      </c>
      <c r="AW33" s="4" t="s">
        <v>200</v>
      </c>
      <c r="AX33" s="4">
        <v>1.543744</v>
      </c>
      <c r="AY33" s="4">
        <v>1.215616</v>
      </c>
      <c r="AZ33" s="4">
        <v>2.3156159999999999</v>
      </c>
      <c r="BA33" s="4">
        <v>13.404</v>
      </c>
      <c r="BB33" s="4">
        <v>14.23</v>
      </c>
      <c r="BC33" s="4">
        <v>1.06</v>
      </c>
      <c r="BD33" s="4">
        <v>14.545</v>
      </c>
      <c r="BE33" s="4">
        <v>2589.6439999999998</v>
      </c>
      <c r="BF33" s="4">
        <v>115.577</v>
      </c>
      <c r="BG33" s="4">
        <v>14.284000000000001</v>
      </c>
      <c r="BH33" s="4">
        <v>2.4E-2</v>
      </c>
      <c r="BI33" s="4">
        <v>14.308</v>
      </c>
      <c r="BJ33" s="4">
        <v>11.819000000000001</v>
      </c>
      <c r="BK33" s="4">
        <v>0.02</v>
      </c>
      <c r="BL33" s="4">
        <v>11.839</v>
      </c>
      <c r="BM33" s="4">
        <v>46.729500000000002</v>
      </c>
      <c r="BQ33" s="4">
        <v>209.01300000000001</v>
      </c>
      <c r="BR33" s="4">
        <v>0.16572200000000001</v>
      </c>
      <c r="BS33" s="4">
        <v>-5</v>
      </c>
      <c r="BT33" s="4">
        <v>8.8769999999999995E-3</v>
      </c>
      <c r="BU33" s="4">
        <v>4.0498310000000002</v>
      </c>
      <c r="BV33" s="4">
        <v>21</v>
      </c>
      <c r="BW33" s="4">
        <f t="shared" si="9"/>
        <v>1.0699653501999999</v>
      </c>
      <c r="BY33" s="4">
        <f>BE33*$BU33*(VLOOKUP("Fuel Specific Gravity",'Raw Data'!$A$1:$B$2000,2,FALSE))</f>
        <v>7876.2030331731639</v>
      </c>
      <c r="BZ33" s="4">
        <f>BF33*$BU33*(VLOOKUP("Fuel Specific Gravity",'Raw Data'!$A$1:$B$2000,2,FALSE))</f>
        <v>351.518555432737</v>
      </c>
      <c r="CA33" s="4">
        <f>BJ33*$BU33*(VLOOKUP("Fuel Specific Gravity",'Raw Data'!$A$1:$B$2000,2,FALSE))</f>
        <v>35.946579394339004</v>
      </c>
      <c r="CB33" s="4">
        <f>BM33*$BU33*(VLOOKUP("Fuel Specific Gravity",'Raw Data'!$A$1:$B$2000,2,FALSE))</f>
        <v>142.12417986358952</v>
      </c>
    </row>
    <row r="34" spans="1:80" x14ac:dyDescent="0.25">
      <c r="A34" s="2">
        <v>43167</v>
      </c>
      <c r="B34" s="38">
        <v>1.8378472222222223E-2</v>
      </c>
      <c r="C34" s="4">
        <v>12.448</v>
      </c>
      <c r="D34" s="4">
        <v>0.78449999999999998</v>
      </c>
      <c r="E34" s="4">
        <v>7845.4590980000003</v>
      </c>
      <c r="F34" s="4">
        <v>544.29999999999995</v>
      </c>
      <c r="G34" s="4">
        <v>1.7</v>
      </c>
      <c r="H34" s="4">
        <v>5359.9</v>
      </c>
      <c r="J34" s="4">
        <v>1.4</v>
      </c>
      <c r="K34" s="4">
        <v>0.87570000000000003</v>
      </c>
      <c r="L34" s="4">
        <v>10.900399999999999</v>
      </c>
      <c r="M34" s="4">
        <v>0.68700000000000006</v>
      </c>
      <c r="N34" s="4">
        <v>476.64519999999999</v>
      </c>
      <c r="O34" s="4">
        <v>1.514</v>
      </c>
      <c r="P34" s="4">
        <v>478.2</v>
      </c>
      <c r="Q34" s="4">
        <v>394.38810000000001</v>
      </c>
      <c r="R34" s="4">
        <v>1.2526999999999999</v>
      </c>
      <c r="S34" s="4">
        <v>395.6</v>
      </c>
      <c r="T34" s="4">
        <v>5359.9143999999997</v>
      </c>
      <c r="W34" s="4">
        <v>0</v>
      </c>
      <c r="X34" s="4">
        <v>1.2259</v>
      </c>
      <c r="Y34" s="4">
        <v>12</v>
      </c>
      <c r="Z34" s="4">
        <v>854</v>
      </c>
      <c r="AA34" s="4">
        <v>856</v>
      </c>
      <c r="AB34" s="4">
        <v>868</v>
      </c>
      <c r="AC34" s="4">
        <v>97</v>
      </c>
      <c r="AD34" s="4">
        <v>30.62</v>
      </c>
      <c r="AE34" s="4">
        <v>0.7</v>
      </c>
      <c r="AF34" s="4">
        <v>979</v>
      </c>
      <c r="AG34" s="4">
        <v>2</v>
      </c>
      <c r="AH34" s="4">
        <v>77</v>
      </c>
      <c r="AI34" s="4">
        <v>36</v>
      </c>
      <c r="AJ34" s="4">
        <v>190</v>
      </c>
      <c r="AK34" s="4">
        <v>168</v>
      </c>
      <c r="AL34" s="4">
        <v>3.4</v>
      </c>
      <c r="AM34" s="4">
        <v>176</v>
      </c>
      <c r="AN34" s="4" t="s">
        <v>155</v>
      </c>
      <c r="AO34" s="4">
        <v>1</v>
      </c>
      <c r="AP34" s="5">
        <v>0.76918981481481474</v>
      </c>
      <c r="AQ34" s="4">
        <v>47.158656000000001</v>
      </c>
      <c r="AR34" s="4">
        <v>-88.485691000000003</v>
      </c>
      <c r="AS34" s="4">
        <v>311.89999999999998</v>
      </c>
      <c r="AT34" s="4">
        <v>30.7</v>
      </c>
      <c r="AU34" s="4">
        <v>12</v>
      </c>
      <c r="AV34" s="4">
        <v>10</v>
      </c>
      <c r="AW34" s="4" t="s">
        <v>199</v>
      </c>
      <c r="AX34" s="4">
        <v>1.6</v>
      </c>
      <c r="AY34" s="4">
        <v>1.3</v>
      </c>
      <c r="AZ34" s="4">
        <v>2.4</v>
      </c>
      <c r="BA34" s="4">
        <v>13.404</v>
      </c>
      <c r="BB34" s="4">
        <v>14.54</v>
      </c>
      <c r="BC34" s="4">
        <v>1.0900000000000001</v>
      </c>
      <c r="BD34" s="4">
        <v>14.201000000000001</v>
      </c>
      <c r="BE34" s="4">
        <v>2613.6010000000001</v>
      </c>
      <c r="BF34" s="4">
        <v>104.839</v>
      </c>
      <c r="BG34" s="4">
        <v>11.968</v>
      </c>
      <c r="BH34" s="4">
        <v>3.7999999999999999E-2</v>
      </c>
      <c r="BI34" s="4">
        <v>12.006</v>
      </c>
      <c r="BJ34" s="4">
        <v>9.9030000000000005</v>
      </c>
      <c r="BK34" s="4">
        <v>3.1E-2</v>
      </c>
      <c r="BL34" s="4">
        <v>9.9339999999999993</v>
      </c>
      <c r="BM34" s="4">
        <v>44.348199999999999</v>
      </c>
      <c r="BQ34" s="4">
        <v>213.72399999999999</v>
      </c>
      <c r="BR34" s="4">
        <v>0.171016</v>
      </c>
      <c r="BS34" s="4">
        <v>-5</v>
      </c>
      <c r="BT34" s="4">
        <v>8.9999999999999993E-3</v>
      </c>
      <c r="BU34" s="4">
        <v>4.1792030000000002</v>
      </c>
      <c r="BV34" s="4">
        <v>21</v>
      </c>
      <c r="BW34" s="4">
        <f t="shared" si="9"/>
        <v>1.1041454326</v>
      </c>
      <c r="BY34" s="4">
        <f>BE34*$BU34*(VLOOKUP("Fuel Specific Gravity",'Raw Data'!$A$1:$B$2000,2,FALSE))</f>
        <v>8202.9996241422541</v>
      </c>
      <c r="BZ34" s="4">
        <f>BF34*$BU34*(VLOOKUP("Fuel Specific Gravity",'Raw Data'!$A$1:$B$2000,2,FALSE))</f>
        <v>329.04574095106699</v>
      </c>
      <c r="CA34" s="4">
        <f>BJ34*$BU34*(VLOOKUP("Fuel Specific Gravity",'Raw Data'!$A$1:$B$2000,2,FALSE))</f>
        <v>31.081372129059002</v>
      </c>
      <c r="CB34" s="4">
        <f>BM34*$BU34*(VLOOKUP("Fuel Specific Gravity",'Raw Data'!$A$1:$B$2000,2,FALSE))</f>
        <v>139.19043799393461</v>
      </c>
    </row>
    <row r="35" spans="1:80" x14ac:dyDescent="0.25">
      <c r="A35" s="2">
        <v>43167</v>
      </c>
      <c r="B35" s="38">
        <v>1.8390046296296297E-2</v>
      </c>
      <c r="C35" s="4">
        <v>12.262</v>
      </c>
      <c r="D35" s="4">
        <v>0.71189999999999998</v>
      </c>
      <c r="E35" s="4">
        <v>7118.5714289999996</v>
      </c>
      <c r="F35" s="4">
        <v>430.6</v>
      </c>
      <c r="G35" s="4">
        <v>1.8</v>
      </c>
      <c r="H35" s="4">
        <v>4795.5</v>
      </c>
      <c r="J35" s="4">
        <v>1.41</v>
      </c>
      <c r="K35" s="4">
        <v>0.87839999999999996</v>
      </c>
      <c r="L35" s="4">
        <v>10.770099999999999</v>
      </c>
      <c r="M35" s="4">
        <v>0.62529999999999997</v>
      </c>
      <c r="N35" s="4">
        <v>378.21019999999999</v>
      </c>
      <c r="O35" s="4">
        <v>1.581</v>
      </c>
      <c r="P35" s="4">
        <v>379.8</v>
      </c>
      <c r="Q35" s="4">
        <v>312.94060000000002</v>
      </c>
      <c r="R35" s="4">
        <v>1.3082</v>
      </c>
      <c r="S35" s="4">
        <v>314.2</v>
      </c>
      <c r="T35" s="4">
        <v>4795.4946</v>
      </c>
      <c r="W35" s="4">
        <v>0</v>
      </c>
      <c r="X35" s="4">
        <v>1.2410000000000001</v>
      </c>
      <c r="Y35" s="4">
        <v>12</v>
      </c>
      <c r="Z35" s="4">
        <v>855</v>
      </c>
      <c r="AA35" s="4">
        <v>856</v>
      </c>
      <c r="AB35" s="4">
        <v>869</v>
      </c>
      <c r="AC35" s="4">
        <v>97</v>
      </c>
      <c r="AD35" s="4">
        <v>30.62</v>
      </c>
      <c r="AE35" s="4">
        <v>0.7</v>
      </c>
      <c r="AF35" s="4">
        <v>979</v>
      </c>
      <c r="AG35" s="4">
        <v>2</v>
      </c>
      <c r="AH35" s="4">
        <v>77</v>
      </c>
      <c r="AI35" s="4">
        <v>36.877000000000002</v>
      </c>
      <c r="AJ35" s="4">
        <v>190</v>
      </c>
      <c r="AK35" s="4">
        <v>168</v>
      </c>
      <c r="AL35" s="4">
        <v>3.4</v>
      </c>
      <c r="AM35" s="4">
        <v>175.6</v>
      </c>
      <c r="AN35" s="4" t="s">
        <v>155</v>
      </c>
      <c r="AO35" s="4">
        <v>1</v>
      </c>
      <c r="AP35" s="5">
        <v>0.76920138888888889</v>
      </c>
      <c r="AQ35" s="4">
        <v>47.158605999999999</v>
      </c>
      <c r="AR35" s="4">
        <v>-88.485529</v>
      </c>
      <c r="AS35" s="4">
        <v>311.89999999999998</v>
      </c>
      <c r="AT35" s="4">
        <v>30.4</v>
      </c>
      <c r="AU35" s="4">
        <v>12</v>
      </c>
      <c r="AV35" s="4">
        <v>10</v>
      </c>
      <c r="AW35" s="4" t="s">
        <v>199</v>
      </c>
      <c r="AX35" s="4">
        <v>1.6</v>
      </c>
      <c r="AY35" s="4">
        <v>1.3</v>
      </c>
      <c r="AZ35" s="4">
        <v>2.4</v>
      </c>
      <c r="BA35" s="4">
        <v>13.404</v>
      </c>
      <c r="BB35" s="4">
        <v>14.89</v>
      </c>
      <c r="BC35" s="4">
        <v>1.1100000000000001</v>
      </c>
      <c r="BD35" s="4">
        <v>13.849</v>
      </c>
      <c r="BE35" s="4">
        <v>2636.5740000000001</v>
      </c>
      <c r="BF35" s="4">
        <v>97.423000000000002</v>
      </c>
      <c r="BG35" s="4">
        <v>9.6959999999999997</v>
      </c>
      <c r="BH35" s="4">
        <v>4.1000000000000002E-2</v>
      </c>
      <c r="BI35" s="4">
        <v>9.7360000000000007</v>
      </c>
      <c r="BJ35" s="4">
        <v>8.0229999999999997</v>
      </c>
      <c r="BK35" s="4">
        <v>3.4000000000000002E-2</v>
      </c>
      <c r="BL35" s="4">
        <v>8.0559999999999992</v>
      </c>
      <c r="BM35" s="4">
        <v>40.511400000000002</v>
      </c>
      <c r="BQ35" s="4">
        <v>220.898</v>
      </c>
      <c r="BR35" s="4">
        <v>0.177262</v>
      </c>
      <c r="BS35" s="4">
        <v>-5</v>
      </c>
      <c r="BT35" s="4">
        <v>8.9999999999999993E-3</v>
      </c>
      <c r="BU35" s="4">
        <v>4.3318399999999997</v>
      </c>
      <c r="BV35" s="4">
        <v>21</v>
      </c>
      <c r="BW35" s="4">
        <f t="shared" si="9"/>
        <v>1.1444721279999999</v>
      </c>
      <c r="BY35" s="4">
        <f>BE35*$BU35*(VLOOKUP("Fuel Specific Gravity",'Raw Data'!$A$1:$B$2000,2,FALSE))</f>
        <v>8577.3337538361593</v>
      </c>
      <c r="BZ35" s="4">
        <f>BF35*$BU35*(VLOOKUP("Fuel Specific Gravity",'Raw Data'!$A$1:$B$2000,2,FALSE))</f>
        <v>316.93765708831995</v>
      </c>
      <c r="CA35" s="4">
        <f>BJ35*$BU35*(VLOOKUP("Fuel Specific Gravity",'Raw Data'!$A$1:$B$2000,2,FALSE))</f>
        <v>26.100518592319997</v>
      </c>
      <c r="CB35" s="4">
        <f>BM35*$BU35*(VLOOKUP("Fuel Specific Gravity",'Raw Data'!$A$1:$B$2000,2,FALSE))</f>
        <v>131.79216613497599</v>
      </c>
    </row>
    <row r="36" spans="1:80" x14ac:dyDescent="0.25">
      <c r="A36" s="2">
        <v>43167</v>
      </c>
      <c r="B36" s="38">
        <v>1.840162037037037E-2</v>
      </c>
      <c r="C36" s="4">
        <v>12.086</v>
      </c>
      <c r="D36" s="4">
        <v>0.60470000000000002</v>
      </c>
      <c r="E36" s="4">
        <v>6047.1428569999998</v>
      </c>
      <c r="F36" s="4">
        <v>364.3</v>
      </c>
      <c r="G36" s="4">
        <v>1.8</v>
      </c>
      <c r="H36" s="4">
        <v>4331.3999999999996</v>
      </c>
      <c r="J36" s="4">
        <v>1.5</v>
      </c>
      <c r="K36" s="4">
        <v>0.88119999999999998</v>
      </c>
      <c r="L36" s="4">
        <v>10.650499999999999</v>
      </c>
      <c r="M36" s="4">
        <v>0.53290000000000004</v>
      </c>
      <c r="N36" s="4">
        <v>320.99810000000002</v>
      </c>
      <c r="O36" s="4">
        <v>1.5862000000000001</v>
      </c>
      <c r="P36" s="4">
        <v>322.60000000000002</v>
      </c>
      <c r="Q36" s="4">
        <v>265.60180000000003</v>
      </c>
      <c r="R36" s="4">
        <v>1.3125</v>
      </c>
      <c r="S36" s="4">
        <v>266.89999999999998</v>
      </c>
      <c r="T36" s="4">
        <v>4331.3788999999997</v>
      </c>
      <c r="W36" s="4">
        <v>0</v>
      </c>
      <c r="X36" s="4">
        <v>1.3218000000000001</v>
      </c>
      <c r="Y36" s="4">
        <v>12</v>
      </c>
      <c r="Z36" s="4">
        <v>854</v>
      </c>
      <c r="AA36" s="4">
        <v>856</v>
      </c>
      <c r="AB36" s="4">
        <v>868</v>
      </c>
      <c r="AC36" s="4">
        <v>97</v>
      </c>
      <c r="AD36" s="4">
        <v>30.62</v>
      </c>
      <c r="AE36" s="4">
        <v>0.7</v>
      </c>
      <c r="AF36" s="4">
        <v>979</v>
      </c>
      <c r="AG36" s="4">
        <v>2</v>
      </c>
      <c r="AH36" s="4">
        <v>76.123000000000005</v>
      </c>
      <c r="AI36" s="4">
        <v>37</v>
      </c>
      <c r="AJ36" s="4">
        <v>190</v>
      </c>
      <c r="AK36" s="4">
        <v>168</v>
      </c>
      <c r="AL36" s="4">
        <v>3.5</v>
      </c>
      <c r="AM36" s="4">
        <v>175.3</v>
      </c>
      <c r="AN36" s="4" t="s">
        <v>155</v>
      </c>
      <c r="AO36" s="4">
        <v>1</v>
      </c>
      <c r="AP36" s="5">
        <v>0.76921296296296304</v>
      </c>
      <c r="AQ36" s="4">
        <v>47.158566999999998</v>
      </c>
      <c r="AR36" s="4">
        <v>-88.485386000000005</v>
      </c>
      <c r="AS36" s="4">
        <v>311.8</v>
      </c>
      <c r="AT36" s="4">
        <v>29</v>
      </c>
      <c r="AU36" s="4">
        <v>12</v>
      </c>
      <c r="AV36" s="4">
        <v>10</v>
      </c>
      <c r="AW36" s="4" t="s">
        <v>199</v>
      </c>
      <c r="AX36" s="4">
        <v>1.6</v>
      </c>
      <c r="AY36" s="4">
        <v>1.3718999999999999</v>
      </c>
      <c r="AZ36" s="4">
        <v>2.4719000000000002</v>
      </c>
      <c r="BA36" s="4">
        <v>13.404</v>
      </c>
      <c r="BB36" s="4">
        <v>15.26</v>
      </c>
      <c r="BC36" s="4">
        <v>1.1399999999999999</v>
      </c>
      <c r="BD36" s="4">
        <v>13.478999999999999</v>
      </c>
      <c r="BE36" s="4">
        <v>2665.4929999999999</v>
      </c>
      <c r="BF36" s="4">
        <v>84.882999999999996</v>
      </c>
      <c r="BG36" s="4">
        <v>8.4130000000000003</v>
      </c>
      <c r="BH36" s="4">
        <v>4.2000000000000003E-2</v>
      </c>
      <c r="BI36" s="4">
        <v>8.4540000000000006</v>
      </c>
      <c r="BJ36" s="4">
        <v>6.9610000000000003</v>
      </c>
      <c r="BK36" s="4">
        <v>3.4000000000000002E-2</v>
      </c>
      <c r="BL36" s="4">
        <v>6.9950000000000001</v>
      </c>
      <c r="BM36" s="4">
        <v>37.407200000000003</v>
      </c>
      <c r="BQ36" s="4">
        <v>240.53700000000001</v>
      </c>
      <c r="BR36" s="4">
        <v>0.20080200000000001</v>
      </c>
      <c r="BS36" s="4">
        <v>-5</v>
      </c>
      <c r="BT36" s="4">
        <v>8.123E-3</v>
      </c>
      <c r="BU36" s="4">
        <v>4.9070989999999997</v>
      </c>
      <c r="BV36" s="4">
        <v>21</v>
      </c>
      <c r="BW36" s="4">
        <f t="shared" si="9"/>
        <v>1.2964555557999999</v>
      </c>
      <c r="BY36" s="4">
        <f>BE36*$BU36*(VLOOKUP("Fuel Specific Gravity",'Raw Data'!$A$1:$B$2000,2,FALSE))</f>
        <v>9822.9583641400568</v>
      </c>
      <c r="BZ36" s="4">
        <f>BF36*$BU36*(VLOOKUP("Fuel Specific Gravity",'Raw Data'!$A$1:$B$2000,2,FALSE))</f>
        <v>312.81349259716694</v>
      </c>
      <c r="CA36" s="4">
        <f>BJ36*$BU36*(VLOOKUP("Fuel Specific Gravity",'Raw Data'!$A$1:$B$2000,2,FALSE))</f>
        <v>25.652895420389001</v>
      </c>
      <c r="CB36" s="4">
        <f>BM36*$BU36*(VLOOKUP("Fuel Specific Gravity",'Raw Data'!$A$1:$B$2000,2,FALSE))</f>
        <v>137.85418611831278</v>
      </c>
    </row>
    <row r="37" spans="1:80" x14ac:dyDescent="0.25">
      <c r="A37" s="2">
        <v>43167</v>
      </c>
      <c r="B37" s="38">
        <v>1.8413194444444444E-2</v>
      </c>
      <c r="C37" s="4">
        <v>12.071</v>
      </c>
      <c r="D37" s="4">
        <v>0.45369999999999999</v>
      </c>
      <c r="E37" s="4">
        <v>4536.6333329999998</v>
      </c>
      <c r="F37" s="4">
        <v>321.39999999999998</v>
      </c>
      <c r="G37" s="4">
        <v>1.8</v>
      </c>
      <c r="H37" s="4">
        <v>3774.3</v>
      </c>
      <c r="J37" s="4">
        <v>1.61</v>
      </c>
      <c r="K37" s="4">
        <v>0.88329999999999997</v>
      </c>
      <c r="L37" s="4">
        <v>10.6617</v>
      </c>
      <c r="M37" s="4">
        <v>0.4007</v>
      </c>
      <c r="N37" s="4">
        <v>283.87439999999998</v>
      </c>
      <c r="O37" s="4">
        <v>1.5899000000000001</v>
      </c>
      <c r="P37" s="4">
        <v>285.5</v>
      </c>
      <c r="Q37" s="4">
        <v>234.88470000000001</v>
      </c>
      <c r="R37" s="4">
        <v>1.3154999999999999</v>
      </c>
      <c r="S37" s="4">
        <v>236.2</v>
      </c>
      <c r="T37" s="4">
        <v>3774.3211999999999</v>
      </c>
      <c r="W37" s="4">
        <v>0</v>
      </c>
      <c r="X37" s="4">
        <v>1.4245000000000001</v>
      </c>
      <c r="Y37" s="4">
        <v>12</v>
      </c>
      <c r="Z37" s="4">
        <v>853</v>
      </c>
      <c r="AA37" s="4">
        <v>853</v>
      </c>
      <c r="AB37" s="4">
        <v>868</v>
      </c>
      <c r="AC37" s="4">
        <v>97</v>
      </c>
      <c r="AD37" s="4">
        <v>30.62</v>
      </c>
      <c r="AE37" s="4">
        <v>0.7</v>
      </c>
      <c r="AF37" s="4">
        <v>979</v>
      </c>
      <c r="AG37" s="4">
        <v>2</v>
      </c>
      <c r="AH37" s="4">
        <v>76</v>
      </c>
      <c r="AI37" s="4">
        <v>37</v>
      </c>
      <c r="AJ37" s="4">
        <v>190</v>
      </c>
      <c r="AK37" s="4">
        <v>168</v>
      </c>
      <c r="AL37" s="4">
        <v>3.5</v>
      </c>
      <c r="AM37" s="4">
        <v>175</v>
      </c>
      <c r="AN37" s="4" t="s">
        <v>155</v>
      </c>
      <c r="AO37" s="4">
        <v>1</v>
      </c>
      <c r="AP37" s="5">
        <v>0.76922453703703697</v>
      </c>
      <c r="AQ37" s="4">
        <v>47.158544999999997</v>
      </c>
      <c r="AR37" s="4">
        <v>-88.485258000000002</v>
      </c>
      <c r="AS37" s="4">
        <v>311.5</v>
      </c>
      <c r="AT37" s="4">
        <v>24.6</v>
      </c>
      <c r="AU37" s="4">
        <v>12</v>
      </c>
      <c r="AV37" s="4">
        <v>10</v>
      </c>
      <c r="AW37" s="4" t="s">
        <v>199</v>
      </c>
      <c r="AX37" s="4">
        <v>1.6718999999999999</v>
      </c>
      <c r="AY37" s="4">
        <v>1.1124000000000001</v>
      </c>
      <c r="AZ37" s="4">
        <v>2.5</v>
      </c>
      <c r="BA37" s="4">
        <v>13.404</v>
      </c>
      <c r="BB37" s="4">
        <v>15.54</v>
      </c>
      <c r="BC37" s="4">
        <v>1.1599999999999999</v>
      </c>
      <c r="BD37" s="4">
        <v>13.217000000000001</v>
      </c>
      <c r="BE37" s="4">
        <v>2709.6579999999999</v>
      </c>
      <c r="BF37" s="4">
        <v>64.816999999999993</v>
      </c>
      <c r="BG37" s="4">
        <v>7.5549999999999997</v>
      </c>
      <c r="BH37" s="4">
        <v>4.2000000000000003E-2</v>
      </c>
      <c r="BI37" s="4">
        <v>7.5979999999999999</v>
      </c>
      <c r="BJ37" s="4">
        <v>6.2510000000000003</v>
      </c>
      <c r="BK37" s="4">
        <v>3.5000000000000003E-2</v>
      </c>
      <c r="BL37" s="4">
        <v>6.2859999999999996</v>
      </c>
      <c r="BM37" s="4">
        <v>33.101500000000001</v>
      </c>
      <c r="BQ37" s="4">
        <v>263.23200000000003</v>
      </c>
      <c r="BR37" s="4">
        <v>0.185583</v>
      </c>
      <c r="BS37" s="4">
        <v>-5</v>
      </c>
      <c r="BT37" s="4">
        <v>8.8769999999999995E-3</v>
      </c>
      <c r="BU37" s="4">
        <v>4.5351840000000001</v>
      </c>
      <c r="BV37" s="4">
        <v>21</v>
      </c>
      <c r="BW37" s="4">
        <f t="shared" si="9"/>
        <v>1.1981956128</v>
      </c>
      <c r="BY37" s="4">
        <f>BE37*$BU37*(VLOOKUP("Fuel Specific Gravity",'Raw Data'!$A$1:$B$2000,2,FALSE))</f>
        <v>9228.8870029110712</v>
      </c>
      <c r="BZ37" s="4">
        <f>BF37*$BU37*(VLOOKUP("Fuel Specific Gravity",'Raw Data'!$A$1:$B$2000,2,FALSE))</f>
        <v>220.76172301732799</v>
      </c>
      <c r="CA37" s="4">
        <f>BJ37*$BU37*(VLOOKUP("Fuel Specific Gravity",'Raw Data'!$A$1:$B$2000,2,FALSE))</f>
        <v>21.290425823184002</v>
      </c>
      <c r="CB37" s="4">
        <f>BM37*$BU37*(VLOOKUP("Fuel Specific Gravity",'Raw Data'!$A$1:$B$2000,2,FALSE))</f>
        <v>112.741166275176</v>
      </c>
    </row>
    <row r="38" spans="1:80" x14ac:dyDescent="0.25">
      <c r="A38" s="2">
        <v>43167</v>
      </c>
      <c r="B38" s="38">
        <v>1.8424768518518517E-2</v>
      </c>
      <c r="C38" s="4">
        <v>12.178000000000001</v>
      </c>
      <c r="D38" s="4">
        <v>0.49969999999999998</v>
      </c>
      <c r="E38" s="4">
        <v>4996.9041559999996</v>
      </c>
      <c r="F38" s="4">
        <v>284.7</v>
      </c>
      <c r="G38" s="4">
        <v>1.8</v>
      </c>
      <c r="H38" s="4">
        <v>3338.8</v>
      </c>
      <c r="J38" s="4">
        <v>1.8</v>
      </c>
      <c r="K38" s="4">
        <v>0.88239999999999996</v>
      </c>
      <c r="L38" s="4">
        <v>10.745699999999999</v>
      </c>
      <c r="M38" s="4">
        <v>0.44090000000000001</v>
      </c>
      <c r="N38" s="4">
        <v>251.19880000000001</v>
      </c>
      <c r="O38" s="4">
        <v>1.5883</v>
      </c>
      <c r="P38" s="4">
        <v>252.8</v>
      </c>
      <c r="Q38" s="4">
        <v>207.84809999999999</v>
      </c>
      <c r="R38" s="4">
        <v>1.3142</v>
      </c>
      <c r="S38" s="4">
        <v>209.2</v>
      </c>
      <c r="T38" s="4">
        <v>3338.8409000000001</v>
      </c>
      <c r="W38" s="4">
        <v>0</v>
      </c>
      <c r="X38" s="4">
        <v>1.5883</v>
      </c>
      <c r="Y38" s="4">
        <v>12</v>
      </c>
      <c r="Z38" s="4">
        <v>854</v>
      </c>
      <c r="AA38" s="4">
        <v>855</v>
      </c>
      <c r="AB38" s="4">
        <v>867</v>
      </c>
      <c r="AC38" s="4">
        <v>97</v>
      </c>
      <c r="AD38" s="4">
        <v>30.62</v>
      </c>
      <c r="AE38" s="4">
        <v>0.7</v>
      </c>
      <c r="AF38" s="4">
        <v>979</v>
      </c>
      <c r="AG38" s="4">
        <v>2</v>
      </c>
      <c r="AH38" s="4">
        <v>76</v>
      </c>
      <c r="AI38" s="4">
        <v>37</v>
      </c>
      <c r="AJ38" s="4">
        <v>190</v>
      </c>
      <c r="AK38" s="4">
        <v>168</v>
      </c>
      <c r="AL38" s="4">
        <v>3.5</v>
      </c>
      <c r="AM38" s="4">
        <v>175</v>
      </c>
      <c r="AN38" s="4" t="s">
        <v>155</v>
      </c>
      <c r="AO38" s="4">
        <v>1</v>
      </c>
      <c r="AP38" s="5">
        <v>0.76923611111111112</v>
      </c>
      <c r="AQ38" s="4">
        <v>47.158526000000002</v>
      </c>
      <c r="AR38" s="4">
        <v>-88.485136999999995</v>
      </c>
      <c r="AS38" s="4">
        <v>311</v>
      </c>
      <c r="AT38" s="4">
        <v>23.1</v>
      </c>
      <c r="AU38" s="4">
        <v>12</v>
      </c>
      <c r="AV38" s="4">
        <v>10</v>
      </c>
      <c r="AW38" s="4" t="s">
        <v>199</v>
      </c>
      <c r="AX38" s="4">
        <v>1.8438000000000001</v>
      </c>
      <c r="AY38" s="4">
        <v>1.2157</v>
      </c>
      <c r="AZ38" s="4">
        <v>2.7157</v>
      </c>
      <c r="BA38" s="4">
        <v>13.404</v>
      </c>
      <c r="BB38" s="4">
        <v>15.42</v>
      </c>
      <c r="BC38" s="4">
        <v>1.1499999999999999</v>
      </c>
      <c r="BD38" s="4">
        <v>13.327999999999999</v>
      </c>
      <c r="BE38" s="4">
        <v>2711.8139999999999</v>
      </c>
      <c r="BF38" s="4">
        <v>70.822000000000003</v>
      </c>
      <c r="BG38" s="4">
        <v>6.6390000000000002</v>
      </c>
      <c r="BH38" s="4">
        <v>4.2000000000000003E-2</v>
      </c>
      <c r="BI38" s="4">
        <v>6.681</v>
      </c>
      <c r="BJ38" s="4">
        <v>5.4930000000000003</v>
      </c>
      <c r="BK38" s="4">
        <v>3.5000000000000003E-2</v>
      </c>
      <c r="BL38" s="4">
        <v>5.5279999999999996</v>
      </c>
      <c r="BM38" s="4">
        <v>29.076499999999999</v>
      </c>
      <c r="BQ38" s="4">
        <v>291.447</v>
      </c>
      <c r="BR38" s="4">
        <v>0.16547799999999999</v>
      </c>
      <c r="BS38" s="4">
        <v>-5</v>
      </c>
      <c r="BT38" s="4">
        <v>8.9999999999999993E-3</v>
      </c>
      <c r="BU38" s="4">
        <v>4.043857</v>
      </c>
      <c r="BV38" s="4">
        <v>21</v>
      </c>
      <c r="BW38" s="4">
        <f t="shared" si="9"/>
        <v>1.0683870194</v>
      </c>
      <c r="BY38" s="4">
        <f>BE38*$BU38*(VLOOKUP("Fuel Specific Gravity",'Raw Data'!$A$1:$B$2000,2,FALSE))</f>
        <v>8235.6072079750975</v>
      </c>
      <c r="BZ38" s="4">
        <f>BF38*$BU38*(VLOOKUP("Fuel Specific Gravity",'Raw Data'!$A$1:$B$2000,2,FALSE))</f>
        <v>215.08192438095401</v>
      </c>
      <c r="CA38" s="4">
        <f>BJ38*$BU38*(VLOOKUP("Fuel Specific Gravity",'Raw Data'!$A$1:$B$2000,2,FALSE))</f>
        <v>16.681892782251001</v>
      </c>
      <c r="CB38" s="4">
        <f>BM38*$BU38*(VLOOKUP("Fuel Specific Gravity",'Raw Data'!$A$1:$B$2000,2,FALSE))</f>
        <v>88.303487253435506</v>
      </c>
    </row>
    <row r="39" spans="1:80" x14ac:dyDescent="0.25">
      <c r="A39" s="2">
        <v>43167</v>
      </c>
      <c r="B39" s="38">
        <v>1.8436342592592591E-2</v>
      </c>
      <c r="C39" s="4">
        <v>12.166</v>
      </c>
      <c r="D39" s="4">
        <v>0.58499999999999996</v>
      </c>
      <c r="E39" s="4">
        <v>5850</v>
      </c>
      <c r="F39" s="4">
        <v>266.3</v>
      </c>
      <c r="G39" s="4">
        <v>1.8</v>
      </c>
      <c r="H39" s="4">
        <v>3579.1</v>
      </c>
      <c r="J39" s="4">
        <v>2</v>
      </c>
      <c r="K39" s="4">
        <v>0.88149999999999995</v>
      </c>
      <c r="L39" s="4">
        <v>10.7242</v>
      </c>
      <c r="M39" s="4">
        <v>0.51570000000000005</v>
      </c>
      <c r="N39" s="4">
        <v>234.75450000000001</v>
      </c>
      <c r="O39" s="4">
        <v>1.5867</v>
      </c>
      <c r="P39" s="4">
        <v>236.3</v>
      </c>
      <c r="Q39" s="4">
        <v>194.24170000000001</v>
      </c>
      <c r="R39" s="4">
        <v>1.3129</v>
      </c>
      <c r="S39" s="4">
        <v>195.6</v>
      </c>
      <c r="T39" s="4">
        <v>3579.1439999999998</v>
      </c>
      <c r="W39" s="4">
        <v>0</v>
      </c>
      <c r="X39" s="4">
        <v>1.7629999999999999</v>
      </c>
      <c r="Y39" s="4">
        <v>12</v>
      </c>
      <c r="Z39" s="4">
        <v>855</v>
      </c>
      <c r="AA39" s="4">
        <v>856</v>
      </c>
      <c r="AB39" s="4">
        <v>869</v>
      </c>
      <c r="AC39" s="4">
        <v>97</v>
      </c>
      <c r="AD39" s="4">
        <v>30.62</v>
      </c>
      <c r="AE39" s="4">
        <v>0.7</v>
      </c>
      <c r="AF39" s="4">
        <v>979</v>
      </c>
      <c r="AG39" s="4">
        <v>2</v>
      </c>
      <c r="AH39" s="4">
        <v>76</v>
      </c>
      <c r="AI39" s="4">
        <v>37</v>
      </c>
      <c r="AJ39" s="4">
        <v>190</v>
      </c>
      <c r="AK39" s="4">
        <v>168</v>
      </c>
      <c r="AL39" s="4">
        <v>3.5</v>
      </c>
      <c r="AM39" s="4">
        <v>175</v>
      </c>
      <c r="AN39" s="4" t="s">
        <v>155</v>
      </c>
      <c r="AO39" s="4">
        <v>1</v>
      </c>
      <c r="AP39" s="5">
        <v>0.76924768518518516</v>
      </c>
      <c r="AQ39" s="4">
        <v>47.158513999999997</v>
      </c>
      <c r="AR39" s="4">
        <v>-88.485015000000004</v>
      </c>
      <c r="AS39" s="4">
        <v>310.7</v>
      </c>
      <c r="AT39" s="4">
        <v>22</v>
      </c>
      <c r="AU39" s="4">
        <v>12</v>
      </c>
      <c r="AV39" s="4">
        <v>10</v>
      </c>
      <c r="AW39" s="4" t="s">
        <v>199</v>
      </c>
      <c r="AX39" s="4">
        <v>2.0438000000000001</v>
      </c>
      <c r="AY39" s="4">
        <v>1.5157</v>
      </c>
      <c r="AZ39" s="4">
        <v>3.0156999999999998</v>
      </c>
      <c r="BA39" s="4">
        <v>13.404</v>
      </c>
      <c r="BB39" s="4">
        <v>15.3</v>
      </c>
      <c r="BC39" s="4">
        <v>1.1399999999999999</v>
      </c>
      <c r="BD39" s="4">
        <v>13.445</v>
      </c>
      <c r="BE39" s="4">
        <v>2688.2910000000002</v>
      </c>
      <c r="BF39" s="4">
        <v>82.272999999999996</v>
      </c>
      <c r="BG39" s="4">
        <v>6.1630000000000003</v>
      </c>
      <c r="BH39" s="4">
        <v>4.2000000000000003E-2</v>
      </c>
      <c r="BI39" s="4">
        <v>6.2039999999999997</v>
      </c>
      <c r="BJ39" s="4">
        <v>5.0990000000000002</v>
      </c>
      <c r="BK39" s="4">
        <v>3.4000000000000002E-2</v>
      </c>
      <c r="BL39" s="4">
        <v>5.1340000000000003</v>
      </c>
      <c r="BM39" s="4">
        <v>30.960799999999999</v>
      </c>
      <c r="BQ39" s="4">
        <v>321.33300000000003</v>
      </c>
      <c r="BR39" s="4">
        <v>0.15423100000000001</v>
      </c>
      <c r="BS39" s="4">
        <v>-5</v>
      </c>
      <c r="BT39" s="4">
        <v>8.9999999999999993E-3</v>
      </c>
      <c r="BU39" s="4">
        <v>3.7690260000000002</v>
      </c>
      <c r="BV39" s="4">
        <v>21</v>
      </c>
      <c r="BW39" s="4">
        <f t="shared" si="9"/>
        <v>0.99577666919999996</v>
      </c>
      <c r="BY39" s="4">
        <f>BE39*$BU39*(VLOOKUP("Fuel Specific Gravity",'Raw Data'!$A$1:$B$2000,2,FALSE))</f>
        <v>7609.3112445990664</v>
      </c>
      <c r="BZ39" s="4">
        <f>BF39*$BU39*(VLOOKUP("Fuel Specific Gravity",'Raw Data'!$A$1:$B$2000,2,FALSE))</f>
        <v>232.87689614959802</v>
      </c>
      <c r="CA39" s="4">
        <f>BJ39*$BU39*(VLOOKUP("Fuel Specific Gravity",'Raw Data'!$A$1:$B$2000,2,FALSE))</f>
        <v>14.432915944074001</v>
      </c>
      <c r="CB39" s="4">
        <f>BM39*$BU39*(VLOOKUP("Fuel Specific Gravity",'Raw Data'!$A$1:$B$2000,2,FALSE))</f>
        <v>87.635737195780806</v>
      </c>
    </row>
    <row r="40" spans="1:80" x14ac:dyDescent="0.25">
      <c r="A40" s="2">
        <v>43167</v>
      </c>
      <c r="B40" s="38">
        <v>1.8447916666666668E-2</v>
      </c>
      <c r="C40" s="4">
        <v>12.117000000000001</v>
      </c>
      <c r="D40" s="4">
        <v>0.61229999999999996</v>
      </c>
      <c r="E40" s="4">
        <v>6122.9491529999996</v>
      </c>
      <c r="F40" s="4">
        <v>253.7</v>
      </c>
      <c r="G40" s="4">
        <v>1.8</v>
      </c>
      <c r="H40" s="4">
        <v>3748</v>
      </c>
      <c r="J40" s="4">
        <v>2.1</v>
      </c>
      <c r="K40" s="4">
        <v>0.88149999999999995</v>
      </c>
      <c r="L40" s="4">
        <v>10.6812</v>
      </c>
      <c r="M40" s="4">
        <v>0.53969999999999996</v>
      </c>
      <c r="N40" s="4">
        <v>223.6413</v>
      </c>
      <c r="O40" s="4">
        <v>1.5866</v>
      </c>
      <c r="P40" s="4">
        <v>225.2</v>
      </c>
      <c r="Q40" s="4">
        <v>185.04640000000001</v>
      </c>
      <c r="R40" s="4">
        <v>1.3128</v>
      </c>
      <c r="S40" s="4">
        <v>186.4</v>
      </c>
      <c r="T40" s="4">
        <v>3748.0360999999998</v>
      </c>
      <c r="W40" s="4">
        <v>0</v>
      </c>
      <c r="X40" s="4">
        <v>1.8511</v>
      </c>
      <c r="Y40" s="4">
        <v>12</v>
      </c>
      <c r="Z40" s="4">
        <v>856</v>
      </c>
      <c r="AA40" s="4">
        <v>857</v>
      </c>
      <c r="AB40" s="4">
        <v>869</v>
      </c>
      <c r="AC40" s="4">
        <v>97</v>
      </c>
      <c r="AD40" s="4">
        <v>30.62</v>
      </c>
      <c r="AE40" s="4">
        <v>0.7</v>
      </c>
      <c r="AF40" s="4">
        <v>979</v>
      </c>
      <c r="AG40" s="4">
        <v>2</v>
      </c>
      <c r="AH40" s="4">
        <v>76</v>
      </c>
      <c r="AI40" s="4">
        <v>37</v>
      </c>
      <c r="AJ40" s="4">
        <v>190</v>
      </c>
      <c r="AK40" s="4">
        <v>168</v>
      </c>
      <c r="AL40" s="4">
        <v>3.5</v>
      </c>
      <c r="AM40" s="4">
        <v>175</v>
      </c>
      <c r="AN40" s="4" t="s">
        <v>155</v>
      </c>
      <c r="AO40" s="4">
        <v>1</v>
      </c>
      <c r="AP40" s="5">
        <v>0.76925925925925931</v>
      </c>
      <c r="AQ40" s="4">
        <v>47.158504999999998</v>
      </c>
      <c r="AR40" s="4">
        <v>-88.484892000000002</v>
      </c>
      <c r="AS40" s="4">
        <v>310.5</v>
      </c>
      <c r="AT40" s="4">
        <v>21.2</v>
      </c>
      <c r="AU40" s="4">
        <v>12</v>
      </c>
      <c r="AV40" s="4">
        <v>10</v>
      </c>
      <c r="AW40" s="4" t="s">
        <v>199</v>
      </c>
      <c r="AX40" s="4">
        <v>2.1718999999999999</v>
      </c>
      <c r="AY40" s="4">
        <v>1.7438</v>
      </c>
      <c r="AZ40" s="4">
        <v>3.1718999999999999</v>
      </c>
      <c r="BA40" s="4">
        <v>13.404</v>
      </c>
      <c r="BB40" s="4">
        <v>15.29</v>
      </c>
      <c r="BC40" s="4">
        <v>1.1399999999999999</v>
      </c>
      <c r="BD40" s="4">
        <v>13.446999999999999</v>
      </c>
      <c r="BE40" s="4">
        <v>2677.9870000000001</v>
      </c>
      <c r="BF40" s="4">
        <v>86.126000000000005</v>
      </c>
      <c r="BG40" s="4">
        <v>5.8719999999999999</v>
      </c>
      <c r="BH40" s="4">
        <v>4.2000000000000003E-2</v>
      </c>
      <c r="BI40" s="4">
        <v>5.9139999999999997</v>
      </c>
      <c r="BJ40" s="4">
        <v>4.859</v>
      </c>
      <c r="BK40" s="4">
        <v>3.4000000000000002E-2</v>
      </c>
      <c r="BL40" s="4">
        <v>4.8929999999999998</v>
      </c>
      <c r="BM40" s="4">
        <v>32.427700000000002</v>
      </c>
      <c r="BQ40" s="4">
        <v>337.45400000000001</v>
      </c>
      <c r="BR40" s="4">
        <v>0.154754</v>
      </c>
      <c r="BS40" s="4">
        <v>-5</v>
      </c>
      <c r="BT40" s="4">
        <v>8.9999999999999993E-3</v>
      </c>
      <c r="BU40" s="4">
        <v>3.7818000000000001</v>
      </c>
      <c r="BV40" s="4">
        <v>21</v>
      </c>
      <c r="BW40" s="4">
        <f t="shared" si="9"/>
        <v>0.99915155999999994</v>
      </c>
      <c r="BY40" s="4">
        <f>BE40*$BU40*(VLOOKUP("Fuel Specific Gravity",'Raw Data'!$A$1:$B$2000,2,FALSE))</f>
        <v>7605.8360386865997</v>
      </c>
      <c r="BZ40" s="4">
        <f>BF40*$BU40*(VLOOKUP("Fuel Specific Gravity",'Raw Data'!$A$1:$B$2000,2,FALSE))</f>
        <v>244.60919140680002</v>
      </c>
      <c r="CA40" s="4">
        <f>BJ40*$BU40*(VLOOKUP("Fuel Specific Gravity",'Raw Data'!$A$1:$B$2000,2,FALSE))</f>
        <v>13.800200416200001</v>
      </c>
      <c r="CB40" s="4">
        <f>BM40*$BU40*(VLOOKUP("Fuel Specific Gravity",'Raw Data'!$A$1:$B$2000,2,FALSE))</f>
        <v>92.098941970859997</v>
      </c>
    </row>
    <row r="41" spans="1:80" x14ac:dyDescent="0.25">
      <c r="A41" s="2">
        <v>43167</v>
      </c>
      <c r="B41" s="38">
        <v>1.8459490740740742E-2</v>
      </c>
      <c r="C41" s="4">
        <v>12.11</v>
      </c>
      <c r="D41" s="4">
        <v>0.7147</v>
      </c>
      <c r="E41" s="4">
        <v>7146.5137610000002</v>
      </c>
      <c r="F41" s="4">
        <v>233.8</v>
      </c>
      <c r="G41" s="4">
        <v>1.8</v>
      </c>
      <c r="H41" s="4">
        <v>4195.3999999999996</v>
      </c>
      <c r="J41" s="4">
        <v>2.2200000000000002</v>
      </c>
      <c r="K41" s="4">
        <v>0.88019999999999998</v>
      </c>
      <c r="L41" s="4">
        <v>10.658799999999999</v>
      </c>
      <c r="M41" s="4">
        <v>0.629</v>
      </c>
      <c r="N41" s="4">
        <v>205.82589999999999</v>
      </c>
      <c r="O41" s="4">
        <v>1.5784</v>
      </c>
      <c r="P41" s="4">
        <v>207.4</v>
      </c>
      <c r="Q41" s="4">
        <v>170.30549999999999</v>
      </c>
      <c r="R41" s="4">
        <v>1.306</v>
      </c>
      <c r="S41" s="4">
        <v>171.6</v>
      </c>
      <c r="T41" s="4">
        <v>4195.3928999999998</v>
      </c>
      <c r="W41" s="4">
        <v>0</v>
      </c>
      <c r="X41" s="4">
        <v>1.9510000000000001</v>
      </c>
      <c r="Y41" s="4">
        <v>12</v>
      </c>
      <c r="Z41" s="4">
        <v>858</v>
      </c>
      <c r="AA41" s="4">
        <v>858</v>
      </c>
      <c r="AB41" s="4">
        <v>869</v>
      </c>
      <c r="AC41" s="4">
        <v>97</v>
      </c>
      <c r="AD41" s="4">
        <v>30.62</v>
      </c>
      <c r="AE41" s="4">
        <v>0.7</v>
      </c>
      <c r="AF41" s="4">
        <v>979</v>
      </c>
      <c r="AG41" s="4">
        <v>2</v>
      </c>
      <c r="AH41" s="4">
        <v>76</v>
      </c>
      <c r="AI41" s="4">
        <v>37</v>
      </c>
      <c r="AJ41" s="4">
        <v>190</v>
      </c>
      <c r="AK41" s="4">
        <v>168</v>
      </c>
      <c r="AL41" s="4">
        <v>3.5</v>
      </c>
      <c r="AM41" s="4">
        <v>175</v>
      </c>
      <c r="AN41" s="4" t="s">
        <v>155</v>
      </c>
      <c r="AO41" s="4">
        <v>1</v>
      </c>
      <c r="AP41" s="5">
        <v>0.76927083333333324</v>
      </c>
      <c r="AQ41" s="4">
        <v>47.158504000000001</v>
      </c>
      <c r="AR41" s="4">
        <v>-88.484769999999997</v>
      </c>
      <c r="AS41" s="4">
        <v>310.2</v>
      </c>
      <c r="AT41" s="4">
        <v>20.7</v>
      </c>
      <c r="AU41" s="4">
        <v>12</v>
      </c>
      <c r="AV41" s="4">
        <v>10</v>
      </c>
      <c r="AW41" s="4" t="s">
        <v>199</v>
      </c>
      <c r="AX41" s="4">
        <v>1.6967000000000001</v>
      </c>
      <c r="AY41" s="4">
        <v>1.8</v>
      </c>
      <c r="AZ41" s="4">
        <v>2.6248</v>
      </c>
      <c r="BA41" s="4">
        <v>13.404</v>
      </c>
      <c r="BB41" s="4">
        <v>15.12</v>
      </c>
      <c r="BC41" s="4">
        <v>1.1299999999999999</v>
      </c>
      <c r="BD41" s="4">
        <v>13.615</v>
      </c>
      <c r="BE41" s="4">
        <v>2646.8009999999999</v>
      </c>
      <c r="BF41" s="4">
        <v>99.414000000000001</v>
      </c>
      <c r="BG41" s="4">
        <v>5.3520000000000003</v>
      </c>
      <c r="BH41" s="4">
        <v>4.1000000000000002E-2</v>
      </c>
      <c r="BI41" s="4">
        <v>5.3929999999999998</v>
      </c>
      <c r="BJ41" s="4">
        <v>4.4290000000000003</v>
      </c>
      <c r="BK41" s="4">
        <v>3.4000000000000002E-2</v>
      </c>
      <c r="BL41" s="4">
        <v>4.4630000000000001</v>
      </c>
      <c r="BM41" s="4">
        <v>35.950800000000001</v>
      </c>
      <c r="BQ41" s="4">
        <v>352.26299999999998</v>
      </c>
      <c r="BR41" s="4">
        <v>0.14710699999999999</v>
      </c>
      <c r="BS41" s="4">
        <v>-5</v>
      </c>
      <c r="BT41" s="4">
        <v>8.9999999999999993E-3</v>
      </c>
      <c r="BU41" s="4">
        <v>3.5949270000000002</v>
      </c>
      <c r="BV41" s="4">
        <v>21</v>
      </c>
      <c r="BW41" s="4">
        <f t="shared" si="9"/>
        <v>0.9497797134</v>
      </c>
      <c r="BY41" s="4">
        <f>BE41*$BU41*(VLOOKUP("Fuel Specific Gravity",'Raw Data'!$A$1:$B$2000,2,FALSE))</f>
        <v>7145.8073402737773</v>
      </c>
      <c r="BZ41" s="4">
        <f>BF41*$BU41*(VLOOKUP("Fuel Specific Gravity",'Raw Data'!$A$1:$B$2000,2,FALSE))</f>
        <v>268.39694065627805</v>
      </c>
      <c r="CA41" s="4">
        <f>BJ41*$BU41*(VLOOKUP("Fuel Specific Gravity",'Raw Data'!$A$1:$B$2000,2,FALSE))</f>
        <v>11.957370693933001</v>
      </c>
      <c r="CB41" s="4">
        <f>BM41*$BU41*(VLOOKUP("Fuel Specific Gravity",'Raw Data'!$A$1:$B$2000,2,FALSE))</f>
        <v>97.059616695291609</v>
      </c>
    </row>
    <row r="42" spans="1:80" x14ac:dyDescent="0.25">
      <c r="A42" s="2">
        <v>43167</v>
      </c>
      <c r="B42" s="38">
        <v>1.8471064814814815E-2</v>
      </c>
      <c r="C42" s="4">
        <v>12.11</v>
      </c>
      <c r="D42" s="4">
        <v>0.67800000000000005</v>
      </c>
      <c r="E42" s="4">
        <v>6779.5412839999999</v>
      </c>
      <c r="F42" s="4">
        <v>218.2</v>
      </c>
      <c r="G42" s="4">
        <v>1.7</v>
      </c>
      <c r="H42" s="4">
        <v>4621.6000000000004</v>
      </c>
      <c r="J42" s="4">
        <v>2.37</v>
      </c>
      <c r="K42" s="4">
        <v>0.88009999999999999</v>
      </c>
      <c r="L42" s="4">
        <v>10.6579</v>
      </c>
      <c r="M42" s="4">
        <v>0.59670000000000001</v>
      </c>
      <c r="N42" s="4">
        <v>192.05269999999999</v>
      </c>
      <c r="O42" s="4">
        <v>1.5369999999999999</v>
      </c>
      <c r="P42" s="4">
        <v>193.6</v>
      </c>
      <c r="Q42" s="4">
        <v>158.9092</v>
      </c>
      <c r="R42" s="4">
        <v>1.2718</v>
      </c>
      <c r="S42" s="4">
        <v>160.19999999999999</v>
      </c>
      <c r="T42" s="4">
        <v>4621.6283000000003</v>
      </c>
      <c r="W42" s="4">
        <v>0</v>
      </c>
      <c r="X42" s="4">
        <v>2.0834999999999999</v>
      </c>
      <c r="Y42" s="4">
        <v>12</v>
      </c>
      <c r="Z42" s="4">
        <v>857</v>
      </c>
      <c r="AA42" s="4">
        <v>857</v>
      </c>
      <c r="AB42" s="4">
        <v>870</v>
      </c>
      <c r="AC42" s="4">
        <v>97</v>
      </c>
      <c r="AD42" s="4">
        <v>30.62</v>
      </c>
      <c r="AE42" s="4">
        <v>0.7</v>
      </c>
      <c r="AF42" s="4">
        <v>979</v>
      </c>
      <c r="AG42" s="4">
        <v>2</v>
      </c>
      <c r="AH42" s="4">
        <v>76</v>
      </c>
      <c r="AI42" s="4">
        <v>37</v>
      </c>
      <c r="AJ42" s="4">
        <v>190</v>
      </c>
      <c r="AK42" s="4">
        <v>168</v>
      </c>
      <c r="AL42" s="4">
        <v>3.5</v>
      </c>
      <c r="AM42" s="4">
        <v>175</v>
      </c>
      <c r="AN42" s="4" t="s">
        <v>155</v>
      </c>
      <c r="AO42" s="4">
        <v>1</v>
      </c>
      <c r="AP42" s="5">
        <v>0.76928240740740739</v>
      </c>
      <c r="AQ42" s="4">
        <v>47.158513999999997</v>
      </c>
      <c r="AR42" s="4">
        <v>-88.484656000000001</v>
      </c>
      <c r="AS42" s="4">
        <v>310</v>
      </c>
      <c r="AT42" s="4">
        <v>19.7</v>
      </c>
      <c r="AU42" s="4">
        <v>12</v>
      </c>
      <c r="AV42" s="4">
        <v>10</v>
      </c>
      <c r="AW42" s="4" t="s">
        <v>199</v>
      </c>
      <c r="AX42" s="4">
        <v>1.5</v>
      </c>
      <c r="AY42" s="4">
        <v>1.8</v>
      </c>
      <c r="AZ42" s="4">
        <v>2.4</v>
      </c>
      <c r="BA42" s="4">
        <v>13.404</v>
      </c>
      <c r="BB42" s="4">
        <v>15.11</v>
      </c>
      <c r="BC42" s="4">
        <v>1.1299999999999999</v>
      </c>
      <c r="BD42" s="4">
        <v>13.625</v>
      </c>
      <c r="BE42" s="4">
        <v>2644.4540000000002</v>
      </c>
      <c r="BF42" s="4">
        <v>94.225999999999999</v>
      </c>
      <c r="BG42" s="4">
        <v>4.99</v>
      </c>
      <c r="BH42" s="4">
        <v>0.04</v>
      </c>
      <c r="BI42" s="4">
        <v>5.03</v>
      </c>
      <c r="BJ42" s="4">
        <v>4.1289999999999996</v>
      </c>
      <c r="BK42" s="4">
        <v>3.3000000000000002E-2</v>
      </c>
      <c r="BL42" s="4">
        <v>4.1619999999999999</v>
      </c>
      <c r="BM42" s="4">
        <v>39.571599999999997</v>
      </c>
      <c r="BQ42" s="4">
        <v>375.89</v>
      </c>
      <c r="BR42" s="4">
        <v>0.171433</v>
      </c>
      <c r="BS42" s="4">
        <v>-5</v>
      </c>
      <c r="BT42" s="4">
        <v>8.9999999999999993E-3</v>
      </c>
      <c r="BU42" s="4">
        <v>4.1893929999999999</v>
      </c>
      <c r="BV42" s="4">
        <v>21</v>
      </c>
      <c r="BW42" s="4">
        <f t="shared" si="9"/>
        <v>1.1068376305999998</v>
      </c>
      <c r="BY42" s="4">
        <f>BE42*$BU42*(VLOOKUP("Fuel Specific Gravity",'Raw Data'!$A$1:$B$2000,2,FALSE))</f>
        <v>8320.0714643929223</v>
      </c>
      <c r="BZ42" s="4">
        <f>BF42*$BU42*(VLOOKUP("Fuel Specific Gravity",'Raw Data'!$A$1:$B$2000,2,FALSE))</f>
        <v>296.45705835831802</v>
      </c>
      <c r="CA42" s="4">
        <f>BJ42*$BU42*(VLOOKUP("Fuel Specific Gravity",'Raw Data'!$A$1:$B$2000,2,FALSE))</f>
        <v>12.990800776446999</v>
      </c>
      <c r="CB42" s="4">
        <f>BM42*$BU42*(VLOOKUP("Fuel Specific Gravity",'Raw Data'!$A$1:$B$2000,2,FALSE))</f>
        <v>124.50151901313878</v>
      </c>
    </row>
    <row r="43" spans="1:80" x14ac:dyDescent="0.25">
      <c r="A43" s="2">
        <v>43167</v>
      </c>
      <c r="B43" s="38">
        <v>1.8482638888888889E-2</v>
      </c>
      <c r="C43" s="4">
        <v>12.122</v>
      </c>
      <c r="D43" s="4">
        <v>0.64239999999999997</v>
      </c>
      <c r="E43" s="4">
        <v>6423.616145</v>
      </c>
      <c r="F43" s="4">
        <v>202.7</v>
      </c>
      <c r="G43" s="4">
        <v>1.7</v>
      </c>
      <c r="H43" s="4">
        <v>4656.3</v>
      </c>
      <c r="J43" s="4">
        <v>2.5</v>
      </c>
      <c r="K43" s="4">
        <v>0.88029999999999997</v>
      </c>
      <c r="L43" s="4">
        <v>10.670500000000001</v>
      </c>
      <c r="M43" s="4">
        <v>0.5655</v>
      </c>
      <c r="N43" s="4">
        <v>178.43190000000001</v>
      </c>
      <c r="O43" s="4">
        <v>1.4964999999999999</v>
      </c>
      <c r="P43" s="4">
        <v>179.9</v>
      </c>
      <c r="Q43" s="4">
        <v>147.63900000000001</v>
      </c>
      <c r="R43" s="4">
        <v>1.2382</v>
      </c>
      <c r="S43" s="4">
        <v>148.9</v>
      </c>
      <c r="T43" s="4">
        <v>4656.3159999999998</v>
      </c>
      <c r="W43" s="4">
        <v>0</v>
      </c>
      <c r="X43" s="4">
        <v>2.2006999999999999</v>
      </c>
      <c r="Y43" s="4">
        <v>12</v>
      </c>
      <c r="Z43" s="4">
        <v>857</v>
      </c>
      <c r="AA43" s="4">
        <v>857</v>
      </c>
      <c r="AB43" s="4">
        <v>869</v>
      </c>
      <c r="AC43" s="4">
        <v>97</v>
      </c>
      <c r="AD43" s="4">
        <v>30.62</v>
      </c>
      <c r="AE43" s="4">
        <v>0.7</v>
      </c>
      <c r="AF43" s="4">
        <v>979</v>
      </c>
      <c r="AG43" s="4">
        <v>2</v>
      </c>
      <c r="AH43" s="4">
        <v>75.123000000000005</v>
      </c>
      <c r="AI43" s="4">
        <v>37</v>
      </c>
      <c r="AJ43" s="4">
        <v>190</v>
      </c>
      <c r="AK43" s="4">
        <v>168</v>
      </c>
      <c r="AL43" s="4">
        <v>3.5</v>
      </c>
      <c r="AM43" s="4">
        <v>175.2</v>
      </c>
      <c r="AN43" s="4" t="s">
        <v>155</v>
      </c>
      <c r="AO43" s="4">
        <v>1</v>
      </c>
      <c r="AP43" s="5">
        <v>0.76929398148148154</v>
      </c>
      <c r="AQ43" s="4">
        <v>47.158518999999998</v>
      </c>
      <c r="AR43" s="4">
        <v>-88.484542000000005</v>
      </c>
      <c r="AS43" s="4">
        <v>309.89999999999998</v>
      </c>
      <c r="AT43" s="4">
        <v>18.8</v>
      </c>
      <c r="AU43" s="4">
        <v>12</v>
      </c>
      <c r="AV43" s="4">
        <v>10</v>
      </c>
      <c r="AW43" s="4" t="s">
        <v>199</v>
      </c>
      <c r="AX43" s="4">
        <v>1.3562000000000001</v>
      </c>
      <c r="AY43" s="4">
        <v>1.5843</v>
      </c>
      <c r="AZ43" s="4">
        <v>2.1124000000000001</v>
      </c>
      <c r="BA43" s="4">
        <v>13.404</v>
      </c>
      <c r="BB43" s="4">
        <v>15.14</v>
      </c>
      <c r="BC43" s="4">
        <v>1.1299999999999999</v>
      </c>
      <c r="BD43" s="4">
        <v>13.6</v>
      </c>
      <c r="BE43" s="4">
        <v>2651.0169999999998</v>
      </c>
      <c r="BF43" s="4">
        <v>89.414000000000001</v>
      </c>
      <c r="BG43" s="4">
        <v>4.6420000000000003</v>
      </c>
      <c r="BH43" s="4">
        <v>3.9E-2</v>
      </c>
      <c r="BI43" s="4">
        <v>4.681</v>
      </c>
      <c r="BJ43" s="4">
        <v>3.8410000000000002</v>
      </c>
      <c r="BK43" s="4">
        <v>3.2000000000000001E-2</v>
      </c>
      <c r="BL43" s="4">
        <v>3.8730000000000002</v>
      </c>
      <c r="BM43" s="4">
        <v>39.920200000000001</v>
      </c>
      <c r="BQ43" s="4">
        <v>397.548</v>
      </c>
      <c r="BR43" s="4">
        <v>0.152198</v>
      </c>
      <c r="BS43" s="4">
        <v>-5</v>
      </c>
      <c r="BT43" s="4">
        <v>9.8770000000000004E-3</v>
      </c>
      <c r="BU43" s="4">
        <v>3.7193390000000002</v>
      </c>
      <c r="BV43" s="4">
        <v>21</v>
      </c>
      <c r="BW43" s="4">
        <f t="shared" si="9"/>
        <v>0.98264936380000001</v>
      </c>
      <c r="BY43" s="4">
        <f>BE43*$BU43*(VLOOKUP("Fuel Specific Gravity",'Raw Data'!$A$1:$B$2000,2,FALSE))</f>
        <v>7404.8832192400132</v>
      </c>
      <c r="BZ43" s="4">
        <f>BF43*$BU43*(VLOOKUP("Fuel Specific Gravity",'Raw Data'!$A$1:$B$2000,2,FALSE))</f>
        <v>249.75329398684602</v>
      </c>
      <c r="CA43" s="4">
        <f>BJ43*$BU43*(VLOOKUP("Fuel Specific Gravity",'Raw Data'!$A$1:$B$2000,2,FALSE))</f>
        <v>10.728771805349</v>
      </c>
      <c r="CB43" s="4">
        <f>BM43*$BU43*(VLOOKUP("Fuel Specific Gravity",'Raw Data'!$A$1:$B$2000,2,FALSE))</f>
        <v>111.50604431759781</v>
      </c>
    </row>
    <row r="44" spans="1:80" x14ac:dyDescent="0.25">
      <c r="A44" s="2">
        <v>43167</v>
      </c>
      <c r="B44" s="38">
        <v>1.8494212962962966E-2</v>
      </c>
      <c r="C44" s="4">
        <v>12.186</v>
      </c>
      <c r="D44" s="4">
        <v>0.6623</v>
      </c>
      <c r="E44" s="4">
        <v>6623.0769229999996</v>
      </c>
      <c r="F44" s="4">
        <v>204.6</v>
      </c>
      <c r="G44" s="4">
        <v>1.6</v>
      </c>
      <c r="H44" s="4">
        <v>4554.3</v>
      </c>
      <c r="J44" s="4">
        <v>2.56</v>
      </c>
      <c r="K44" s="4">
        <v>0.87970000000000004</v>
      </c>
      <c r="L44" s="4">
        <v>10.72</v>
      </c>
      <c r="M44" s="4">
        <v>0.58260000000000001</v>
      </c>
      <c r="N44" s="4">
        <v>179.9769</v>
      </c>
      <c r="O44" s="4">
        <v>1.4075</v>
      </c>
      <c r="P44" s="4">
        <v>181.4</v>
      </c>
      <c r="Q44" s="4">
        <v>148.9014</v>
      </c>
      <c r="R44" s="4">
        <v>1.1645000000000001</v>
      </c>
      <c r="S44" s="4">
        <v>150.1</v>
      </c>
      <c r="T44" s="4">
        <v>4554.2960999999996</v>
      </c>
      <c r="W44" s="4">
        <v>0</v>
      </c>
      <c r="X44" s="4">
        <v>2.2564000000000002</v>
      </c>
      <c r="Y44" s="4">
        <v>12</v>
      </c>
      <c r="Z44" s="4">
        <v>857</v>
      </c>
      <c r="AA44" s="4">
        <v>857</v>
      </c>
      <c r="AB44" s="4">
        <v>869</v>
      </c>
      <c r="AC44" s="4">
        <v>97</v>
      </c>
      <c r="AD44" s="4">
        <v>30.6</v>
      </c>
      <c r="AE44" s="4">
        <v>0.7</v>
      </c>
      <c r="AF44" s="4">
        <v>980</v>
      </c>
      <c r="AG44" s="4">
        <v>2</v>
      </c>
      <c r="AH44" s="4">
        <v>75</v>
      </c>
      <c r="AI44" s="4">
        <v>37</v>
      </c>
      <c r="AJ44" s="4">
        <v>190</v>
      </c>
      <c r="AK44" s="4">
        <v>168</v>
      </c>
      <c r="AL44" s="4">
        <v>3.5</v>
      </c>
      <c r="AM44" s="4">
        <v>175.5</v>
      </c>
      <c r="AN44" s="4" t="s">
        <v>155</v>
      </c>
      <c r="AO44" s="4">
        <v>1</v>
      </c>
      <c r="AP44" s="5">
        <v>0.76930555555555558</v>
      </c>
      <c r="AQ44" s="4">
        <v>47.158554000000002</v>
      </c>
      <c r="AR44" s="4">
        <v>-88.484443999999996</v>
      </c>
      <c r="AS44" s="4">
        <v>309.8</v>
      </c>
      <c r="AT44" s="4">
        <v>18.399999999999999</v>
      </c>
      <c r="AU44" s="4">
        <v>12</v>
      </c>
      <c r="AV44" s="4">
        <v>9</v>
      </c>
      <c r="AW44" s="4" t="s">
        <v>209</v>
      </c>
      <c r="AX44" s="4">
        <v>1.5875999999999999</v>
      </c>
      <c r="AY44" s="4">
        <v>1.1405000000000001</v>
      </c>
      <c r="AZ44" s="4">
        <v>2.2157</v>
      </c>
      <c r="BA44" s="4">
        <v>13.404</v>
      </c>
      <c r="BB44" s="4">
        <v>15.06</v>
      </c>
      <c r="BC44" s="4">
        <v>1.1200000000000001</v>
      </c>
      <c r="BD44" s="4">
        <v>13.678000000000001</v>
      </c>
      <c r="BE44" s="4">
        <v>2650.482</v>
      </c>
      <c r="BF44" s="4">
        <v>91.683999999999997</v>
      </c>
      <c r="BG44" s="4">
        <v>4.66</v>
      </c>
      <c r="BH44" s="4">
        <v>3.5999999999999997E-2</v>
      </c>
      <c r="BI44" s="4">
        <v>4.6959999999999997</v>
      </c>
      <c r="BJ44" s="4">
        <v>3.855</v>
      </c>
      <c r="BK44" s="4">
        <v>0.03</v>
      </c>
      <c r="BL44" s="4">
        <v>3.8860000000000001</v>
      </c>
      <c r="BM44" s="4">
        <v>38.857500000000002</v>
      </c>
      <c r="BQ44" s="4">
        <v>405.64</v>
      </c>
      <c r="BR44" s="4">
        <v>0.18671099999999999</v>
      </c>
      <c r="BS44" s="4">
        <v>-5</v>
      </c>
      <c r="BT44" s="4">
        <v>9.1229999999999992E-3</v>
      </c>
      <c r="BU44" s="4">
        <v>4.5627500000000003</v>
      </c>
      <c r="BV44" s="4">
        <v>21</v>
      </c>
      <c r="BW44" s="4">
        <f t="shared" si="9"/>
        <v>1.20547855</v>
      </c>
      <c r="BY44" s="4">
        <f>BE44*$BU44*(VLOOKUP("Fuel Specific Gravity",'Raw Data'!$A$1:$B$2000,2,FALSE))</f>
        <v>9082.2085458705005</v>
      </c>
      <c r="BZ44" s="4">
        <f>BF44*$BU44*(VLOOKUP("Fuel Specific Gravity",'Raw Data'!$A$1:$B$2000,2,FALSE))</f>
        <v>314.16670942100001</v>
      </c>
      <c r="CA44" s="4">
        <f>BJ44*$BU44*(VLOOKUP("Fuel Specific Gravity",'Raw Data'!$A$1:$B$2000,2,FALSE))</f>
        <v>13.209640338750001</v>
      </c>
      <c r="CB44" s="4">
        <f>BM44*$BU44*(VLOOKUP("Fuel Specific Gravity",'Raw Data'!$A$1:$B$2000,2,FALSE))</f>
        <v>133.15009065187502</v>
      </c>
    </row>
    <row r="45" spans="1:80" x14ac:dyDescent="0.25">
      <c r="A45" s="2">
        <v>43167</v>
      </c>
      <c r="B45" s="38">
        <v>1.8505787037037039E-2</v>
      </c>
      <c r="C45" s="4">
        <v>12.368</v>
      </c>
      <c r="D45" s="4">
        <v>0.69879999999999998</v>
      </c>
      <c r="E45" s="4">
        <v>6987.6379310000002</v>
      </c>
      <c r="F45" s="4">
        <v>217</v>
      </c>
      <c r="G45" s="4">
        <v>1.5</v>
      </c>
      <c r="H45" s="4">
        <v>4739.3</v>
      </c>
      <c r="J45" s="4">
        <v>2.62</v>
      </c>
      <c r="K45" s="4">
        <v>0.87770000000000004</v>
      </c>
      <c r="L45" s="4">
        <v>10.8553</v>
      </c>
      <c r="M45" s="4">
        <v>0.61329999999999996</v>
      </c>
      <c r="N45" s="4">
        <v>190.41380000000001</v>
      </c>
      <c r="O45" s="4">
        <v>1.2910999999999999</v>
      </c>
      <c r="P45" s="4">
        <v>191.7</v>
      </c>
      <c r="Q45" s="4">
        <v>157.53389999999999</v>
      </c>
      <c r="R45" s="4">
        <v>1.0682</v>
      </c>
      <c r="S45" s="4">
        <v>158.6</v>
      </c>
      <c r="T45" s="4">
        <v>4739.3136999999997</v>
      </c>
      <c r="W45" s="4">
        <v>0</v>
      </c>
      <c r="X45" s="4">
        <v>2.298</v>
      </c>
      <c r="Y45" s="4">
        <v>12</v>
      </c>
      <c r="Z45" s="4">
        <v>856</v>
      </c>
      <c r="AA45" s="4">
        <v>857</v>
      </c>
      <c r="AB45" s="4">
        <v>867</v>
      </c>
      <c r="AC45" s="4">
        <v>97</v>
      </c>
      <c r="AD45" s="4">
        <v>30.59</v>
      </c>
      <c r="AE45" s="4">
        <v>0.7</v>
      </c>
      <c r="AF45" s="4">
        <v>980</v>
      </c>
      <c r="AG45" s="4">
        <v>2</v>
      </c>
      <c r="AH45" s="4">
        <v>75</v>
      </c>
      <c r="AI45" s="4">
        <v>37</v>
      </c>
      <c r="AJ45" s="4">
        <v>190</v>
      </c>
      <c r="AK45" s="4">
        <v>168</v>
      </c>
      <c r="AL45" s="4">
        <v>3.4</v>
      </c>
      <c r="AM45" s="4">
        <v>175.9</v>
      </c>
      <c r="AN45" s="4" t="s">
        <v>155</v>
      </c>
      <c r="AO45" s="4">
        <v>1</v>
      </c>
      <c r="AP45" s="5">
        <v>0.76931712962962961</v>
      </c>
      <c r="AQ45" s="4">
        <v>47.158620999999997</v>
      </c>
      <c r="AR45" s="4">
        <v>-88.484365999999994</v>
      </c>
      <c r="AS45" s="4">
        <v>309.7</v>
      </c>
      <c r="AT45" s="4">
        <v>18.3</v>
      </c>
      <c r="AU45" s="4">
        <v>12</v>
      </c>
      <c r="AV45" s="4">
        <v>8</v>
      </c>
      <c r="AW45" s="4" t="s">
        <v>207</v>
      </c>
      <c r="AX45" s="4">
        <v>1.7</v>
      </c>
      <c r="AY45" s="4">
        <v>1</v>
      </c>
      <c r="AZ45" s="4">
        <v>2.2999999999999998</v>
      </c>
      <c r="BA45" s="4">
        <v>13.404</v>
      </c>
      <c r="BB45" s="4">
        <v>14.8</v>
      </c>
      <c r="BC45" s="4">
        <v>1.1000000000000001</v>
      </c>
      <c r="BD45" s="4">
        <v>13.936999999999999</v>
      </c>
      <c r="BE45" s="4">
        <v>2642.3389999999999</v>
      </c>
      <c r="BF45" s="4">
        <v>95.013999999999996</v>
      </c>
      <c r="BG45" s="4">
        <v>4.8540000000000001</v>
      </c>
      <c r="BH45" s="4">
        <v>3.3000000000000002E-2</v>
      </c>
      <c r="BI45" s="4">
        <v>4.8869999999999996</v>
      </c>
      <c r="BJ45" s="4">
        <v>4.016</v>
      </c>
      <c r="BK45" s="4">
        <v>2.7E-2</v>
      </c>
      <c r="BL45" s="4">
        <v>4.0430000000000001</v>
      </c>
      <c r="BM45" s="4">
        <v>39.809199999999997</v>
      </c>
      <c r="BQ45" s="4">
        <v>406.71800000000002</v>
      </c>
      <c r="BR45" s="4">
        <v>0.234096</v>
      </c>
      <c r="BS45" s="4">
        <v>-5</v>
      </c>
      <c r="BT45" s="4">
        <v>8.9999999999999993E-3</v>
      </c>
      <c r="BU45" s="4">
        <v>5.7207210000000002</v>
      </c>
      <c r="BV45" s="4">
        <v>21</v>
      </c>
      <c r="BW45" s="4">
        <f t="shared" si="9"/>
        <v>1.5114144882</v>
      </c>
      <c r="BY45" s="4">
        <f>BE45*$BU45*(VLOOKUP("Fuel Specific Gravity",'Raw Data'!$A$1:$B$2000,2,FALSE))</f>
        <v>11352.179239020668</v>
      </c>
      <c r="BZ45" s="4">
        <f>BF45*$BU45*(VLOOKUP("Fuel Specific Gravity",'Raw Data'!$A$1:$B$2000,2,FALSE))</f>
        <v>408.20498740559401</v>
      </c>
      <c r="CA45" s="4">
        <f>BJ45*$BU45*(VLOOKUP("Fuel Specific Gravity",'Raw Data'!$A$1:$B$2000,2,FALSE))</f>
        <v>17.253786067536002</v>
      </c>
      <c r="CB45" s="4">
        <f>BM45*$BU45*(VLOOKUP("Fuel Specific Gravity",'Raw Data'!$A$1:$B$2000,2,FALSE))</f>
        <v>171.03073215133321</v>
      </c>
    </row>
    <row r="46" spans="1:80" x14ac:dyDescent="0.25">
      <c r="A46" s="2">
        <v>43167</v>
      </c>
      <c r="B46" s="38">
        <v>1.8517361111111109E-2</v>
      </c>
      <c r="C46" s="4">
        <v>12.474</v>
      </c>
      <c r="D46" s="4">
        <v>0.72609999999999997</v>
      </c>
      <c r="E46" s="4">
        <v>7260.7284769999997</v>
      </c>
      <c r="F46" s="4">
        <v>257.5</v>
      </c>
      <c r="G46" s="4">
        <v>1.2</v>
      </c>
      <c r="H46" s="4">
        <v>5095.2</v>
      </c>
      <c r="J46" s="4">
        <v>2.7</v>
      </c>
      <c r="K46" s="4">
        <v>0.87619999999999998</v>
      </c>
      <c r="L46" s="4">
        <v>10.929600000000001</v>
      </c>
      <c r="M46" s="4">
        <v>0.63619999999999999</v>
      </c>
      <c r="N46" s="4">
        <v>225.65389999999999</v>
      </c>
      <c r="O46" s="4">
        <v>1.0887</v>
      </c>
      <c r="P46" s="4">
        <v>226.7</v>
      </c>
      <c r="Q46" s="4">
        <v>186.68879999999999</v>
      </c>
      <c r="R46" s="4">
        <v>0.90069999999999995</v>
      </c>
      <c r="S46" s="4">
        <v>187.6</v>
      </c>
      <c r="T46" s="4">
        <v>5095.1725999999999</v>
      </c>
      <c r="W46" s="4">
        <v>0</v>
      </c>
      <c r="X46" s="4">
        <v>2.3658000000000001</v>
      </c>
      <c r="Y46" s="4">
        <v>11.9</v>
      </c>
      <c r="Z46" s="4">
        <v>856</v>
      </c>
      <c r="AA46" s="4">
        <v>856</v>
      </c>
      <c r="AB46" s="4">
        <v>867</v>
      </c>
      <c r="AC46" s="4">
        <v>97</v>
      </c>
      <c r="AD46" s="4">
        <v>30.59</v>
      </c>
      <c r="AE46" s="4">
        <v>0.7</v>
      </c>
      <c r="AF46" s="4">
        <v>980</v>
      </c>
      <c r="AG46" s="4">
        <v>2</v>
      </c>
      <c r="AH46" s="4">
        <v>75</v>
      </c>
      <c r="AI46" s="4">
        <v>37</v>
      </c>
      <c r="AJ46" s="4">
        <v>190</v>
      </c>
      <c r="AK46" s="4">
        <v>168</v>
      </c>
      <c r="AL46" s="4">
        <v>3.3</v>
      </c>
      <c r="AM46" s="4">
        <v>175.8</v>
      </c>
      <c r="AN46" s="4" t="s">
        <v>155</v>
      </c>
      <c r="AO46" s="4">
        <v>1</v>
      </c>
      <c r="AP46" s="5">
        <v>0.76932870370370365</v>
      </c>
      <c r="AQ46" s="4">
        <v>47.158681999999999</v>
      </c>
      <c r="AR46" s="4">
        <v>-88.484285999999997</v>
      </c>
      <c r="AS46" s="4">
        <v>309.60000000000002</v>
      </c>
      <c r="AT46" s="4">
        <v>18.899999999999999</v>
      </c>
      <c r="AU46" s="4">
        <v>12</v>
      </c>
      <c r="AV46" s="4">
        <v>9</v>
      </c>
      <c r="AW46" s="4" t="s">
        <v>209</v>
      </c>
      <c r="AX46" s="4">
        <v>1.1248</v>
      </c>
      <c r="AY46" s="4">
        <v>1</v>
      </c>
      <c r="AZ46" s="4">
        <v>1.7248000000000001</v>
      </c>
      <c r="BA46" s="4">
        <v>13.404</v>
      </c>
      <c r="BB46" s="4">
        <v>14.62</v>
      </c>
      <c r="BC46" s="4">
        <v>1.0900000000000001</v>
      </c>
      <c r="BD46" s="4">
        <v>14.128</v>
      </c>
      <c r="BE46" s="4">
        <v>2631.0709999999999</v>
      </c>
      <c r="BF46" s="4">
        <v>97.474999999999994</v>
      </c>
      <c r="BG46" s="4">
        <v>5.6890000000000001</v>
      </c>
      <c r="BH46" s="4">
        <v>2.7E-2</v>
      </c>
      <c r="BI46" s="4">
        <v>5.7160000000000002</v>
      </c>
      <c r="BJ46" s="4">
        <v>4.7060000000000004</v>
      </c>
      <c r="BK46" s="4">
        <v>2.3E-2</v>
      </c>
      <c r="BL46" s="4">
        <v>4.7290000000000001</v>
      </c>
      <c r="BM46" s="4">
        <v>42.326300000000003</v>
      </c>
      <c r="BQ46" s="4">
        <v>414.09300000000002</v>
      </c>
      <c r="BR46" s="4">
        <v>0.287358</v>
      </c>
      <c r="BS46" s="4">
        <v>-5</v>
      </c>
      <c r="BT46" s="4">
        <v>8.9999999999999993E-3</v>
      </c>
      <c r="BU46" s="4">
        <v>7.0223110000000002</v>
      </c>
      <c r="BV46" s="4">
        <v>21</v>
      </c>
      <c r="BW46" s="4">
        <f t="shared" si="9"/>
        <v>1.8552945662</v>
      </c>
      <c r="BY46" s="4">
        <f>BE46*$BU46*(VLOOKUP("Fuel Specific Gravity",'Raw Data'!$A$1:$B$2000,2,FALSE))</f>
        <v>13875.62531763583</v>
      </c>
      <c r="BZ46" s="4">
        <f>BF46*$BU46*(VLOOKUP("Fuel Specific Gravity",'Raw Data'!$A$1:$B$2000,2,FALSE))</f>
        <v>514.05932330847497</v>
      </c>
      <c r="CA46" s="4">
        <f>BJ46*$BU46*(VLOOKUP("Fuel Specific Gravity",'Raw Data'!$A$1:$B$2000,2,FALSE))</f>
        <v>24.818293670066005</v>
      </c>
      <c r="CB46" s="4">
        <f>BM46*$BU46*(VLOOKUP("Fuel Specific Gravity",'Raw Data'!$A$1:$B$2000,2,FALSE))</f>
        <v>223.21856000155429</v>
      </c>
    </row>
    <row r="47" spans="1:80" x14ac:dyDescent="0.25">
      <c r="A47" s="2">
        <v>43167</v>
      </c>
      <c r="B47" s="38">
        <v>1.8528935185185183E-2</v>
      </c>
      <c r="C47" s="4">
        <v>12.763999999999999</v>
      </c>
      <c r="D47" s="4">
        <v>0.77669999999999995</v>
      </c>
      <c r="E47" s="4">
        <v>7766.7224079999996</v>
      </c>
      <c r="F47" s="4">
        <v>406.3</v>
      </c>
      <c r="G47" s="4">
        <v>0.5</v>
      </c>
      <c r="H47" s="4">
        <v>5562.2</v>
      </c>
      <c r="J47" s="4">
        <v>2.7</v>
      </c>
      <c r="K47" s="4">
        <v>0.873</v>
      </c>
      <c r="L47" s="4">
        <v>11.1434</v>
      </c>
      <c r="M47" s="4">
        <v>0.67800000000000005</v>
      </c>
      <c r="N47" s="4">
        <v>354.68709999999999</v>
      </c>
      <c r="O47" s="4">
        <v>0.42930000000000001</v>
      </c>
      <c r="P47" s="4">
        <v>355.1</v>
      </c>
      <c r="Q47" s="4">
        <v>293.44099999999997</v>
      </c>
      <c r="R47" s="4">
        <v>0.35520000000000002</v>
      </c>
      <c r="S47" s="4">
        <v>293.8</v>
      </c>
      <c r="T47" s="4">
        <v>5562.1819999999998</v>
      </c>
      <c r="W47" s="4">
        <v>0</v>
      </c>
      <c r="X47" s="4">
        <v>2.3571</v>
      </c>
      <c r="Y47" s="4">
        <v>12</v>
      </c>
      <c r="Z47" s="4">
        <v>854</v>
      </c>
      <c r="AA47" s="4">
        <v>853</v>
      </c>
      <c r="AB47" s="4">
        <v>865</v>
      </c>
      <c r="AC47" s="4">
        <v>97</v>
      </c>
      <c r="AD47" s="4">
        <v>30.59</v>
      </c>
      <c r="AE47" s="4">
        <v>0.7</v>
      </c>
      <c r="AF47" s="4">
        <v>980</v>
      </c>
      <c r="AG47" s="4">
        <v>2</v>
      </c>
      <c r="AH47" s="4">
        <v>75</v>
      </c>
      <c r="AI47" s="4">
        <v>37</v>
      </c>
      <c r="AJ47" s="4">
        <v>190</v>
      </c>
      <c r="AK47" s="4">
        <v>168</v>
      </c>
      <c r="AL47" s="4">
        <v>3.4</v>
      </c>
      <c r="AM47" s="4">
        <v>175.4</v>
      </c>
      <c r="AN47" s="4" t="s">
        <v>155</v>
      </c>
      <c r="AO47" s="4">
        <v>1</v>
      </c>
      <c r="AP47" s="5">
        <v>0.7693402777777778</v>
      </c>
      <c r="AQ47" s="4">
        <v>47.158743999999999</v>
      </c>
      <c r="AR47" s="4">
        <v>-88.484213999999994</v>
      </c>
      <c r="AS47" s="4">
        <v>309.5</v>
      </c>
      <c r="AT47" s="4">
        <v>19.7</v>
      </c>
      <c r="AU47" s="4">
        <v>12</v>
      </c>
      <c r="AV47" s="4">
        <v>10</v>
      </c>
      <c r="AW47" s="4" t="s">
        <v>199</v>
      </c>
      <c r="AX47" s="4">
        <v>0.9</v>
      </c>
      <c r="AY47" s="4">
        <v>1.0719000000000001</v>
      </c>
      <c r="AZ47" s="4">
        <v>1.5719000000000001</v>
      </c>
      <c r="BA47" s="4">
        <v>13.404</v>
      </c>
      <c r="BB47" s="4">
        <v>14.22</v>
      </c>
      <c r="BC47" s="4">
        <v>1.06</v>
      </c>
      <c r="BD47" s="4">
        <v>14.545999999999999</v>
      </c>
      <c r="BE47" s="4">
        <v>2616.799</v>
      </c>
      <c r="BF47" s="4">
        <v>101.342</v>
      </c>
      <c r="BG47" s="4">
        <v>8.7219999999999995</v>
      </c>
      <c r="BH47" s="4">
        <v>1.0999999999999999E-2</v>
      </c>
      <c r="BI47" s="4">
        <v>8.7330000000000005</v>
      </c>
      <c r="BJ47" s="4">
        <v>7.2160000000000002</v>
      </c>
      <c r="BK47" s="4">
        <v>8.9999999999999993E-3</v>
      </c>
      <c r="BL47" s="4">
        <v>7.2249999999999996</v>
      </c>
      <c r="BM47" s="4">
        <v>45.073500000000003</v>
      </c>
      <c r="BQ47" s="4">
        <v>402.47199999999998</v>
      </c>
      <c r="BR47" s="4">
        <v>0.36942199999999997</v>
      </c>
      <c r="BS47" s="4">
        <v>-5</v>
      </c>
      <c r="BT47" s="4">
        <v>8.9999999999999993E-3</v>
      </c>
      <c r="BU47" s="4">
        <v>9.0277499999999993</v>
      </c>
      <c r="BV47" s="4">
        <v>21</v>
      </c>
      <c r="BW47" s="4">
        <f t="shared" si="9"/>
        <v>2.3851315499999997</v>
      </c>
      <c r="BY47" s="4">
        <f>BE47*$BU47*(VLOOKUP("Fuel Specific Gravity",'Raw Data'!$A$1:$B$2000,2,FALSE))</f>
        <v>17741.479186359749</v>
      </c>
      <c r="BZ47" s="4">
        <f>BF47*$BU47*(VLOOKUP("Fuel Specific Gravity",'Raw Data'!$A$1:$B$2000,2,FALSE))</f>
        <v>687.08257061549989</v>
      </c>
      <c r="CA47" s="4">
        <f>BJ47*$BU47*(VLOOKUP("Fuel Specific Gravity",'Raw Data'!$A$1:$B$2000,2,FALSE))</f>
        <v>48.923327243999999</v>
      </c>
      <c r="CB47" s="4">
        <f>BM47*$BU47*(VLOOKUP("Fuel Specific Gravity",'Raw Data'!$A$1:$B$2000,2,FALSE))</f>
        <v>305.59112950837499</v>
      </c>
    </row>
    <row r="48" spans="1:80" x14ac:dyDescent="0.25">
      <c r="A48" s="2">
        <v>43167</v>
      </c>
      <c r="B48" s="38">
        <v>1.854050925925926E-2</v>
      </c>
      <c r="C48" s="4">
        <v>12.914</v>
      </c>
      <c r="D48" s="4">
        <v>0.88039999999999996</v>
      </c>
      <c r="E48" s="4">
        <v>8803.5117059999993</v>
      </c>
      <c r="F48" s="4">
        <v>609.79999999999995</v>
      </c>
      <c r="G48" s="4">
        <v>-0.5</v>
      </c>
      <c r="H48" s="4">
        <v>5889.1</v>
      </c>
      <c r="J48" s="4">
        <v>2.7</v>
      </c>
      <c r="K48" s="4">
        <v>0.87050000000000005</v>
      </c>
      <c r="L48" s="4">
        <v>11.2422</v>
      </c>
      <c r="M48" s="4">
        <v>0.76639999999999997</v>
      </c>
      <c r="N48" s="4">
        <v>530.87080000000003</v>
      </c>
      <c r="O48" s="4">
        <v>0</v>
      </c>
      <c r="P48" s="4">
        <v>530.9</v>
      </c>
      <c r="Q48" s="4">
        <v>439.202</v>
      </c>
      <c r="R48" s="4">
        <v>0</v>
      </c>
      <c r="S48" s="4">
        <v>439.2</v>
      </c>
      <c r="T48" s="4">
        <v>5889.1130999999996</v>
      </c>
      <c r="W48" s="4">
        <v>0</v>
      </c>
      <c r="X48" s="4">
        <v>2.3504999999999998</v>
      </c>
      <c r="Y48" s="4">
        <v>11.9</v>
      </c>
      <c r="Z48" s="4">
        <v>854</v>
      </c>
      <c r="AA48" s="4">
        <v>853</v>
      </c>
      <c r="AB48" s="4">
        <v>866</v>
      </c>
      <c r="AC48" s="4">
        <v>97</v>
      </c>
      <c r="AD48" s="4">
        <v>30.59</v>
      </c>
      <c r="AE48" s="4">
        <v>0.7</v>
      </c>
      <c r="AF48" s="4">
        <v>980</v>
      </c>
      <c r="AG48" s="4">
        <v>2</v>
      </c>
      <c r="AH48" s="4">
        <v>74.123000000000005</v>
      </c>
      <c r="AI48" s="4">
        <v>37</v>
      </c>
      <c r="AJ48" s="4">
        <v>190</v>
      </c>
      <c r="AK48" s="4">
        <v>168</v>
      </c>
      <c r="AL48" s="4">
        <v>3.3</v>
      </c>
      <c r="AM48" s="4">
        <v>175</v>
      </c>
      <c r="AN48" s="4" t="s">
        <v>155</v>
      </c>
      <c r="AO48" s="4">
        <v>1</v>
      </c>
      <c r="AP48" s="5">
        <v>0.76935185185185195</v>
      </c>
      <c r="AQ48" s="4">
        <v>47.158825</v>
      </c>
      <c r="AR48" s="4">
        <v>-88.484162999999995</v>
      </c>
      <c r="AS48" s="4">
        <v>309.39999999999998</v>
      </c>
      <c r="AT48" s="4">
        <v>21.5</v>
      </c>
      <c r="AU48" s="4">
        <v>12</v>
      </c>
      <c r="AV48" s="4">
        <v>10</v>
      </c>
      <c r="AW48" s="4" t="s">
        <v>199</v>
      </c>
      <c r="AX48" s="4">
        <v>0.9</v>
      </c>
      <c r="AY48" s="4">
        <v>1.1000000000000001</v>
      </c>
      <c r="AZ48" s="4">
        <v>1.6</v>
      </c>
      <c r="BA48" s="4">
        <v>13.404</v>
      </c>
      <c r="BB48" s="4">
        <v>13.94</v>
      </c>
      <c r="BC48" s="4">
        <v>1.04</v>
      </c>
      <c r="BD48" s="4">
        <v>14.871</v>
      </c>
      <c r="BE48" s="4">
        <v>2593.7840000000001</v>
      </c>
      <c r="BF48" s="4">
        <v>112.539</v>
      </c>
      <c r="BG48" s="4">
        <v>12.826000000000001</v>
      </c>
      <c r="BH48" s="4">
        <v>0</v>
      </c>
      <c r="BI48" s="4">
        <v>12.826000000000001</v>
      </c>
      <c r="BJ48" s="4">
        <v>10.612</v>
      </c>
      <c r="BK48" s="4">
        <v>0</v>
      </c>
      <c r="BL48" s="4">
        <v>10.612</v>
      </c>
      <c r="BM48" s="4">
        <v>46.887</v>
      </c>
      <c r="BQ48" s="4">
        <v>394.30500000000001</v>
      </c>
      <c r="BR48" s="4">
        <v>0.44226700000000002</v>
      </c>
      <c r="BS48" s="4">
        <v>-5</v>
      </c>
      <c r="BT48" s="4">
        <v>8.9999999999999993E-3</v>
      </c>
      <c r="BU48" s="4">
        <v>10.8079</v>
      </c>
      <c r="BV48" s="4">
        <v>21</v>
      </c>
      <c r="BW48" s="4">
        <f t="shared" si="9"/>
        <v>2.8554471800000001</v>
      </c>
      <c r="BY48" s="4">
        <f>BE48*$BU48*(VLOOKUP("Fuel Specific Gravity",'Raw Data'!$A$1:$B$2000,2,FALSE))</f>
        <v>21053.0519282936</v>
      </c>
      <c r="BZ48" s="4">
        <f>BF48*$BU48*(VLOOKUP("Fuel Specific Gravity",'Raw Data'!$A$1:$B$2000,2,FALSE))</f>
        <v>913.44900383310005</v>
      </c>
      <c r="CA48" s="4">
        <f>BJ48*$BU48*(VLOOKUP("Fuel Specific Gravity",'Raw Data'!$A$1:$B$2000,2,FALSE))</f>
        <v>86.1347695348</v>
      </c>
      <c r="CB48" s="4">
        <f>BM48*$BU48*(VLOOKUP("Fuel Specific Gravity",'Raw Data'!$A$1:$B$2000,2,FALSE))</f>
        <v>380.56925548229998</v>
      </c>
    </row>
    <row r="49" spans="1:80" x14ac:dyDescent="0.25">
      <c r="A49" s="2">
        <v>43167</v>
      </c>
      <c r="B49" s="38">
        <v>1.8552083333333334E-2</v>
      </c>
      <c r="C49" s="4">
        <v>12.954000000000001</v>
      </c>
      <c r="D49" s="4">
        <v>1.0091000000000001</v>
      </c>
      <c r="E49" s="4">
        <v>10090.574710000001</v>
      </c>
      <c r="F49" s="4">
        <v>939.2</v>
      </c>
      <c r="G49" s="4">
        <v>-1</v>
      </c>
      <c r="H49" s="4">
        <v>6207.2</v>
      </c>
      <c r="J49" s="4">
        <v>2.7</v>
      </c>
      <c r="K49" s="4">
        <v>0.86880000000000002</v>
      </c>
      <c r="L49" s="4">
        <v>11.254099999999999</v>
      </c>
      <c r="M49" s="4">
        <v>0.87670000000000003</v>
      </c>
      <c r="N49" s="4">
        <v>815.99490000000003</v>
      </c>
      <c r="O49" s="4">
        <v>0</v>
      </c>
      <c r="P49" s="4">
        <v>816</v>
      </c>
      <c r="Q49" s="4">
        <v>675.09190000000001</v>
      </c>
      <c r="R49" s="4">
        <v>0</v>
      </c>
      <c r="S49" s="4">
        <v>675.1</v>
      </c>
      <c r="T49" s="4">
        <v>6207.1584999999995</v>
      </c>
      <c r="W49" s="4">
        <v>0</v>
      </c>
      <c r="X49" s="4">
        <v>2.3456999999999999</v>
      </c>
      <c r="Y49" s="4">
        <v>12</v>
      </c>
      <c r="Z49" s="4">
        <v>853</v>
      </c>
      <c r="AA49" s="4">
        <v>853</v>
      </c>
      <c r="AB49" s="4">
        <v>865</v>
      </c>
      <c r="AC49" s="4">
        <v>97</v>
      </c>
      <c r="AD49" s="4">
        <v>30.59</v>
      </c>
      <c r="AE49" s="4">
        <v>0.7</v>
      </c>
      <c r="AF49" s="4">
        <v>980</v>
      </c>
      <c r="AG49" s="4">
        <v>2</v>
      </c>
      <c r="AH49" s="4">
        <v>74</v>
      </c>
      <c r="AI49" s="4">
        <v>37</v>
      </c>
      <c r="AJ49" s="4">
        <v>190</v>
      </c>
      <c r="AK49" s="4">
        <v>168</v>
      </c>
      <c r="AL49" s="4">
        <v>3.4</v>
      </c>
      <c r="AM49" s="4">
        <v>175</v>
      </c>
      <c r="AN49" s="4" t="s">
        <v>155</v>
      </c>
      <c r="AO49" s="4">
        <v>1</v>
      </c>
      <c r="AP49" s="5">
        <v>0.76936342592592588</v>
      </c>
      <c r="AQ49" s="4">
        <v>47.158909999999999</v>
      </c>
      <c r="AR49" s="4">
        <v>-88.484119000000007</v>
      </c>
      <c r="AS49" s="4">
        <v>309.39999999999998</v>
      </c>
      <c r="AT49" s="4">
        <v>22.1</v>
      </c>
      <c r="AU49" s="4">
        <v>12</v>
      </c>
      <c r="AV49" s="4">
        <v>10</v>
      </c>
      <c r="AW49" s="4" t="s">
        <v>199</v>
      </c>
      <c r="AX49" s="4">
        <v>0.9</v>
      </c>
      <c r="AY49" s="4">
        <v>1.1000000000000001</v>
      </c>
      <c r="AZ49" s="4">
        <v>1.6</v>
      </c>
      <c r="BA49" s="4">
        <v>13.404</v>
      </c>
      <c r="BB49" s="4">
        <v>13.74</v>
      </c>
      <c r="BC49" s="4">
        <v>1.02</v>
      </c>
      <c r="BD49" s="4">
        <v>15.103999999999999</v>
      </c>
      <c r="BE49" s="4">
        <v>2565.0729999999999</v>
      </c>
      <c r="BF49" s="4">
        <v>127.173</v>
      </c>
      <c r="BG49" s="4">
        <v>19.477</v>
      </c>
      <c r="BH49" s="4">
        <v>0</v>
      </c>
      <c r="BI49" s="4">
        <v>19.477</v>
      </c>
      <c r="BJ49" s="4">
        <v>16.113</v>
      </c>
      <c r="BK49" s="4">
        <v>0</v>
      </c>
      <c r="BL49" s="4">
        <v>16.113</v>
      </c>
      <c r="BM49" s="4">
        <v>48.820799999999998</v>
      </c>
      <c r="BQ49" s="4">
        <v>388.74400000000003</v>
      </c>
      <c r="BR49" s="4">
        <v>0.44223000000000001</v>
      </c>
      <c r="BS49" s="4">
        <v>-5</v>
      </c>
      <c r="BT49" s="4">
        <v>8.9999999999999993E-3</v>
      </c>
      <c r="BU49" s="4">
        <v>10.806996</v>
      </c>
      <c r="BV49" s="4">
        <v>21</v>
      </c>
      <c r="BW49" s="4">
        <f t="shared" si="9"/>
        <v>2.8552083431999997</v>
      </c>
      <c r="BY49" s="4">
        <f>BE49*$BU49*(VLOOKUP("Fuel Specific Gravity",'Raw Data'!$A$1:$B$2000,2,FALSE))</f>
        <v>20818.270971681704</v>
      </c>
      <c r="BZ49" s="4">
        <f>BF49*$BU49*(VLOOKUP("Fuel Specific Gravity",'Raw Data'!$A$1:$B$2000,2,FALSE))</f>
        <v>1032.1429348333081</v>
      </c>
      <c r="CA49" s="4">
        <f>BJ49*$BU49*(VLOOKUP("Fuel Specific Gravity",'Raw Data'!$A$1:$B$2000,2,FALSE))</f>
        <v>130.77397803754798</v>
      </c>
      <c r="CB49" s="4">
        <f>BM49*$BU49*(VLOOKUP("Fuel Specific Gravity",'Raw Data'!$A$1:$B$2000,2,FALSE))</f>
        <v>396.23224892791677</v>
      </c>
    </row>
    <row r="50" spans="1:80" x14ac:dyDescent="0.25">
      <c r="A50" s="2">
        <v>43167</v>
      </c>
      <c r="B50" s="38">
        <v>1.8563657407407407E-2</v>
      </c>
      <c r="C50" s="4">
        <v>12.958</v>
      </c>
      <c r="D50" s="4">
        <v>1.1586000000000001</v>
      </c>
      <c r="E50" s="4">
        <v>11586.20573</v>
      </c>
      <c r="F50" s="4">
        <v>1190.2</v>
      </c>
      <c r="G50" s="4">
        <v>-1</v>
      </c>
      <c r="H50" s="4">
        <v>6320.9</v>
      </c>
      <c r="J50" s="4">
        <v>2.6</v>
      </c>
      <c r="K50" s="4">
        <v>0.86729999999999996</v>
      </c>
      <c r="L50" s="4">
        <v>11.2377</v>
      </c>
      <c r="M50" s="4">
        <v>1.0047999999999999</v>
      </c>
      <c r="N50" s="4">
        <v>1032.2180000000001</v>
      </c>
      <c r="O50" s="4">
        <v>0</v>
      </c>
      <c r="P50" s="4">
        <v>1032.2</v>
      </c>
      <c r="Q50" s="4">
        <v>853.97839999999997</v>
      </c>
      <c r="R50" s="4">
        <v>0</v>
      </c>
      <c r="S50" s="4">
        <v>854</v>
      </c>
      <c r="T50" s="4">
        <v>6320.8594999999996</v>
      </c>
      <c r="W50" s="4">
        <v>0</v>
      </c>
      <c r="X50" s="4">
        <v>2.2549000000000001</v>
      </c>
      <c r="Y50" s="4">
        <v>12</v>
      </c>
      <c r="Z50" s="4">
        <v>853</v>
      </c>
      <c r="AA50" s="4">
        <v>852</v>
      </c>
      <c r="AB50" s="4">
        <v>866</v>
      </c>
      <c r="AC50" s="4">
        <v>97</v>
      </c>
      <c r="AD50" s="4">
        <v>30.59</v>
      </c>
      <c r="AE50" s="4">
        <v>0.7</v>
      </c>
      <c r="AF50" s="4">
        <v>980</v>
      </c>
      <c r="AG50" s="4">
        <v>2</v>
      </c>
      <c r="AH50" s="4">
        <v>74</v>
      </c>
      <c r="AI50" s="4">
        <v>37</v>
      </c>
      <c r="AJ50" s="4">
        <v>190</v>
      </c>
      <c r="AK50" s="4">
        <v>168</v>
      </c>
      <c r="AL50" s="4">
        <v>3.3</v>
      </c>
      <c r="AM50" s="4">
        <v>175</v>
      </c>
      <c r="AN50" s="4" t="s">
        <v>155</v>
      </c>
      <c r="AO50" s="4">
        <v>1</v>
      </c>
      <c r="AP50" s="5">
        <v>0.76937500000000003</v>
      </c>
      <c r="AQ50" s="4">
        <v>47.159016999999999</v>
      </c>
      <c r="AR50" s="4">
        <v>-88.484114000000005</v>
      </c>
      <c r="AS50" s="4">
        <v>309.39999999999998</v>
      </c>
      <c r="AT50" s="4">
        <v>23.3</v>
      </c>
      <c r="AU50" s="4">
        <v>12</v>
      </c>
      <c r="AV50" s="4">
        <v>10</v>
      </c>
      <c r="AW50" s="4" t="s">
        <v>199</v>
      </c>
      <c r="AX50" s="4">
        <v>1.0438000000000001</v>
      </c>
      <c r="AY50" s="4">
        <v>1.0281</v>
      </c>
      <c r="AZ50" s="4">
        <v>1.6718999999999999</v>
      </c>
      <c r="BA50" s="4">
        <v>13.404</v>
      </c>
      <c r="BB50" s="4">
        <v>13.57</v>
      </c>
      <c r="BC50" s="4">
        <v>1.01</v>
      </c>
      <c r="BD50" s="4">
        <v>15.305999999999999</v>
      </c>
      <c r="BE50" s="4">
        <v>2536.7559999999999</v>
      </c>
      <c r="BF50" s="4">
        <v>144.36799999999999</v>
      </c>
      <c r="BG50" s="4">
        <v>24.401</v>
      </c>
      <c r="BH50" s="4">
        <v>0</v>
      </c>
      <c r="BI50" s="4">
        <v>24.401</v>
      </c>
      <c r="BJ50" s="4">
        <v>20.187999999999999</v>
      </c>
      <c r="BK50" s="4">
        <v>0</v>
      </c>
      <c r="BL50" s="4">
        <v>20.187999999999999</v>
      </c>
      <c r="BM50" s="4">
        <v>49.237900000000003</v>
      </c>
      <c r="BQ50" s="4">
        <v>370.10399999999998</v>
      </c>
      <c r="BR50" s="4">
        <v>0.51729899999999995</v>
      </c>
      <c r="BS50" s="4">
        <v>-5</v>
      </c>
      <c r="BT50" s="4">
        <v>8.123E-3</v>
      </c>
      <c r="BU50" s="4">
        <v>12.641494</v>
      </c>
      <c r="BV50" s="4">
        <v>21</v>
      </c>
      <c r="BW50" s="4">
        <f t="shared" si="9"/>
        <v>3.3398827147999999</v>
      </c>
      <c r="BY50" s="4">
        <f>BE50*$BU50*(VLOOKUP("Fuel Specific Gravity",'Raw Data'!$A$1:$B$2000,2,FALSE))</f>
        <v>24083.357700851462</v>
      </c>
      <c r="BZ50" s="4">
        <f>BF50*$BU50*(VLOOKUP("Fuel Specific Gravity",'Raw Data'!$A$1:$B$2000,2,FALSE))</f>
        <v>1370.595431549792</v>
      </c>
      <c r="CA50" s="4">
        <f>BJ50*$BU50*(VLOOKUP("Fuel Specific Gravity",'Raw Data'!$A$1:$B$2000,2,FALSE))</f>
        <v>191.66006713487198</v>
      </c>
      <c r="CB50" s="4">
        <f>BM50*$BU50*(VLOOKUP("Fuel Specific Gravity",'Raw Data'!$A$1:$B$2000,2,FALSE))</f>
        <v>467.45290368437259</v>
      </c>
    </row>
    <row r="51" spans="1:80" x14ac:dyDescent="0.25">
      <c r="A51" s="2">
        <v>43167</v>
      </c>
      <c r="B51" s="38">
        <v>1.8575231481481481E-2</v>
      </c>
      <c r="C51" s="4">
        <v>12.944000000000001</v>
      </c>
      <c r="D51" s="4">
        <v>1.3209</v>
      </c>
      <c r="E51" s="4">
        <v>13209.33891</v>
      </c>
      <c r="F51" s="4">
        <v>1435.7</v>
      </c>
      <c r="G51" s="4">
        <v>-1</v>
      </c>
      <c r="H51" s="4">
        <v>6434.2</v>
      </c>
      <c r="J51" s="4">
        <v>2.48</v>
      </c>
      <c r="K51" s="4">
        <v>0.86580000000000001</v>
      </c>
      <c r="L51" s="4">
        <v>11.2064</v>
      </c>
      <c r="M51" s="4">
        <v>1.1435999999999999</v>
      </c>
      <c r="N51" s="4">
        <v>1243.0103999999999</v>
      </c>
      <c r="O51" s="4">
        <v>0</v>
      </c>
      <c r="P51" s="4">
        <v>1243</v>
      </c>
      <c r="Q51" s="4">
        <v>1028.3720000000001</v>
      </c>
      <c r="R51" s="4">
        <v>0</v>
      </c>
      <c r="S51" s="4">
        <v>1028.4000000000001</v>
      </c>
      <c r="T51" s="4">
        <v>6434.2191999999995</v>
      </c>
      <c r="W51" s="4">
        <v>0</v>
      </c>
      <c r="X51" s="4">
        <v>2.1486999999999998</v>
      </c>
      <c r="Y51" s="4">
        <v>11.9</v>
      </c>
      <c r="Z51" s="4">
        <v>854</v>
      </c>
      <c r="AA51" s="4">
        <v>853</v>
      </c>
      <c r="AB51" s="4">
        <v>866</v>
      </c>
      <c r="AC51" s="4">
        <v>97</v>
      </c>
      <c r="AD51" s="4">
        <v>30.59</v>
      </c>
      <c r="AE51" s="4">
        <v>0.7</v>
      </c>
      <c r="AF51" s="4">
        <v>980</v>
      </c>
      <c r="AG51" s="4">
        <v>2</v>
      </c>
      <c r="AH51" s="4">
        <v>74</v>
      </c>
      <c r="AI51" s="4">
        <v>37</v>
      </c>
      <c r="AJ51" s="4">
        <v>190</v>
      </c>
      <c r="AK51" s="4">
        <v>168</v>
      </c>
      <c r="AL51" s="4">
        <v>3.3</v>
      </c>
      <c r="AM51" s="4">
        <v>175</v>
      </c>
      <c r="AN51" s="4" t="s">
        <v>155</v>
      </c>
      <c r="AO51" s="4">
        <v>1</v>
      </c>
      <c r="AP51" s="5">
        <v>0.76938657407407407</v>
      </c>
      <c r="AQ51" s="4">
        <v>47.159137999999999</v>
      </c>
      <c r="AR51" s="4">
        <v>-88.484117999999995</v>
      </c>
      <c r="AS51" s="4">
        <v>309.39999999999998</v>
      </c>
      <c r="AT51" s="4">
        <v>27.8</v>
      </c>
      <c r="AU51" s="4">
        <v>12</v>
      </c>
      <c r="AV51" s="4">
        <v>10</v>
      </c>
      <c r="AW51" s="4" t="s">
        <v>199</v>
      </c>
      <c r="AX51" s="4">
        <v>1.1000000000000001</v>
      </c>
      <c r="AY51" s="4">
        <v>1.0719000000000001</v>
      </c>
      <c r="AZ51" s="4">
        <v>1.7</v>
      </c>
      <c r="BA51" s="4">
        <v>13.404</v>
      </c>
      <c r="BB51" s="4">
        <v>13.41</v>
      </c>
      <c r="BC51" s="4">
        <v>1</v>
      </c>
      <c r="BD51" s="4">
        <v>15.502000000000001</v>
      </c>
      <c r="BE51" s="4">
        <v>2506.473</v>
      </c>
      <c r="BF51" s="4">
        <v>162.80500000000001</v>
      </c>
      <c r="BG51" s="4">
        <v>29.114999999999998</v>
      </c>
      <c r="BH51" s="4">
        <v>0</v>
      </c>
      <c r="BI51" s="4">
        <v>29.114999999999998</v>
      </c>
      <c r="BJ51" s="4">
        <v>24.087</v>
      </c>
      <c r="BK51" s="4">
        <v>0</v>
      </c>
      <c r="BL51" s="4">
        <v>24.087</v>
      </c>
      <c r="BM51" s="4">
        <v>49.661099999999998</v>
      </c>
      <c r="BQ51" s="4">
        <v>349.43299999999999</v>
      </c>
      <c r="BR51" s="4">
        <v>0.538524</v>
      </c>
      <c r="BS51" s="4">
        <v>-5</v>
      </c>
      <c r="BT51" s="4">
        <v>8.8769999999999995E-3</v>
      </c>
      <c r="BU51" s="4">
        <v>13.16018</v>
      </c>
      <c r="BV51" s="4">
        <v>21</v>
      </c>
      <c r="BW51" s="4">
        <f t="shared" si="9"/>
        <v>3.4769195559999999</v>
      </c>
      <c r="BY51" s="4">
        <f>BE51*$BU51*(VLOOKUP("Fuel Specific Gravity",'Raw Data'!$A$1:$B$2000,2,FALSE))</f>
        <v>24772.212519700141</v>
      </c>
      <c r="BZ51" s="4">
        <f>BF51*$BU51*(VLOOKUP("Fuel Specific Gravity",'Raw Data'!$A$1:$B$2000,2,FALSE))</f>
        <v>1609.0498717799003</v>
      </c>
      <c r="CA51" s="4">
        <f>BJ51*$BU51*(VLOOKUP("Fuel Specific Gravity",'Raw Data'!$A$1:$B$2000,2,FALSE))</f>
        <v>238.05893100066001</v>
      </c>
      <c r="CB51" s="4">
        <f>BM51*$BU51*(VLOOKUP("Fuel Specific Gravity",'Raw Data'!$A$1:$B$2000,2,FALSE))</f>
        <v>490.81531026349796</v>
      </c>
    </row>
    <row r="52" spans="1:80" x14ac:dyDescent="0.25">
      <c r="A52" s="2">
        <v>43167</v>
      </c>
      <c r="B52" s="38">
        <v>1.8586805555555554E-2</v>
      </c>
      <c r="C52" s="4">
        <v>12.861000000000001</v>
      </c>
      <c r="D52" s="4">
        <v>1.663</v>
      </c>
      <c r="E52" s="4">
        <v>16630.290560000001</v>
      </c>
      <c r="F52" s="4">
        <v>1604.2</v>
      </c>
      <c r="G52" s="4">
        <v>-0.2</v>
      </c>
      <c r="H52" s="4">
        <v>6480</v>
      </c>
      <c r="J52" s="4">
        <v>2.2999999999999998</v>
      </c>
      <c r="K52" s="4">
        <v>0.86329999999999996</v>
      </c>
      <c r="L52" s="4">
        <v>11.1029</v>
      </c>
      <c r="M52" s="4">
        <v>1.4357</v>
      </c>
      <c r="N52" s="4">
        <v>1384.9521999999999</v>
      </c>
      <c r="O52" s="4">
        <v>0</v>
      </c>
      <c r="P52" s="4">
        <v>1385</v>
      </c>
      <c r="Q52" s="4">
        <v>1145.9267</v>
      </c>
      <c r="R52" s="4">
        <v>0</v>
      </c>
      <c r="S52" s="4">
        <v>1145.9000000000001</v>
      </c>
      <c r="T52" s="4">
        <v>6479.951</v>
      </c>
      <c r="W52" s="4">
        <v>0</v>
      </c>
      <c r="X52" s="4">
        <v>1.9856</v>
      </c>
      <c r="Y52" s="4">
        <v>12</v>
      </c>
      <c r="Z52" s="4">
        <v>854</v>
      </c>
      <c r="AA52" s="4">
        <v>853</v>
      </c>
      <c r="AB52" s="4">
        <v>865</v>
      </c>
      <c r="AC52" s="4">
        <v>97</v>
      </c>
      <c r="AD52" s="4">
        <v>30.62</v>
      </c>
      <c r="AE52" s="4">
        <v>0.7</v>
      </c>
      <c r="AF52" s="4">
        <v>979</v>
      </c>
      <c r="AG52" s="4">
        <v>2</v>
      </c>
      <c r="AH52" s="4">
        <v>74</v>
      </c>
      <c r="AI52" s="4">
        <v>37</v>
      </c>
      <c r="AJ52" s="4">
        <v>190</v>
      </c>
      <c r="AK52" s="4">
        <v>168</v>
      </c>
      <c r="AL52" s="4">
        <v>3.4</v>
      </c>
      <c r="AM52" s="4">
        <v>175</v>
      </c>
      <c r="AN52" s="4" t="s">
        <v>155</v>
      </c>
      <c r="AO52" s="4">
        <v>1</v>
      </c>
      <c r="AP52" s="5">
        <v>0.76939814814814822</v>
      </c>
      <c r="AQ52" s="4">
        <v>47.159270999999997</v>
      </c>
      <c r="AR52" s="4">
        <v>-88.484127000000001</v>
      </c>
      <c r="AS52" s="4">
        <v>309.60000000000002</v>
      </c>
      <c r="AT52" s="4">
        <v>30.9</v>
      </c>
      <c r="AU52" s="4">
        <v>12</v>
      </c>
      <c r="AV52" s="4">
        <v>10</v>
      </c>
      <c r="AW52" s="4" t="s">
        <v>199</v>
      </c>
      <c r="AX52" s="4">
        <v>1.1718999999999999</v>
      </c>
      <c r="AY52" s="4">
        <v>1.2438</v>
      </c>
      <c r="AZ52" s="4">
        <v>1.8438000000000001</v>
      </c>
      <c r="BA52" s="4">
        <v>13.404</v>
      </c>
      <c r="BB52" s="4">
        <v>13.15</v>
      </c>
      <c r="BC52" s="4">
        <v>0.98</v>
      </c>
      <c r="BD52" s="4">
        <v>15.832000000000001</v>
      </c>
      <c r="BE52" s="4">
        <v>2446.8319999999999</v>
      </c>
      <c r="BF52" s="4">
        <v>201.37899999999999</v>
      </c>
      <c r="BG52" s="4">
        <v>31.962</v>
      </c>
      <c r="BH52" s="4">
        <v>0</v>
      </c>
      <c r="BI52" s="4">
        <v>31.962</v>
      </c>
      <c r="BJ52" s="4">
        <v>26.446000000000002</v>
      </c>
      <c r="BK52" s="4">
        <v>0</v>
      </c>
      <c r="BL52" s="4">
        <v>26.446000000000002</v>
      </c>
      <c r="BM52" s="4">
        <v>49.2789</v>
      </c>
      <c r="BQ52" s="4">
        <v>318.173</v>
      </c>
      <c r="BR52" s="4">
        <v>0.56630999999999998</v>
      </c>
      <c r="BS52" s="4">
        <v>-5</v>
      </c>
      <c r="BT52" s="4">
        <v>8.9999999999999993E-3</v>
      </c>
      <c r="BU52" s="4">
        <v>13.839200999999999</v>
      </c>
      <c r="BV52" s="4">
        <v>21</v>
      </c>
      <c r="BW52" s="4">
        <f t="shared" si="9"/>
        <v>3.6563169041999997</v>
      </c>
      <c r="BY52" s="4">
        <f>BE52*$BU52*(VLOOKUP("Fuel Specific Gravity",'Raw Data'!$A$1:$B$2000,2,FALSE))</f>
        <v>25430.512095785227</v>
      </c>
      <c r="BZ52" s="4">
        <f>BF52*$BU52*(VLOOKUP("Fuel Specific Gravity",'Raw Data'!$A$1:$B$2000,2,FALSE))</f>
        <v>2092.980268092429</v>
      </c>
      <c r="CA52" s="4">
        <f>BJ52*$BU52*(VLOOKUP("Fuel Specific Gravity",'Raw Data'!$A$1:$B$2000,2,FALSE))</f>
        <v>274.85962374414601</v>
      </c>
      <c r="CB52" s="4">
        <f>BM52*$BU52*(VLOOKUP("Fuel Specific Gravity",'Raw Data'!$A$1:$B$2000,2,FALSE))</f>
        <v>512.16743222133391</v>
      </c>
    </row>
    <row r="53" spans="1:80" x14ac:dyDescent="0.25">
      <c r="A53" s="2">
        <v>43167</v>
      </c>
      <c r="B53" s="38">
        <v>1.8598379629629628E-2</v>
      </c>
      <c r="C53" s="4">
        <v>12.208</v>
      </c>
      <c r="D53" s="4">
        <v>2.4740000000000002</v>
      </c>
      <c r="E53" s="4">
        <v>24739.666669999999</v>
      </c>
      <c r="F53" s="4">
        <v>1690</v>
      </c>
      <c r="G53" s="4">
        <v>0.3</v>
      </c>
      <c r="H53" s="4">
        <v>6318.9</v>
      </c>
      <c r="J53" s="4">
        <v>2.1</v>
      </c>
      <c r="K53" s="4">
        <v>0.86119999999999997</v>
      </c>
      <c r="L53" s="4">
        <v>10.5128</v>
      </c>
      <c r="M53" s="4">
        <v>2.1305000000000001</v>
      </c>
      <c r="N53" s="4">
        <v>1455.3967</v>
      </c>
      <c r="O53" s="4">
        <v>0.27139999999999997</v>
      </c>
      <c r="P53" s="4">
        <v>1455.7</v>
      </c>
      <c r="Q53" s="4">
        <v>1204.2315000000001</v>
      </c>
      <c r="R53" s="4">
        <v>0.22459999999999999</v>
      </c>
      <c r="S53" s="4">
        <v>1204.5</v>
      </c>
      <c r="T53" s="4">
        <v>6318.9444000000003</v>
      </c>
      <c r="W53" s="4">
        <v>0</v>
      </c>
      <c r="X53" s="4">
        <v>1.8084</v>
      </c>
      <c r="Y53" s="4">
        <v>11.9</v>
      </c>
      <c r="Z53" s="4">
        <v>855</v>
      </c>
      <c r="AA53" s="4">
        <v>854</v>
      </c>
      <c r="AB53" s="4">
        <v>866</v>
      </c>
      <c r="AC53" s="4">
        <v>97</v>
      </c>
      <c r="AD53" s="4">
        <v>30.62</v>
      </c>
      <c r="AE53" s="4">
        <v>0.7</v>
      </c>
      <c r="AF53" s="4">
        <v>979</v>
      </c>
      <c r="AG53" s="4">
        <v>2</v>
      </c>
      <c r="AH53" s="4">
        <v>74</v>
      </c>
      <c r="AI53" s="4">
        <v>37</v>
      </c>
      <c r="AJ53" s="4">
        <v>190</v>
      </c>
      <c r="AK53" s="4">
        <v>168.9</v>
      </c>
      <c r="AL53" s="4">
        <v>3.3</v>
      </c>
      <c r="AM53" s="4">
        <v>175</v>
      </c>
      <c r="AN53" s="4" t="s">
        <v>155</v>
      </c>
      <c r="AO53" s="4">
        <v>1</v>
      </c>
      <c r="AP53" s="5">
        <v>0.76940972222222215</v>
      </c>
      <c r="AQ53" s="4">
        <v>47.159401000000003</v>
      </c>
      <c r="AR53" s="4">
        <v>-88.484134999999995</v>
      </c>
      <c r="AS53" s="4">
        <v>309.8</v>
      </c>
      <c r="AT53" s="4">
        <v>31.5</v>
      </c>
      <c r="AU53" s="4">
        <v>12</v>
      </c>
      <c r="AV53" s="4">
        <v>10</v>
      </c>
      <c r="AW53" s="4" t="s">
        <v>199</v>
      </c>
      <c r="AX53" s="4">
        <v>1.2</v>
      </c>
      <c r="AY53" s="4">
        <v>1.3</v>
      </c>
      <c r="AZ53" s="4">
        <v>1.9</v>
      </c>
      <c r="BA53" s="4">
        <v>13.404</v>
      </c>
      <c r="BB53" s="4">
        <v>12.94</v>
      </c>
      <c r="BC53" s="4">
        <v>0.97</v>
      </c>
      <c r="BD53" s="4">
        <v>16.122</v>
      </c>
      <c r="BE53" s="4">
        <v>2301.259</v>
      </c>
      <c r="BF53" s="4">
        <v>296.827</v>
      </c>
      <c r="BG53" s="4">
        <v>33.363</v>
      </c>
      <c r="BH53" s="4">
        <v>6.0000000000000001E-3</v>
      </c>
      <c r="BI53" s="4">
        <v>33.369</v>
      </c>
      <c r="BJ53" s="4">
        <v>27.605</v>
      </c>
      <c r="BK53" s="4">
        <v>5.0000000000000001E-3</v>
      </c>
      <c r="BL53" s="4">
        <v>27.611000000000001</v>
      </c>
      <c r="BM53" s="4">
        <v>47.732599999999998</v>
      </c>
      <c r="BQ53" s="4">
        <v>287.83999999999997</v>
      </c>
      <c r="BR53" s="4">
        <v>0.42880299999999999</v>
      </c>
      <c r="BS53" s="4">
        <v>-5</v>
      </c>
      <c r="BT53" s="4">
        <v>8.9999999999999993E-3</v>
      </c>
      <c r="BU53" s="4">
        <v>10.478873</v>
      </c>
      <c r="BV53" s="4">
        <v>21</v>
      </c>
      <c r="BW53" s="4">
        <f t="shared" si="9"/>
        <v>2.7685182465999998</v>
      </c>
      <c r="BY53" s="4">
        <f>BE53*$BU53*(VLOOKUP("Fuel Specific Gravity",'Raw Data'!$A$1:$B$2000,2,FALSE))</f>
        <v>18110.065201631358</v>
      </c>
      <c r="BZ53" s="4">
        <f>BF53*$BU53*(VLOOKUP("Fuel Specific Gravity",'Raw Data'!$A$1:$B$2000,2,FALSE))</f>
        <v>2335.9197394142211</v>
      </c>
      <c r="CA53" s="4">
        <f>BJ53*$BU53*(VLOOKUP("Fuel Specific Gravity",'Raw Data'!$A$1:$B$2000,2,FALSE))</f>
        <v>217.24123616291502</v>
      </c>
      <c r="CB53" s="4">
        <f>BM53*$BU53*(VLOOKUP("Fuel Specific Gravity",'Raw Data'!$A$1:$B$2000,2,FALSE))</f>
        <v>375.63807387320981</v>
      </c>
    </row>
    <row r="54" spans="1:80" x14ac:dyDescent="0.25">
      <c r="A54" s="2">
        <v>43167</v>
      </c>
      <c r="B54" s="38">
        <v>1.8609953703703701E-2</v>
      </c>
      <c r="C54" s="4">
        <v>11.471</v>
      </c>
      <c r="D54" s="4">
        <v>3.6480999999999999</v>
      </c>
      <c r="E54" s="4">
        <v>36481.333330000001</v>
      </c>
      <c r="F54" s="4">
        <v>1618.4</v>
      </c>
      <c r="G54" s="4">
        <v>1.2</v>
      </c>
      <c r="H54" s="4">
        <v>6153</v>
      </c>
      <c r="J54" s="4">
        <v>2</v>
      </c>
      <c r="K54" s="4">
        <v>0.85619999999999996</v>
      </c>
      <c r="L54" s="4">
        <v>9.8216000000000001</v>
      </c>
      <c r="M54" s="4">
        <v>3.1236000000000002</v>
      </c>
      <c r="N54" s="4">
        <v>1385.7231999999999</v>
      </c>
      <c r="O54" s="4">
        <v>1.0660000000000001</v>
      </c>
      <c r="P54" s="4">
        <v>1386.8</v>
      </c>
      <c r="Q54" s="4">
        <v>1146.5818999999999</v>
      </c>
      <c r="R54" s="4">
        <v>0.88200000000000001</v>
      </c>
      <c r="S54" s="4">
        <v>1147.5</v>
      </c>
      <c r="T54" s="4">
        <v>6152.9657999999999</v>
      </c>
      <c r="W54" s="4">
        <v>0</v>
      </c>
      <c r="X54" s="4">
        <v>1.7123999999999999</v>
      </c>
      <c r="Y54" s="4">
        <v>11.9</v>
      </c>
      <c r="Z54" s="4">
        <v>855</v>
      </c>
      <c r="AA54" s="4">
        <v>854</v>
      </c>
      <c r="AB54" s="4">
        <v>868</v>
      </c>
      <c r="AC54" s="4">
        <v>97</v>
      </c>
      <c r="AD54" s="4">
        <v>30.62</v>
      </c>
      <c r="AE54" s="4">
        <v>0.7</v>
      </c>
      <c r="AF54" s="4">
        <v>979</v>
      </c>
      <c r="AG54" s="4">
        <v>2</v>
      </c>
      <c r="AH54" s="4">
        <v>73.123875999999996</v>
      </c>
      <c r="AI54" s="4">
        <v>37</v>
      </c>
      <c r="AJ54" s="4">
        <v>190</v>
      </c>
      <c r="AK54" s="4">
        <v>169</v>
      </c>
      <c r="AL54" s="4">
        <v>3.3</v>
      </c>
      <c r="AM54" s="4">
        <v>175</v>
      </c>
      <c r="AN54" s="4" t="s">
        <v>155</v>
      </c>
      <c r="AO54" s="4">
        <v>1</v>
      </c>
      <c r="AP54" s="5">
        <v>0.7694212962962963</v>
      </c>
      <c r="AQ54" s="4">
        <v>47.159528000000002</v>
      </c>
      <c r="AR54" s="4">
        <v>-88.484140999999994</v>
      </c>
      <c r="AS54" s="4">
        <v>310</v>
      </c>
      <c r="AT54" s="4">
        <v>31.5</v>
      </c>
      <c r="AU54" s="4">
        <v>12</v>
      </c>
      <c r="AV54" s="4">
        <v>10</v>
      </c>
      <c r="AW54" s="4" t="s">
        <v>199</v>
      </c>
      <c r="AX54" s="4">
        <v>1.2</v>
      </c>
      <c r="AY54" s="4">
        <v>1.3</v>
      </c>
      <c r="AZ54" s="4">
        <v>1.9</v>
      </c>
      <c r="BA54" s="4">
        <v>13.404</v>
      </c>
      <c r="BB54" s="4">
        <v>12.46</v>
      </c>
      <c r="BC54" s="4">
        <v>0.93</v>
      </c>
      <c r="BD54" s="4">
        <v>16.792000000000002</v>
      </c>
      <c r="BE54" s="4">
        <v>2104.5549999999998</v>
      </c>
      <c r="BF54" s="4">
        <v>426.00400000000002</v>
      </c>
      <c r="BG54" s="4">
        <v>31.094999999999999</v>
      </c>
      <c r="BH54" s="4">
        <v>2.4E-2</v>
      </c>
      <c r="BI54" s="4">
        <v>31.119</v>
      </c>
      <c r="BJ54" s="4">
        <v>25.728999999999999</v>
      </c>
      <c r="BK54" s="4">
        <v>0.02</v>
      </c>
      <c r="BL54" s="4">
        <v>25.748999999999999</v>
      </c>
      <c r="BM54" s="4">
        <v>45.497199999999999</v>
      </c>
      <c r="BQ54" s="4">
        <v>266.80500000000001</v>
      </c>
      <c r="BR54" s="4">
        <v>0.32751999999999998</v>
      </c>
      <c r="BS54" s="4">
        <v>-5</v>
      </c>
      <c r="BT54" s="4">
        <v>8.9999999999999993E-3</v>
      </c>
      <c r="BU54" s="4">
        <v>8.0037819999999993</v>
      </c>
      <c r="BV54" s="4">
        <v>21</v>
      </c>
      <c r="BW54" s="4">
        <f t="shared" si="9"/>
        <v>2.1145992043999997</v>
      </c>
      <c r="BY54" s="4">
        <f>BE54*$BU54*(VLOOKUP("Fuel Specific Gravity",'Raw Data'!$A$1:$B$2000,2,FALSE))</f>
        <v>12650.143969684508</v>
      </c>
      <c r="BZ54" s="4">
        <f>BF54*$BU54*(VLOOKUP("Fuel Specific Gravity",'Raw Data'!$A$1:$B$2000,2,FALSE))</f>
        <v>2560.642003493128</v>
      </c>
      <c r="CA54" s="4">
        <f>BJ54*$BU54*(VLOOKUP("Fuel Specific Gravity",'Raw Data'!$A$1:$B$2000,2,FALSE))</f>
        <v>154.65290961557798</v>
      </c>
      <c r="CB54" s="4">
        <f>BM54*$BU54*(VLOOKUP("Fuel Specific Gravity",'Raw Data'!$A$1:$B$2000,2,FALSE))</f>
        <v>273.47640247821039</v>
      </c>
    </row>
    <row r="55" spans="1:80" x14ac:dyDescent="0.25">
      <c r="A55" s="2">
        <v>43167</v>
      </c>
      <c r="B55" s="38">
        <v>1.8621527777777779E-2</v>
      </c>
      <c r="C55" s="4">
        <v>11.179</v>
      </c>
      <c r="D55" s="4">
        <v>4.2766000000000002</v>
      </c>
      <c r="E55" s="4">
        <v>42766.201549999998</v>
      </c>
      <c r="F55" s="4">
        <v>1346.8</v>
      </c>
      <c r="G55" s="4">
        <v>2.5</v>
      </c>
      <c r="H55" s="4">
        <v>6079.2</v>
      </c>
      <c r="J55" s="4">
        <v>1.8</v>
      </c>
      <c r="K55" s="4">
        <v>0.85270000000000001</v>
      </c>
      <c r="L55" s="4">
        <v>9.5327999999999999</v>
      </c>
      <c r="M55" s="4">
        <v>3.6467000000000001</v>
      </c>
      <c r="N55" s="4">
        <v>1148.4576</v>
      </c>
      <c r="O55" s="4">
        <v>2.1696</v>
      </c>
      <c r="P55" s="4">
        <v>1150.5999999999999</v>
      </c>
      <c r="Q55" s="4">
        <v>950.26250000000005</v>
      </c>
      <c r="R55" s="4">
        <v>1.7950999999999999</v>
      </c>
      <c r="S55" s="4">
        <v>952.1</v>
      </c>
      <c r="T55" s="4">
        <v>6079.2199000000001</v>
      </c>
      <c r="W55" s="4">
        <v>0</v>
      </c>
      <c r="X55" s="4">
        <v>1.5348999999999999</v>
      </c>
      <c r="Y55" s="4">
        <v>12</v>
      </c>
      <c r="Z55" s="4">
        <v>855</v>
      </c>
      <c r="AA55" s="4">
        <v>854</v>
      </c>
      <c r="AB55" s="4">
        <v>868</v>
      </c>
      <c r="AC55" s="4">
        <v>97</v>
      </c>
      <c r="AD55" s="4">
        <v>30.62</v>
      </c>
      <c r="AE55" s="4">
        <v>0.7</v>
      </c>
      <c r="AF55" s="4">
        <v>979</v>
      </c>
      <c r="AG55" s="4">
        <v>2</v>
      </c>
      <c r="AH55" s="4">
        <v>73</v>
      </c>
      <c r="AI55" s="4">
        <v>37</v>
      </c>
      <c r="AJ55" s="4">
        <v>190</v>
      </c>
      <c r="AK55" s="4">
        <v>169</v>
      </c>
      <c r="AL55" s="4">
        <v>3.4</v>
      </c>
      <c r="AM55" s="4">
        <v>175</v>
      </c>
      <c r="AN55" s="4" t="s">
        <v>155</v>
      </c>
      <c r="AO55" s="4">
        <v>1</v>
      </c>
      <c r="AP55" s="5">
        <v>0.76943287037037045</v>
      </c>
      <c r="AQ55" s="4">
        <v>47.159695999999997</v>
      </c>
      <c r="AR55" s="4">
        <v>-88.484143000000003</v>
      </c>
      <c r="AS55" s="4">
        <v>310.2</v>
      </c>
      <c r="AT55" s="4">
        <v>34</v>
      </c>
      <c r="AU55" s="4">
        <v>12</v>
      </c>
      <c r="AV55" s="4">
        <v>10</v>
      </c>
      <c r="AW55" s="4" t="s">
        <v>199</v>
      </c>
      <c r="AX55" s="4">
        <v>1.2719</v>
      </c>
      <c r="AY55" s="4">
        <v>1.0843</v>
      </c>
      <c r="AZ55" s="4">
        <v>1.9719</v>
      </c>
      <c r="BA55" s="4">
        <v>13.404</v>
      </c>
      <c r="BB55" s="4">
        <v>12.14</v>
      </c>
      <c r="BC55" s="4">
        <v>0.91</v>
      </c>
      <c r="BD55" s="4">
        <v>17.271999999999998</v>
      </c>
      <c r="BE55" s="4">
        <v>2008.94</v>
      </c>
      <c r="BF55" s="4">
        <v>489.13299999999998</v>
      </c>
      <c r="BG55" s="4">
        <v>25.344999999999999</v>
      </c>
      <c r="BH55" s="4">
        <v>4.8000000000000001E-2</v>
      </c>
      <c r="BI55" s="4">
        <v>25.393000000000001</v>
      </c>
      <c r="BJ55" s="4">
        <v>20.971</v>
      </c>
      <c r="BK55" s="4">
        <v>0.04</v>
      </c>
      <c r="BL55" s="4">
        <v>21.010999999999999</v>
      </c>
      <c r="BM55" s="4">
        <v>44.209499999999998</v>
      </c>
      <c r="BQ55" s="4">
        <v>235.191</v>
      </c>
      <c r="BR55" s="4">
        <v>0.24760399999999999</v>
      </c>
      <c r="BS55" s="4">
        <v>-5</v>
      </c>
      <c r="BT55" s="4">
        <v>9.8770000000000004E-3</v>
      </c>
      <c r="BU55" s="4">
        <v>6.0508129999999998</v>
      </c>
      <c r="BV55" s="4">
        <v>21</v>
      </c>
      <c r="BW55" s="4">
        <f t="shared" si="9"/>
        <v>1.5986247945999998</v>
      </c>
      <c r="BY55" s="4">
        <f>BE55*$BU55*(VLOOKUP("Fuel Specific Gravity",'Raw Data'!$A$1:$B$2000,2,FALSE))</f>
        <v>9128.9459214332201</v>
      </c>
      <c r="BZ55" s="4">
        <f>BF55*$BU55*(VLOOKUP("Fuel Specific Gravity",'Raw Data'!$A$1:$B$2000,2,FALSE))</f>
        <v>2222.6988886618788</v>
      </c>
      <c r="CA55" s="4">
        <f>BJ55*$BU55*(VLOOKUP("Fuel Specific Gravity",'Raw Data'!$A$1:$B$2000,2,FALSE))</f>
        <v>95.295591166673006</v>
      </c>
      <c r="CB55" s="4">
        <f>BM55*$BU55*(VLOOKUP("Fuel Specific Gravity",'Raw Data'!$A$1:$B$2000,2,FALSE))</f>
        <v>200.8950664099485</v>
      </c>
    </row>
    <row r="56" spans="1:80" x14ac:dyDescent="0.25">
      <c r="A56" s="2">
        <v>43167</v>
      </c>
      <c r="B56" s="38">
        <v>1.8633101851851852E-2</v>
      </c>
      <c r="C56" s="4">
        <v>11.314</v>
      </c>
      <c r="D56" s="4">
        <v>3.9438</v>
      </c>
      <c r="E56" s="4">
        <v>39438.333330000001</v>
      </c>
      <c r="F56" s="4">
        <v>1040.4000000000001</v>
      </c>
      <c r="G56" s="4">
        <v>3.2</v>
      </c>
      <c r="H56" s="4">
        <v>6083.4</v>
      </c>
      <c r="J56" s="4">
        <v>1.7</v>
      </c>
      <c r="K56" s="4">
        <v>0.8548</v>
      </c>
      <c r="L56" s="4">
        <v>9.6706000000000003</v>
      </c>
      <c r="M56" s="4">
        <v>3.371</v>
      </c>
      <c r="N56" s="4">
        <v>889.26729999999998</v>
      </c>
      <c r="O56" s="4">
        <v>2.7599</v>
      </c>
      <c r="P56" s="4">
        <v>892</v>
      </c>
      <c r="Q56" s="4">
        <v>735.80190000000005</v>
      </c>
      <c r="R56" s="4">
        <v>2.2835999999999999</v>
      </c>
      <c r="S56" s="4">
        <v>738.1</v>
      </c>
      <c r="T56" s="4">
        <v>6083.4461000000001</v>
      </c>
      <c r="W56" s="4">
        <v>0</v>
      </c>
      <c r="X56" s="4">
        <v>1.4531000000000001</v>
      </c>
      <c r="Y56" s="4">
        <v>11.9</v>
      </c>
      <c r="Z56" s="4">
        <v>856</v>
      </c>
      <c r="AA56" s="4">
        <v>856</v>
      </c>
      <c r="AB56" s="4">
        <v>869</v>
      </c>
      <c r="AC56" s="4">
        <v>97</v>
      </c>
      <c r="AD56" s="4">
        <v>30.62</v>
      </c>
      <c r="AE56" s="4">
        <v>0.7</v>
      </c>
      <c r="AF56" s="4">
        <v>979</v>
      </c>
      <c r="AG56" s="4">
        <v>2</v>
      </c>
      <c r="AH56" s="4">
        <v>73</v>
      </c>
      <c r="AI56" s="4">
        <v>37</v>
      </c>
      <c r="AJ56" s="4">
        <v>190</v>
      </c>
      <c r="AK56" s="4">
        <v>169</v>
      </c>
      <c r="AL56" s="4">
        <v>3.3</v>
      </c>
      <c r="AM56" s="4">
        <v>175</v>
      </c>
      <c r="AN56" s="4" t="s">
        <v>155</v>
      </c>
      <c r="AO56" s="4">
        <v>1</v>
      </c>
      <c r="AP56" s="5">
        <v>0.76944444444444438</v>
      </c>
      <c r="AQ56" s="4">
        <v>47.159849000000001</v>
      </c>
      <c r="AR56" s="4">
        <v>-88.484145999999996</v>
      </c>
      <c r="AS56" s="4">
        <v>310.39999999999998</v>
      </c>
      <c r="AT56" s="4">
        <v>35</v>
      </c>
      <c r="AU56" s="4">
        <v>12</v>
      </c>
      <c r="AV56" s="4">
        <v>10</v>
      </c>
      <c r="AW56" s="4" t="s">
        <v>199</v>
      </c>
      <c r="AX56" s="4">
        <v>1.3</v>
      </c>
      <c r="AY56" s="4">
        <v>1</v>
      </c>
      <c r="AZ56" s="4">
        <v>2</v>
      </c>
      <c r="BA56" s="4">
        <v>13.404</v>
      </c>
      <c r="BB56" s="4">
        <v>12.33</v>
      </c>
      <c r="BC56" s="4">
        <v>0.92</v>
      </c>
      <c r="BD56" s="4">
        <v>16.992000000000001</v>
      </c>
      <c r="BE56" s="4">
        <v>2058.5709999999999</v>
      </c>
      <c r="BF56" s="4">
        <v>456.72300000000001</v>
      </c>
      <c r="BG56" s="4">
        <v>19.824000000000002</v>
      </c>
      <c r="BH56" s="4">
        <v>6.2E-2</v>
      </c>
      <c r="BI56" s="4">
        <v>19.885000000000002</v>
      </c>
      <c r="BJ56" s="4">
        <v>16.402999999999999</v>
      </c>
      <c r="BK56" s="4">
        <v>5.0999999999999997E-2</v>
      </c>
      <c r="BL56" s="4">
        <v>16.452999999999999</v>
      </c>
      <c r="BM56" s="4">
        <v>44.687399999999997</v>
      </c>
      <c r="BQ56" s="4">
        <v>224.90799999999999</v>
      </c>
      <c r="BR56" s="4">
        <v>0.19151899999999999</v>
      </c>
      <c r="BS56" s="4">
        <v>-5</v>
      </c>
      <c r="BT56" s="4">
        <v>9.1229999999999992E-3</v>
      </c>
      <c r="BU56" s="4">
        <v>4.6802450000000002</v>
      </c>
      <c r="BV56" s="4">
        <v>21</v>
      </c>
      <c r="BW56" s="4">
        <f t="shared" si="9"/>
        <v>1.236520729</v>
      </c>
      <c r="BY56" s="4">
        <f>BE56*$BU56*(VLOOKUP("Fuel Specific Gravity",'Raw Data'!$A$1:$B$2000,2,FALSE))</f>
        <v>7235.5970890511444</v>
      </c>
      <c r="BZ56" s="4">
        <f>BF56*$BU56*(VLOOKUP("Fuel Specific Gravity",'Raw Data'!$A$1:$B$2000,2,FALSE))</f>
        <v>1605.319228388385</v>
      </c>
      <c r="CA56" s="4">
        <f>BJ56*$BU56*(VLOOKUP("Fuel Specific Gravity",'Raw Data'!$A$1:$B$2000,2,FALSE))</f>
        <v>57.654314109984995</v>
      </c>
      <c r="CB56" s="4">
        <f>BM56*$BU56*(VLOOKUP("Fuel Specific Gravity",'Raw Data'!$A$1:$B$2000,2,FALSE))</f>
        <v>157.070133290163</v>
      </c>
    </row>
    <row r="57" spans="1:80" x14ac:dyDescent="0.25">
      <c r="A57" s="2">
        <v>43167</v>
      </c>
      <c r="B57" s="38">
        <v>1.8644675925925926E-2</v>
      </c>
      <c r="C57" s="4">
        <v>11.222</v>
      </c>
      <c r="D57" s="4">
        <v>3.6326000000000001</v>
      </c>
      <c r="E57" s="4">
        <v>36326.308729999997</v>
      </c>
      <c r="F57" s="4">
        <v>762.3</v>
      </c>
      <c r="G57" s="4">
        <v>3.3</v>
      </c>
      <c r="H57" s="4">
        <v>6005.3</v>
      </c>
      <c r="J57" s="4">
        <v>1.59</v>
      </c>
      <c r="K57" s="4">
        <v>0.85860000000000003</v>
      </c>
      <c r="L57" s="4">
        <v>9.6344999999999992</v>
      </c>
      <c r="M57" s="4">
        <v>3.1187999999999998</v>
      </c>
      <c r="N57" s="4">
        <v>654.46569999999997</v>
      </c>
      <c r="O57" s="4">
        <v>2.8332999999999999</v>
      </c>
      <c r="P57" s="4">
        <v>657.3</v>
      </c>
      <c r="Q57" s="4">
        <v>540.93470000000002</v>
      </c>
      <c r="R57" s="4">
        <v>2.3418000000000001</v>
      </c>
      <c r="S57" s="4">
        <v>543.29999999999995</v>
      </c>
      <c r="T57" s="4">
        <v>6005.2690000000002</v>
      </c>
      <c r="W57" s="4">
        <v>0</v>
      </c>
      <c r="X57" s="4">
        <v>1.3647</v>
      </c>
      <c r="Y57" s="4">
        <v>12</v>
      </c>
      <c r="Z57" s="4">
        <v>856</v>
      </c>
      <c r="AA57" s="4">
        <v>855</v>
      </c>
      <c r="AB57" s="4">
        <v>870</v>
      </c>
      <c r="AC57" s="4">
        <v>96.1</v>
      </c>
      <c r="AD57" s="4">
        <v>30.34</v>
      </c>
      <c r="AE57" s="4">
        <v>0.7</v>
      </c>
      <c r="AF57" s="4">
        <v>979</v>
      </c>
      <c r="AG57" s="4">
        <v>2</v>
      </c>
      <c r="AH57" s="4">
        <v>73</v>
      </c>
      <c r="AI57" s="4">
        <v>37</v>
      </c>
      <c r="AJ57" s="4">
        <v>190</v>
      </c>
      <c r="AK57" s="4">
        <v>169</v>
      </c>
      <c r="AL57" s="4">
        <v>3.4</v>
      </c>
      <c r="AM57" s="4">
        <v>175</v>
      </c>
      <c r="AN57" s="4" t="s">
        <v>155</v>
      </c>
      <c r="AO57" s="4">
        <v>1</v>
      </c>
      <c r="AP57" s="5">
        <v>0.76945601851851853</v>
      </c>
      <c r="AQ57" s="4">
        <v>47.159939000000001</v>
      </c>
      <c r="AR57" s="4">
        <v>-88.484148000000005</v>
      </c>
      <c r="AS57" s="4">
        <v>310.5</v>
      </c>
      <c r="AT57" s="4">
        <v>35</v>
      </c>
      <c r="AU57" s="4">
        <v>12</v>
      </c>
      <c r="AV57" s="4">
        <v>9</v>
      </c>
      <c r="AW57" s="4" t="s">
        <v>200</v>
      </c>
      <c r="AX57" s="4">
        <v>1.3</v>
      </c>
      <c r="AY57" s="4">
        <v>1</v>
      </c>
      <c r="AZ57" s="4">
        <v>2</v>
      </c>
      <c r="BA57" s="4">
        <v>13.404</v>
      </c>
      <c r="BB57" s="4">
        <v>12.68</v>
      </c>
      <c r="BC57" s="4">
        <v>0.95</v>
      </c>
      <c r="BD57" s="4">
        <v>16.474</v>
      </c>
      <c r="BE57" s="4">
        <v>2096.5030000000002</v>
      </c>
      <c r="BF57" s="4">
        <v>431.95499999999998</v>
      </c>
      <c r="BG57" s="4">
        <v>14.914</v>
      </c>
      <c r="BH57" s="4">
        <v>6.5000000000000002E-2</v>
      </c>
      <c r="BI57" s="4">
        <v>14.978</v>
      </c>
      <c r="BJ57" s="4">
        <v>12.327</v>
      </c>
      <c r="BK57" s="4">
        <v>5.2999999999999999E-2</v>
      </c>
      <c r="BL57" s="4">
        <v>12.38</v>
      </c>
      <c r="BM57" s="4">
        <v>45.0944</v>
      </c>
      <c r="BQ57" s="4">
        <v>215.92099999999999</v>
      </c>
      <c r="BR57" s="4">
        <v>0.15079699999999999</v>
      </c>
      <c r="BS57" s="4">
        <v>-5</v>
      </c>
      <c r="BT57" s="4">
        <v>8.123E-3</v>
      </c>
      <c r="BU57" s="4">
        <v>3.6851020000000001</v>
      </c>
      <c r="BV57" s="4">
        <v>21</v>
      </c>
      <c r="BW57" s="4">
        <f t="shared" si="9"/>
        <v>0.97360394839999997</v>
      </c>
      <c r="BY57" s="4">
        <f>BE57*$BU57*(VLOOKUP("Fuel Specific Gravity",'Raw Data'!$A$1:$B$2000,2,FALSE))</f>
        <v>5802.0963761278063</v>
      </c>
      <c r="BZ57" s="4">
        <f>BF57*$BU57*(VLOOKUP("Fuel Specific Gravity",'Raw Data'!$A$1:$B$2000,2,FALSE))</f>
        <v>1195.44047404191</v>
      </c>
      <c r="CA57" s="4">
        <f>BJ57*$BU57*(VLOOKUP("Fuel Specific Gravity",'Raw Data'!$A$1:$B$2000,2,FALSE))</f>
        <v>34.115115517854001</v>
      </c>
      <c r="CB57" s="4">
        <f>BM57*$BU57*(VLOOKUP("Fuel Specific Gravity",'Raw Data'!$A$1:$B$2000,2,FALSE))</f>
        <v>124.79927518522881</v>
      </c>
    </row>
    <row r="58" spans="1:80" x14ac:dyDescent="0.25">
      <c r="A58" s="2">
        <v>43167</v>
      </c>
      <c r="B58" s="38">
        <v>1.8656249999999999E-2</v>
      </c>
      <c r="C58" s="4">
        <v>11.505000000000001</v>
      </c>
      <c r="D58" s="4">
        <v>3.5575999999999999</v>
      </c>
      <c r="E58" s="4">
        <v>35576.434560000002</v>
      </c>
      <c r="F58" s="4">
        <v>647.4</v>
      </c>
      <c r="G58" s="4">
        <v>3.3</v>
      </c>
      <c r="H58" s="4">
        <v>5917.2</v>
      </c>
      <c r="J58" s="4">
        <v>1.5</v>
      </c>
      <c r="K58" s="4">
        <v>0.85709999999999997</v>
      </c>
      <c r="L58" s="4">
        <v>9.8614999999999995</v>
      </c>
      <c r="M58" s="4">
        <v>3.0493000000000001</v>
      </c>
      <c r="N58" s="4">
        <v>554.8963</v>
      </c>
      <c r="O58" s="4">
        <v>2.8016000000000001</v>
      </c>
      <c r="P58" s="4">
        <v>557.70000000000005</v>
      </c>
      <c r="Q58" s="4">
        <v>458.56810000000002</v>
      </c>
      <c r="R58" s="4">
        <v>2.3153000000000001</v>
      </c>
      <c r="S58" s="4">
        <v>460.9</v>
      </c>
      <c r="T58" s="4">
        <v>5917.2102000000004</v>
      </c>
      <c r="W58" s="4">
        <v>0</v>
      </c>
      <c r="X58" s="4">
        <v>1.2857000000000001</v>
      </c>
      <c r="Y58" s="4">
        <v>12</v>
      </c>
      <c r="Z58" s="4">
        <v>856</v>
      </c>
      <c r="AA58" s="4">
        <v>855</v>
      </c>
      <c r="AB58" s="4">
        <v>869</v>
      </c>
      <c r="AC58" s="4">
        <v>96</v>
      </c>
      <c r="AD58" s="4">
        <v>30.31</v>
      </c>
      <c r="AE58" s="4">
        <v>0.7</v>
      </c>
      <c r="AF58" s="4">
        <v>979</v>
      </c>
      <c r="AG58" s="4">
        <v>2</v>
      </c>
      <c r="AH58" s="4">
        <v>73</v>
      </c>
      <c r="AI58" s="4">
        <v>37</v>
      </c>
      <c r="AJ58" s="4">
        <v>190</v>
      </c>
      <c r="AK58" s="4">
        <v>169</v>
      </c>
      <c r="AL58" s="4">
        <v>3.4</v>
      </c>
      <c r="AM58" s="4">
        <v>175</v>
      </c>
      <c r="AN58" s="4" t="s">
        <v>155</v>
      </c>
      <c r="AO58" s="4">
        <v>1</v>
      </c>
      <c r="AP58" s="5">
        <v>0.76945601851851853</v>
      </c>
      <c r="AQ58" s="4">
        <v>47.16001</v>
      </c>
      <c r="AR58" s="4">
        <v>-88.48415</v>
      </c>
      <c r="AS58" s="4">
        <v>310.5</v>
      </c>
      <c r="AT58" s="4">
        <v>35</v>
      </c>
      <c r="AU58" s="4">
        <v>12</v>
      </c>
      <c r="AV58" s="4">
        <v>9</v>
      </c>
      <c r="AW58" s="4" t="s">
        <v>200</v>
      </c>
      <c r="AX58" s="4">
        <v>1.3</v>
      </c>
      <c r="AY58" s="4">
        <v>1</v>
      </c>
      <c r="AZ58" s="4">
        <v>2</v>
      </c>
      <c r="BA58" s="4">
        <v>13.404</v>
      </c>
      <c r="BB58" s="4">
        <v>12.54</v>
      </c>
      <c r="BC58" s="4">
        <v>0.94</v>
      </c>
      <c r="BD58" s="4">
        <v>16.669</v>
      </c>
      <c r="BE58" s="4">
        <v>2122.2049999999999</v>
      </c>
      <c r="BF58" s="4">
        <v>417.66300000000001</v>
      </c>
      <c r="BG58" s="4">
        <v>12.505000000000001</v>
      </c>
      <c r="BH58" s="4">
        <v>6.3E-2</v>
      </c>
      <c r="BI58" s="4">
        <v>12.568</v>
      </c>
      <c r="BJ58" s="4">
        <v>10.334</v>
      </c>
      <c r="BK58" s="4">
        <v>5.1999999999999998E-2</v>
      </c>
      <c r="BL58" s="4">
        <v>10.387</v>
      </c>
      <c r="BM58" s="4">
        <v>43.942300000000003</v>
      </c>
      <c r="BQ58" s="4">
        <v>201.17599999999999</v>
      </c>
      <c r="BR58" s="4">
        <v>0.18546499999999999</v>
      </c>
      <c r="BS58" s="4">
        <v>-5</v>
      </c>
      <c r="BT58" s="4">
        <v>8.8769999999999995E-3</v>
      </c>
      <c r="BU58" s="4">
        <v>4.5323000000000002</v>
      </c>
      <c r="BV58" s="4">
        <v>21</v>
      </c>
      <c r="BW58" s="4">
        <f t="shared" si="9"/>
        <v>1.19743366</v>
      </c>
      <c r="BY58" s="4">
        <f>BE58*$BU58*(VLOOKUP("Fuel Specific Gravity",'Raw Data'!$A$1:$B$2000,2,FALSE))</f>
        <v>7223.4707608464996</v>
      </c>
      <c r="BZ58" s="4">
        <f>BF58*$BU58*(VLOOKUP("Fuel Specific Gravity",'Raw Data'!$A$1:$B$2000,2,FALSE))</f>
        <v>1421.6234851899001</v>
      </c>
      <c r="CA58" s="4">
        <f>BJ58*$BU58*(VLOOKUP("Fuel Specific Gravity",'Raw Data'!$A$1:$B$2000,2,FALSE))</f>
        <v>35.174427938199997</v>
      </c>
      <c r="CB58" s="4">
        <f>BM58*$BU58*(VLOOKUP("Fuel Specific Gravity",'Raw Data'!$A$1:$B$2000,2,FALSE))</f>
        <v>149.56892440379002</v>
      </c>
    </row>
    <row r="59" spans="1:80" x14ac:dyDescent="0.25">
      <c r="A59" s="2">
        <v>43167</v>
      </c>
      <c r="B59" s="38">
        <v>1.8667824074074076E-2</v>
      </c>
      <c r="C59" s="4">
        <v>11.81</v>
      </c>
      <c r="D59" s="4">
        <v>2.8146</v>
      </c>
      <c r="E59" s="4">
        <v>28146.026709999998</v>
      </c>
      <c r="F59" s="4">
        <v>547.5</v>
      </c>
      <c r="G59" s="4">
        <v>3.2</v>
      </c>
      <c r="H59" s="4">
        <v>5785.3</v>
      </c>
      <c r="J59" s="4">
        <v>1.4</v>
      </c>
      <c r="K59" s="4">
        <v>0.86180000000000001</v>
      </c>
      <c r="L59" s="4">
        <v>10.177300000000001</v>
      </c>
      <c r="M59" s="4">
        <v>2.4255</v>
      </c>
      <c r="N59" s="4">
        <v>471.84969999999998</v>
      </c>
      <c r="O59" s="4">
        <v>2.7749000000000001</v>
      </c>
      <c r="P59" s="4">
        <v>474.6</v>
      </c>
      <c r="Q59" s="4">
        <v>389.93819999999999</v>
      </c>
      <c r="R59" s="4">
        <v>2.2932000000000001</v>
      </c>
      <c r="S59" s="4">
        <v>392.2</v>
      </c>
      <c r="T59" s="4">
        <v>5785.2546000000002</v>
      </c>
      <c r="W59" s="4">
        <v>0</v>
      </c>
      <c r="X59" s="4">
        <v>1.2064999999999999</v>
      </c>
      <c r="Y59" s="4">
        <v>11.9</v>
      </c>
      <c r="Z59" s="4">
        <v>856</v>
      </c>
      <c r="AA59" s="4">
        <v>855</v>
      </c>
      <c r="AB59" s="4">
        <v>870</v>
      </c>
      <c r="AC59" s="4">
        <v>96</v>
      </c>
      <c r="AD59" s="4">
        <v>30.31</v>
      </c>
      <c r="AE59" s="4">
        <v>0.7</v>
      </c>
      <c r="AF59" s="4">
        <v>979</v>
      </c>
      <c r="AG59" s="4">
        <v>2</v>
      </c>
      <c r="AH59" s="4">
        <v>73</v>
      </c>
      <c r="AI59" s="4">
        <v>37</v>
      </c>
      <c r="AJ59" s="4">
        <v>190</v>
      </c>
      <c r="AK59" s="4">
        <v>168.1</v>
      </c>
      <c r="AL59" s="4">
        <v>3.4</v>
      </c>
      <c r="AM59" s="4">
        <v>175</v>
      </c>
      <c r="AN59" s="4" t="s">
        <v>155</v>
      </c>
      <c r="AO59" s="4">
        <v>1</v>
      </c>
      <c r="AP59" s="5">
        <v>0.76946759259259256</v>
      </c>
      <c r="AQ59" s="4">
        <v>47.160231000000003</v>
      </c>
      <c r="AR59" s="4">
        <v>-88.484155999999999</v>
      </c>
      <c r="AS59" s="4">
        <v>310.7</v>
      </c>
      <c r="AT59" s="4">
        <v>35</v>
      </c>
      <c r="AU59" s="4">
        <v>12</v>
      </c>
      <c r="AV59" s="4">
        <v>9</v>
      </c>
      <c r="AW59" s="4" t="s">
        <v>200</v>
      </c>
      <c r="AX59" s="4">
        <v>1.3</v>
      </c>
      <c r="AY59" s="4">
        <v>1</v>
      </c>
      <c r="AZ59" s="4">
        <v>2</v>
      </c>
      <c r="BA59" s="4">
        <v>13.404</v>
      </c>
      <c r="BB59" s="4">
        <v>12.99</v>
      </c>
      <c r="BC59" s="4">
        <v>0.97</v>
      </c>
      <c r="BD59" s="4">
        <v>16.041</v>
      </c>
      <c r="BE59" s="4">
        <v>2243.7139999999999</v>
      </c>
      <c r="BF59" s="4">
        <v>340.34399999999999</v>
      </c>
      <c r="BG59" s="4">
        <v>10.894</v>
      </c>
      <c r="BH59" s="4">
        <v>6.4000000000000001E-2</v>
      </c>
      <c r="BI59" s="4">
        <v>10.958</v>
      </c>
      <c r="BJ59" s="4">
        <v>9.0030000000000001</v>
      </c>
      <c r="BK59" s="4">
        <v>5.2999999999999999E-2</v>
      </c>
      <c r="BL59" s="4">
        <v>9.0559999999999992</v>
      </c>
      <c r="BM59" s="4">
        <v>44.012999999999998</v>
      </c>
      <c r="BQ59" s="4">
        <v>193.398</v>
      </c>
      <c r="BR59" s="4">
        <v>0.195385</v>
      </c>
      <c r="BS59" s="4">
        <v>-5</v>
      </c>
      <c r="BT59" s="4">
        <v>8.123E-3</v>
      </c>
      <c r="BU59" s="4">
        <v>4.7747210000000004</v>
      </c>
      <c r="BV59" s="4">
        <v>21</v>
      </c>
      <c r="BW59" s="4">
        <f t="shared" si="9"/>
        <v>1.2614812882000002</v>
      </c>
      <c r="BY59" s="4">
        <f>BE59*$BU59*(VLOOKUP("Fuel Specific Gravity",'Raw Data'!$A$1:$B$2000,2,FALSE))</f>
        <v>8045.5443736992947</v>
      </c>
      <c r="BZ59" s="4">
        <f>BF59*$BU59*(VLOOKUP("Fuel Specific Gravity",'Raw Data'!$A$1:$B$2000,2,FALSE))</f>
        <v>1220.4107806620241</v>
      </c>
      <c r="CA59" s="4">
        <f>BJ59*$BU59*(VLOOKUP("Fuel Specific Gravity",'Raw Data'!$A$1:$B$2000,2,FALSE))</f>
        <v>32.283096685413007</v>
      </c>
      <c r="CB59" s="4">
        <f>BM59*$BU59*(VLOOKUP("Fuel Specific Gravity",'Raw Data'!$A$1:$B$2000,2,FALSE))</f>
        <v>157.82249632512301</v>
      </c>
    </row>
    <row r="60" spans="1:80" x14ac:dyDescent="0.25">
      <c r="A60" s="2">
        <v>43167</v>
      </c>
      <c r="B60" s="38">
        <v>1.867939814814815E-2</v>
      </c>
      <c r="C60" s="4">
        <v>12.082000000000001</v>
      </c>
      <c r="D60" s="4">
        <v>2.6276000000000002</v>
      </c>
      <c r="E60" s="4">
        <v>26276.243740000002</v>
      </c>
      <c r="F60" s="4">
        <v>482.7</v>
      </c>
      <c r="G60" s="4">
        <v>3.2</v>
      </c>
      <c r="H60" s="4">
        <v>5756.4</v>
      </c>
      <c r="J60" s="4">
        <v>1.4</v>
      </c>
      <c r="K60" s="4">
        <v>0.86140000000000005</v>
      </c>
      <c r="L60" s="4">
        <v>10.4077</v>
      </c>
      <c r="M60" s="4">
        <v>2.2633999999999999</v>
      </c>
      <c r="N60" s="4">
        <v>415.82409999999999</v>
      </c>
      <c r="O60" s="4">
        <v>2.7315999999999998</v>
      </c>
      <c r="P60" s="4">
        <v>418.6</v>
      </c>
      <c r="Q60" s="4">
        <v>343.63839999999999</v>
      </c>
      <c r="R60" s="4">
        <v>2.2574000000000001</v>
      </c>
      <c r="S60" s="4">
        <v>345.9</v>
      </c>
      <c r="T60" s="4">
        <v>5756.4412000000002</v>
      </c>
      <c r="W60" s="4">
        <v>0</v>
      </c>
      <c r="X60" s="4">
        <v>1.206</v>
      </c>
      <c r="Y60" s="4">
        <v>12</v>
      </c>
      <c r="Z60" s="4">
        <v>855</v>
      </c>
      <c r="AA60" s="4">
        <v>853</v>
      </c>
      <c r="AB60" s="4">
        <v>868</v>
      </c>
      <c r="AC60" s="4">
        <v>96</v>
      </c>
      <c r="AD60" s="4">
        <v>30.31</v>
      </c>
      <c r="AE60" s="4">
        <v>0.7</v>
      </c>
      <c r="AF60" s="4">
        <v>979</v>
      </c>
      <c r="AG60" s="4">
        <v>2</v>
      </c>
      <c r="AH60" s="4">
        <v>73</v>
      </c>
      <c r="AI60" s="4">
        <v>37</v>
      </c>
      <c r="AJ60" s="4">
        <v>190</v>
      </c>
      <c r="AK60" s="4">
        <v>168.9</v>
      </c>
      <c r="AL60" s="4">
        <v>3.5</v>
      </c>
      <c r="AM60" s="4">
        <v>175</v>
      </c>
      <c r="AN60" s="4" t="s">
        <v>155</v>
      </c>
      <c r="AO60" s="4">
        <v>1</v>
      </c>
      <c r="AP60" s="5">
        <v>0.76949074074074064</v>
      </c>
      <c r="AQ60" s="4">
        <v>47.160412000000001</v>
      </c>
      <c r="AR60" s="4">
        <v>-88.484161</v>
      </c>
      <c r="AS60" s="4">
        <v>310.89999999999998</v>
      </c>
      <c r="AT60" s="4">
        <v>33.799999999999997</v>
      </c>
      <c r="AU60" s="4">
        <v>12</v>
      </c>
      <c r="AV60" s="4">
        <v>9</v>
      </c>
      <c r="AW60" s="4" t="s">
        <v>200</v>
      </c>
      <c r="AX60" s="4">
        <v>1.3</v>
      </c>
      <c r="AY60" s="4">
        <v>1</v>
      </c>
      <c r="AZ60" s="4">
        <v>2</v>
      </c>
      <c r="BA60" s="4">
        <v>13.404</v>
      </c>
      <c r="BB60" s="4">
        <v>12.95</v>
      </c>
      <c r="BC60" s="4">
        <v>0.97</v>
      </c>
      <c r="BD60" s="4">
        <v>16.09</v>
      </c>
      <c r="BE60" s="4">
        <v>2283.1460000000002</v>
      </c>
      <c r="BF60" s="4">
        <v>316.029</v>
      </c>
      <c r="BG60" s="4">
        <v>9.5530000000000008</v>
      </c>
      <c r="BH60" s="4">
        <v>6.3E-2</v>
      </c>
      <c r="BI60" s="4">
        <v>9.6150000000000002</v>
      </c>
      <c r="BJ60" s="4">
        <v>7.8940000000000001</v>
      </c>
      <c r="BK60" s="4">
        <v>5.1999999999999998E-2</v>
      </c>
      <c r="BL60" s="4">
        <v>7.9459999999999997</v>
      </c>
      <c r="BM60" s="4">
        <v>43.576900000000002</v>
      </c>
      <c r="BQ60" s="4">
        <v>192.35900000000001</v>
      </c>
      <c r="BR60" s="4">
        <v>0.30299399999999999</v>
      </c>
      <c r="BS60" s="4">
        <v>-5</v>
      </c>
      <c r="BT60" s="4">
        <v>7.123E-3</v>
      </c>
      <c r="BU60" s="4">
        <v>7.4044160000000003</v>
      </c>
      <c r="BV60" s="4">
        <v>21</v>
      </c>
      <c r="BW60" s="4">
        <f t="shared" si="9"/>
        <v>1.9562467072</v>
      </c>
      <c r="BY60" s="4">
        <f>BE60*$BU60*(VLOOKUP("Fuel Specific Gravity",'Raw Data'!$A$1:$B$2000,2,FALSE))</f>
        <v>12695.927442324739</v>
      </c>
      <c r="BZ60" s="4">
        <f>BF60*$BU60*(VLOOKUP("Fuel Specific Gravity",'Raw Data'!$A$1:$B$2000,2,FALSE))</f>
        <v>1757.3476482320641</v>
      </c>
      <c r="CA60" s="4">
        <f>BJ60*$BU60*(VLOOKUP("Fuel Specific Gravity",'Raw Data'!$A$1:$B$2000,2,FALSE))</f>
        <v>43.896295387904004</v>
      </c>
      <c r="CB60" s="4">
        <f>BM60*$BU60*(VLOOKUP("Fuel Specific Gravity",'Raw Data'!$A$1:$B$2000,2,FALSE))</f>
        <v>242.31878318839043</v>
      </c>
    </row>
    <row r="61" spans="1:80" x14ac:dyDescent="0.25">
      <c r="A61" s="2">
        <v>43167</v>
      </c>
      <c r="B61" s="38">
        <v>1.8690972222222223E-2</v>
      </c>
      <c r="C61" s="4">
        <v>12.423</v>
      </c>
      <c r="D61" s="4">
        <v>1.8533999999999999</v>
      </c>
      <c r="E61" s="4">
        <v>18534.12052</v>
      </c>
      <c r="F61" s="4">
        <v>474.5</v>
      </c>
      <c r="G61" s="4">
        <v>2.7</v>
      </c>
      <c r="H61" s="4">
        <v>5971</v>
      </c>
      <c r="J61" s="4">
        <v>1.4</v>
      </c>
      <c r="K61" s="4">
        <v>0.86560000000000004</v>
      </c>
      <c r="L61" s="4">
        <v>10.7531</v>
      </c>
      <c r="M61" s="4">
        <v>1.6043000000000001</v>
      </c>
      <c r="N61" s="4">
        <v>410.71420000000001</v>
      </c>
      <c r="O61" s="4">
        <v>2.3603000000000001</v>
      </c>
      <c r="P61" s="4">
        <v>413.1</v>
      </c>
      <c r="Q61" s="4">
        <v>339.41550000000001</v>
      </c>
      <c r="R61" s="4">
        <v>1.9505999999999999</v>
      </c>
      <c r="S61" s="4">
        <v>341.4</v>
      </c>
      <c r="T61" s="4">
        <v>5970.9723000000004</v>
      </c>
      <c r="W61" s="4">
        <v>0</v>
      </c>
      <c r="X61" s="4">
        <v>1.2118</v>
      </c>
      <c r="Y61" s="4">
        <v>12</v>
      </c>
      <c r="Z61" s="4">
        <v>855</v>
      </c>
      <c r="AA61" s="4">
        <v>853</v>
      </c>
      <c r="AB61" s="4">
        <v>867</v>
      </c>
      <c r="AC61" s="4">
        <v>96</v>
      </c>
      <c r="AD61" s="4">
        <v>30.31</v>
      </c>
      <c r="AE61" s="4">
        <v>0.7</v>
      </c>
      <c r="AF61" s="4">
        <v>979</v>
      </c>
      <c r="AG61" s="4">
        <v>2</v>
      </c>
      <c r="AH61" s="4">
        <v>73</v>
      </c>
      <c r="AI61" s="4">
        <v>37</v>
      </c>
      <c r="AJ61" s="4">
        <v>190</v>
      </c>
      <c r="AK61" s="4">
        <v>168.1</v>
      </c>
      <c r="AL61" s="4">
        <v>3.4</v>
      </c>
      <c r="AM61" s="4">
        <v>175</v>
      </c>
      <c r="AN61" s="4" t="s">
        <v>155</v>
      </c>
      <c r="AO61" s="4">
        <v>1</v>
      </c>
      <c r="AP61" s="5">
        <v>0.76950231481481479</v>
      </c>
      <c r="AQ61" s="4">
        <v>47.160530999999999</v>
      </c>
      <c r="AR61" s="4">
        <v>-88.484190999999996</v>
      </c>
      <c r="AS61" s="4">
        <v>311.89999999999998</v>
      </c>
      <c r="AT61" s="4">
        <v>33.4</v>
      </c>
      <c r="AU61" s="4">
        <v>12</v>
      </c>
      <c r="AV61" s="4">
        <v>8</v>
      </c>
      <c r="AW61" s="4" t="s">
        <v>201</v>
      </c>
      <c r="AX61" s="4">
        <v>1.3</v>
      </c>
      <c r="AY61" s="4">
        <v>1.0719000000000001</v>
      </c>
      <c r="AZ61" s="4">
        <v>2</v>
      </c>
      <c r="BA61" s="4">
        <v>13.404</v>
      </c>
      <c r="BB61" s="4">
        <v>13.38</v>
      </c>
      <c r="BC61" s="4">
        <v>1</v>
      </c>
      <c r="BD61" s="4">
        <v>15.528</v>
      </c>
      <c r="BE61" s="4">
        <v>2412.3270000000002</v>
      </c>
      <c r="BF61" s="4">
        <v>229.06899999999999</v>
      </c>
      <c r="BG61" s="4">
        <v>9.6489999999999991</v>
      </c>
      <c r="BH61" s="4">
        <v>5.5E-2</v>
      </c>
      <c r="BI61" s="4">
        <v>9.7040000000000006</v>
      </c>
      <c r="BJ61" s="4">
        <v>7.9740000000000002</v>
      </c>
      <c r="BK61" s="4">
        <v>4.5999999999999999E-2</v>
      </c>
      <c r="BL61" s="4">
        <v>8.02</v>
      </c>
      <c r="BM61" s="4">
        <v>46.224400000000003</v>
      </c>
      <c r="BQ61" s="4">
        <v>197.67099999999999</v>
      </c>
      <c r="BR61" s="4">
        <v>0.32501600000000003</v>
      </c>
      <c r="BS61" s="4">
        <v>-5</v>
      </c>
      <c r="BT61" s="4">
        <v>8.7539999999999996E-3</v>
      </c>
      <c r="BU61" s="4">
        <v>7.9425780000000001</v>
      </c>
      <c r="BV61" s="4">
        <v>21</v>
      </c>
      <c r="BW61" s="4">
        <f t="shared" si="9"/>
        <v>2.0984291075999999</v>
      </c>
      <c r="BY61" s="4">
        <f>BE61*$BU61*(VLOOKUP("Fuel Specific Gravity",'Raw Data'!$A$1:$B$2000,2,FALSE))</f>
        <v>14389.231614613507</v>
      </c>
      <c r="BZ61" s="4">
        <f>BF61*$BU61*(VLOOKUP("Fuel Specific Gravity",'Raw Data'!$A$1:$B$2000,2,FALSE))</f>
        <v>1366.368198311382</v>
      </c>
      <c r="CA61" s="4">
        <f>BJ61*$BU61*(VLOOKUP("Fuel Specific Gravity",'Raw Data'!$A$1:$B$2000,2,FALSE))</f>
        <v>47.563921845972004</v>
      </c>
      <c r="CB61" s="4">
        <f>BM61*$BU61*(VLOOKUP("Fuel Specific Gravity",'Raw Data'!$A$1:$B$2000,2,FALSE))</f>
        <v>275.72281777990321</v>
      </c>
    </row>
    <row r="62" spans="1:80" x14ac:dyDescent="0.25">
      <c r="A62" s="2">
        <v>43167</v>
      </c>
      <c r="B62" s="38">
        <v>1.8702546296296297E-2</v>
      </c>
      <c r="C62" s="4">
        <v>12.779</v>
      </c>
      <c r="D62" s="4">
        <v>1.2218</v>
      </c>
      <c r="E62" s="4">
        <v>12218.28283</v>
      </c>
      <c r="F62" s="4">
        <v>585.20000000000005</v>
      </c>
      <c r="G62" s="4">
        <v>0.6</v>
      </c>
      <c r="H62" s="4">
        <v>5854.6</v>
      </c>
      <c r="J62" s="4">
        <v>1.4</v>
      </c>
      <c r="K62" s="4">
        <v>0.86860000000000004</v>
      </c>
      <c r="L62" s="4">
        <v>11.100300000000001</v>
      </c>
      <c r="M62" s="4">
        <v>1.0612999999999999</v>
      </c>
      <c r="N62" s="4">
        <v>508.3186</v>
      </c>
      <c r="O62" s="4">
        <v>0.55769999999999997</v>
      </c>
      <c r="P62" s="4">
        <v>508.9</v>
      </c>
      <c r="Q62" s="4">
        <v>420.0761</v>
      </c>
      <c r="R62" s="4">
        <v>0.46089999999999998</v>
      </c>
      <c r="S62" s="4">
        <v>420.5</v>
      </c>
      <c r="T62" s="4">
        <v>5854.5880999999999</v>
      </c>
      <c r="W62" s="4">
        <v>0</v>
      </c>
      <c r="X62" s="4">
        <v>1.2161</v>
      </c>
      <c r="Y62" s="4">
        <v>12</v>
      </c>
      <c r="Z62" s="4">
        <v>854</v>
      </c>
      <c r="AA62" s="4">
        <v>853</v>
      </c>
      <c r="AB62" s="4">
        <v>866</v>
      </c>
      <c r="AC62" s="4">
        <v>96</v>
      </c>
      <c r="AD62" s="4">
        <v>30.31</v>
      </c>
      <c r="AE62" s="4">
        <v>0.7</v>
      </c>
      <c r="AF62" s="4">
        <v>979</v>
      </c>
      <c r="AG62" s="4">
        <v>2</v>
      </c>
      <c r="AH62" s="4">
        <v>72.123000000000005</v>
      </c>
      <c r="AI62" s="4">
        <v>37</v>
      </c>
      <c r="AJ62" s="4">
        <v>190</v>
      </c>
      <c r="AK62" s="4">
        <v>168.9</v>
      </c>
      <c r="AL62" s="4">
        <v>3.4</v>
      </c>
      <c r="AM62" s="4">
        <v>175</v>
      </c>
      <c r="AN62" s="4" t="s">
        <v>155</v>
      </c>
      <c r="AO62" s="4">
        <v>2</v>
      </c>
      <c r="AP62" s="5">
        <v>0.76951388888888894</v>
      </c>
      <c r="AQ62" s="4">
        <v>47.160620000000002</v>
      </c>
      <c r="AR62" s="4">
        <v>-88.484176000000005</v>
      </c>
      <c r="AS62" s="4">
        <v>312.2</v>
      </c>
      <c r="AT62" s="4">
        <v>25.1</v>
      </c>
      <c r="AU62" s="4">
        <v>12</v>
      </c>
      <c r="AV62" s="4">
        <v>7</v>
      </c>
      <c r="AW62" s="4" t="s">
        <v>210</v>
      </c>
      <c r="AX62" s="4">
        <v>1.2281</v>
      </c>
      <c r="AY62" s="4">
        <v>1.1000000000000001</v>
      </c>
      <c r="AZ62" s="4">
        <v>2</v>
      </c>
      <c r="BA62" s="4">
        <v>13.404</v>
      </c>
      <c r="BB62" s="4">
        <v>13.71</v>
      </c>
      <c r="BC62" s="4">
        <v>1.02</v>
      </c>
      <c r="BD62" s="4">
        <v>15.122999999999999</v>
      </c>
      <c r="BE62" s="4">
        <v>2530.8850000000002</v>
      </c>
      <c r="BF62" s="4">
        <v>154.01499999999999</v>
      </c>
      <c r="BG62" s="4">
        <v>12.137</v>
      </c>
      <c r="BH62" s="4">
        <v>1.2999999999999999E-2</v>
      </c>
      <c r="BI62" s="4">
        <v>12.15</v>
      </c>
      <c r="BJ62" s="4">
        <v>10.029999999999999</v>
      </c>
      <c r="BK62" s="4">
        <v>1.0999999999999999E-2</v>
      </c>
      <c r="BL62" s="4">
        <v>10.041</v>
      </c>
      <c r="BM62" s="4">
        <v>46.063200000000002</v>
      </c>
      <c r="BQ62" s="4">
        <v>201.60499999999999</v>
      </c>
      <c r="BR62" s="4">
        <v>0.342663</v>
      </c>
      <c r="BS62" s="4">
        <v>-5</v>
      </c>
      <c r="BT62" s="4">
        <v>7.2459999999999998E-3</v>
      </c>
      <c r="BU62" s="4">
        <v>8.3738270000000004</v>
      </c>
      <c r="BV62" s="4">
        <v>21</v>
      </c>
      <c r="BW62" s="4">
        <f t="shared" si="9"/>
        <v>2.2123650933999999</v>
      </c>
      <c r="BY62" s="4">
        <f>BE62*$BU62*(VLOOKUP("Fuel Specific Gravity",'Raw Data'!$A$1:$B$2000,2,FALSE))</f>
        <v>15916.088053318146</v>
      </c>
      <c r="BZ62" s="4">
        <f>BF62*$BU62*(VLOOKUP("Fuel Specific Gravity",'Raw Data'!$A$1:$B$2000,2,FALSE))</f>
        <v>968.56091901915499</v>
      </c>
      <c r="CA62" s="4">
        <f>BJ62*$BU62*(VLOOKUP("Fuel Specific Gravity",'Raw Data'!$A$1:$B$2000,2,FALSE))</f>
        <v>63.076103092309992</v>
      </c>
      <c r="CB62" s="4">
        <f>BM62*$BU62*(VLOOKUP("Fuel Specific Gravity",'Raw Data'!$A$1:$B$2000,2,FALSE))</f>
        <v>289.6796761676664</v>
      </c>
    </row>
    <row r="63" spans="1:80" x14ac:dyDescent="0.25">
      <c r="A63" s="2">
        <v>43167</v>
      </c>
      <c r="B63" s="38">
        <v>1.8714120370370371E-2</v>
      </c>
      <c r="C63" s="4">
        <v>12.91</v>
      </c>
      <c r="D63" s="4">
        <v>0.88890000000000002</v>
      </c>
      <c r="E63" s="4">
        <v>8888.8284519999997</v>
      </c>
      <c r="F63" s="4">
        <v>851.7</v>
      </c>
      <c r="G63" s="4">
        <v>-0.1</v>
      </c>
      <c r="H63" s="4">
        <v>5687.2</v>
      </c>
      <c r="J63" s="4">
        <v>1.3</v>
      </c>
      <c r="K63" s="4">
        <v>0.87080000000000002</v>
      </c>
      <c r="L63" s="4">
        <v>11.2422</v>
      </c>
      <c r="M63" s="4">
        <v>0.77410000000000001</v>
      </c>
      <c r="N63" s="4">
        <v>741.71540000000005</v>
      </c>
      <c r="O63" s="4">
        <v>0</v>
      </c>
      <c r="P63" s="4">
        <v>741.7</v>
      </c>
      <c r="Q63" s="4">
        <v>612.95600000000002</v>
      </c>
      <c r="R63" s="4">
        <v>0</v>
      </c>
      <c r="S63" s="4">
        <v>613</v>
      </c>
      <c r="T63" s="4">
        <v>5687.2282999999998</v>
      </c>
      <c r="W63" s="4">
        <v>0</v>
      </c>
      <c r="X63" s="4">
        <v>1.1321000000000001</v>
      </c>
      <c r="Y63" s="4">
        <v>12</v>
      </c>
      <c r="Z63" s="4">
        <v>854</v>
      </c>
      <c r="AA63" s="4">
        <v>852</v>
      </c>
      <c r="AB63" s="4">
        <v>865</v>
      </c>
      <c r="AC63" s="4">
        <v>96</v>
      </c>
      <c r="AD63" s="4">
        <v>30.31</v>
      </c>
      <c r="AE63" s="4">
        <v>0.7</v>
      </c>
      <c r="AF63" s="4">
        <v>979</v>
      </c>
      <c r="AG63" s="4">
        <v>2</v>
      </c>
      <c r="AH63" s="4">
        <v>72</v>
      </c>
      <c r="AI63" s="4">
        <v>37</v>
      </c>
      <c r="AJ63" s="4">
        <v>190</v>
      </c>
      <c r="AK63" s="4">
        <v>169</v>
      </c>
      <c r="AL63" s="4">
        <v>3.5</v>
      </c>
      <c r="AM63" s="4">
        <v>175</v>
      </c>
      <c r="AN63" s="4" t="s">
        <v>155</v>
      </c>
      <c r="AO63" s="4">
        <v>2</v>
      </c>
      <c r="AP63" s="5">
        <v>0.76952546296296298</v>
      </c>
      <c r="AQ63" s="4">
        <v>47.160704000000003</v>
      </c>
      <c r="AR63" s="4">
        <v>-88.484128999999996</v>
      </c>
      <c r="AS63" s="4">
        <v>312.3</v>
      </c>
      <c r="AT63" s="4">
        <v>23.7</v>
      </c>
      <c r="AU63" s="4">
        <v>12</v>
      </c>
      <c r="AV63" s="4">
        <v>8</v>
      </c>
      <c r="AW63" s="4" t="s">
        <v>211</v>
      </c>
      <c r="AX63" s="4">
        <v>1.2</v>
      </c>
      <c r="AY63" s="4">
        <v>1.2438</v>
      </c>
      <c r="AZ63" s="4">
        <v>2.0718999999999999</v>
      </c>
      <c r="BA63" s="4">
        <v>13.404</v>
      </c>
      <c r="BB63" s="4">
        <v>13.96</v>
      </c>
      <c r="BC63" s="4">
        <v>1.04</v>
      </c>
      <c r="BD63" s="4">
        <v>14.835000000000001</v>
      </c>
      <c r="BE63" s="4">
        <v>2596.3719999999998</v>
      </c>
      <c r="BF63" s="4">
        <v>113.779</v>
      </c>
      <c r="BG63" s="4">
        <v>17.939</v>
      </c>
      <c r="BH63" s="4">
        <v>0</v>
      </c>
      <c r="BI63" s="4">
        <v>17.939</v>
      </c>
      <c r="BJ63" s="4">
        <v>14.824999999999999</v>
      </c>
      <c r="BK63" s="4">
        <v>0</v>
      </c>
      <c r="BL63" s="4">
        <v>14.824999999999999</v>
      </c>
      <c r="BM63" s="4">
        <v>45.325000000000003</v>
      </c>
      <c r="BQ63" s="4">
        <v>190.1</v>
      </c>
      <c r="BR63" s="4">
        <v>0.349385</v>
      </c>
      <c r="BS63" s="4">
        <v>-5</v>
      </c>
      <c r="BT63" s="4">
        <v>7.8770000000000003E-3</v>
      </c>
      <c r="BU63" s="4">
        <v>8.5380959999999995</v>
      </c>
      <c r="BV63" s="4">
        <v>21</v>
      </c>
      <c r="BW63" s="4">
        <f t="shared" si="9"/>
        <v>2.2557649631999999</v>
      </c>
      <c r="BY63" s="4">
        <f>BE63*$BU63*(VLOOKUP("Fuel Specific Gravity",'Raw Data'!$A$1:$B$2000,2,FALSE))</f>
        <v>16648.223114171709</v>
      </c>
      <c r="BZ63" s="4">
        <f>BF63*$BU63*(VLOOKUP("Fuel Specific Gravity",'Raw Data'!$A$1:$B$2000,2,FALSE))</f>
        <v>729.56347461278392</v>
      </c>
      <c r="CA63" s="4">
        <f>BJ63*$BU63*(VLOOKUP("Fuel Specific Gravity",'Raw Data'!$A$1:$B$2000,2,FALSE))</f>
        <v>95.059532173199983</v>
      </c>
      <c r="CB63" s="4">
        <f>BM63*$BU63*(VLOOKUP("Fuel Specific Gravity",'Raw Data'!$A$1:$B$2000,2,FALSE))</f>
        <v>290.6288901012</v>
      </c>
    </row>
    <row r="64" spans="1:80" x14ac:dyDescent="0.25">
      <c r="A64" s="2">
        <v>43167</v>
      </c>
      <c r="B64" s="38">
        <v>1.8725694444444444E-2</v>
      </c>
      <c r="C64" s="4">
        <v>12.91</v>
      </c>
      <c r="D64" s="4">
        <v>0.78600000000000003</v>
      </c>
      <c r="E64" s="4">
        <v>7860.4753959999998</v>
      </c>
      <c r="F64" s="4">
        <v>1027.3</v>
      </c>
      <c r="G64" s="4">
        <v>-0.2</v>
      </c>
      <c r="H64" s="4">
        <v>5514.5</v>
      </c>
      <c r="J64" s="4">
        <v>1.3</v>
      </c>
      <c r="K64" s="4">
        <v>0.87190000000000001</v>
      </c>
      <c r="L64" s="4">
        <v>11.256</v>
      </c>
      <c r="M64" s="4">
        <v>0.68530000000000002</v>
      </c>
      <c r="N64" s="4">
        <v>895.65070000000003</v>
      </c>
      <c r="O64" s="4">
        <v>0</v>
      </c>
      <c r="P64" s="4">
        <v>895.7</v>
      </c>
      <c r="Q64" s="4">
        <v>740.16859999999997</v>
      </c>
      <c r="R64" s="4">
        <v>0</v>
      </c>
      <c r="S64" s="4">
        <v>740.2</v>
      </c>
      <c r="T64" s="4">
        <v>5514.5142999999998</v>
      </c>
      <c r="W64" s="4">
        <v>0</v>
      </c>
      <c r="X64" s="4">
        <v>1.1334</v>
      </c>
      <c r="Y64" s="4">
        <v>11.9</v>
      </c>
      <c r="Z64" s="4">
        <v>854</v>
      </c>
      <c r="AA64" s="4">
        <v>853</v>
      </c>
      <c r="AB64" s="4">
        <v>865</v>
      </c>
      <c r="AC64" s="4">
        <v>96</v>
      </c>
      <c r="AD64" s="4">
        <v>30.31</v>
      </c>
      <c r="AE64" s="4">
        <v>0.7</v>
      </c>
      <c r="AF64" s="4">
        <v>979</v>
      </c>
      <c r="AG64" s="4">
        <v>2</v>
      </c>
      <c r="AH64" s="4">
        <v>72</v>
      </c>
      <c r="AI64" s="4">
        <v>37</v>
      </c>
      <c r="AJ64" s="4">
        <v>190</v>
      </c>
      <c r="AK64" s="4">
        <v>169</v>
      </c>
      <c r="AL64" s="4">
        <v>3.4</v>
      </c>
      <c r="AM64" s="4">
        <v>175</v>
      </c>
      <c r="AN64" s="4" t="s">
        <v>155</v>
      </c>
      <c r="AO64" s="4">
        <v>2</v>
      </c>
      <c r="AP64" s="5">
        <v>0.76953703703703702</v>
      </c>
      <c r="AQ64" s="4">
        <v>47.160795999999998</v>
      </c>
      <c r="AR64" s="4">
        <v>-88.484065000000001</v>
      </c>
      <c r="AS64" s="4">
        <v>312.60000000000002</v>
      </c>
      <c r="AT64" s="4">
        <v>25.6</v>
      </c>
      <c r="AU64" s="4">
        <v>12</v>
      </c>
      <c r="AV64" s="4">
        <v>8</v>
      </c>
      <c r="AW64" s="4" t="s">
        <v>211</v>
      </c>
      <c r="AX64" s="4">
        <v>1.271828</v>
      </c>
      <c r="AY64" s="4">
        <v>1.515485</v>
      </c>
      <c r="AZ64" s="4">
        <v>2.2436560000000001</v>
      </c>
      <c r="BA64" s="4">
        <v>13.404</v>
      </c>
      <c r="BB64" s="4">
        <v>14.08</v>
      </c>
      <c r="BC64" s="4">
        <v>1.05</v>
      </c>
      <c r="BD64" s="4">
        <v>14.694000000000001</v>
      </c>
      <c r="BE64" s="4">
        <v>2618.8049999999998</v>
      </c>
      <c r="BF64" s="4">
        <v>101.485</v>
      </c>
      <c r="BG64" s="4">
        <v>21.821999999999999</v>
      </c>
      <c r="BH64" s="4">
        <v>0</v>
      </c>
      <c r="BI64" s="4">
        <v>21.821999999999999</v>
      </c>
      <c r="BJ64" s="4">
        <v>18.033999999999999</v>
      </c>
      <c r="BK64" s="4">
        <v>0</v>
      </c>
      <c r="BL64" s="4">
        <v>18.033999999999999</v>
      </c>
      <c r="BM64" s="4">
        <v>44.273899999999998</v>
      </c>
      <c r="BQ64" s="4">
        <v>191.74299999999999</v>
      </c>
      <c r="BR64" s="4">
        <v>0.31491999999999998</v>
      </c>
      <c r="BS64" s="4">
        <v>-5</v>
      </c>
      <c r="BT64" s="4">
        <v>8.8769999999999995E-3</v>
      </c>
      <c r="BU64" s="4">
        <v>7.6958570000000002</v>
      </c>
      <c r="BV64" s="4">
        <v>21</v>
      </c>
      <c r="BW64" s="4">
        <f t="shared" si="9"/>
        <v>2.0332454194</v>
      </c>
      <c r="BY64" s="4">
        <f>BE64*$BU64*(VLOOKUP("Fuel Specific Gravity",'Raw Data'!$A$1:$B$2000,2,FALSE))</f>
        <v>15135.615541954634</v>
      </c>
      <c r="BZ64" s="4">
        <f>BF64*$BU64*(VLOOKUP("Fuel Specific Gravity",'Raw Data'!$A$1:$B$2000,2,FALSE))</f>
        <v>586.54154978139502</v>
      </c>
      <c r="CA64" s="4">
        <f>BJ64*$BU64*(VLOOKUP("Fuel Specific Gravity",'Raw Data'!$A$1:$B$2000,2,FALSE))</f>
        <v>104.22910093863798</v>
      </c>
      <c r="CB64" s="4">
        <f>BM64*$BU64*(VLOOKUP("Fuel Specific Gravity",'Raw Data'!$A$1:$B$2000,2,FALSE))</f>
        <v>255.88492802745728</v>
      </c>
    </row>
    <row r="65" spans="1:80" x14ac:dyDescent="0.25">
      <c r="A65" s="2">
        <v>43167</v>
      </c>
      <c r="B65" s="38">
        <v>1.8737268518518518E-2</v>
      </c>
      <c r="C65" s="4">
        <v>12.91</v>
      </c>
      <c r="D65" s="4">
        <v>0.74739999999999995</v>
      </c>
      <c r="E65" s="4">
        <v>7473.6802660000003</v>
      </c>
      <c r="F65" s="4">
        <v>1194.7</v>
      </c>
      <c r="G65" s="4">
        <v>-0.2</v>
      </c>
      <c r="H65" s="4">
        <v>5436.5</v>
      </c>
      <c r="J65" s="4">
        <v>1.3</v>
      </c>
      <c r="K65" s="4">
        <v>0.87229999999999996</v>
      </c>
      <c r="L65" s="4">
        <v>11.2614</v>
      </c>
      <c r="M65" s="4">
        <v>0.65190000000000003</v>
      </c>
      <c r="N65" s="4">
        <v>1042.1483000000001</v>
      </c>
      <c r="O65" s="4">
        <v>0</v>
      </c>
      <c r="P65" s="4">
        <v>1042.0999999999999</v>
      </c>
      <c r="Q65" s="4">
        <v>861.23469999999998</v>
      </c>
      <c r="R65" s="4">
        <v>0</v>
      </c>
      <c r="S65" s="4">
        <v>861.2</v>
      </c>
      <c r="T65" s="4">
        <v>5436.5357999999997</v>
      </c>
      <c r="W65" s="4">
        <v>0</v>
      </c>
      <c r="X65" s="4">
        <v>1.1339999999999999</v>
      </c>
      <c r="Y65" s="4">
        <v>12</v>
      </c>
      <c r="Z65" s="4">
        <v>854</v>
      </c>
      <c r="AA65" s="4">
        <v>853</v>
      </c>
      <c r="AB65" s="4">
        <v>866</v>
      </c>
      <c r="AC65" s="4">
        <v>96</v>
      </c>
      <c r="AD65" s="4">
        <v>30.31</v>
      </c>
      <c r="AE65" s="4">
        <v>0.7</v>
      </c>
      <c r="AF65" s="4">
        <v>979</v>
      </c>
      <c r="AG65" s="4">
        <v>2</v>
      </c>
      <c r="AH65" s="4">
        <v>72</v>
      </c>
      <c r="AI65" s="4">
        <v>37</v>
      </c>
      <c r="AJ65" s="4">
        <v>190</v>
      </c>
      <c r="AK65" s="4">
        <v>169</v>
      </c>
      <c r="AL65" s="4">
        <v>3.4</v>
      </c>
      <c r="AM65" s="4">
        <v>175</v>
      </c>
      <c r="AN65" s="4" t="s">
        <v>155</v>
      </c>
      <c r="AO65" s="4">
        <v>2</v>
      </c>
      <c r="AP65" s="5">
        <v>0.76954861111111106</v>
      </c>
      <c r="AQ65" s="4">
        <v>47.160899999999998</v>
      </c>
      <c r="AR65" s="4">
        <v>-88.484018000000006</v>
      </c>
      <c r="AS65" s="4">
        <v>313.10000000000002</v>
      </c>
      <c r="AT65" s="4">
        <v>26.1</v>
      </c>
      <c r="AU65" s="4">
        <v>12</v>
      </c>
      <c r="AV65" s="4">
        <v>10</v>
      </c>
      <c r="AW65" s="4" t="s">
        <v>212</v>
      </c>
      <c r="AX65" s="4">
        <v>1.731231</v>
      </c>
      <c r="AY65" s="4">
        <v>1.743744</v>
      </c>
      <c r="AZ65" s="4">
        <v>2.7312310000000002</v>
      </c>
      <c r="BA65" s="4">
        <v>13.404</v>
      </c>
      <c r="BB65" s="4">
        <v>14.13</v>
      </c>
      <c r="BC65" s="4">
        <v>1.05</v>
      </c>
      <c r="BD65" s="4">
        <v>14.638999999999999</v>
      </c>
      <c r="BE65" s="4">
        <v>2627.6190000000001</v>
      </c>
      <c r="BF65" s="4">
        <v>96.816000000000003</v>
      </c>
      <c r="BG65" s="4">
        <v>25.463999999999999</v>
      </c>
      <c r="BH65" s="4">
        <v>0</v>
      </c>
      <c r="BI65" s="4">
        <v>25.463999999999999</v>
      </c>
      <c r="BJ65" s="4">
        <v>21.044</v>
      </c>
      <c r="BK65" s="4">
        <v>0</v>
      </c>
      <c r="BL65" s="4">
        <v>21.044</v>
      </c>
      <c r="BM65" s="4">
        <v>43.773600000000002</v>
      </c>
      <c r="BQ65" s="4">
        <v>192.38800000000001</v>
      </c>
      <c r="BR65" s="4">
        <v>0.32052399999999998</v>
      </c>
      <c r="BS65" s="4">
        <v>-5</v>
      </c>
      <c r="BT65" s="4">
        <v>8.123E-3</v>
      </c>
      <c r="BU65" s="4">
        <v>7.8328049999999996</v>
      </c>
      <c r="BV65" s="4">
        <v>21</v>
      </c>
      <c r="BW65" s="4">
        <f t="shared" si="9"/>
        <v>2.0694270809999997</v>
      </c>
      <c r="BY65" s="4">
        <f>BE65*$BU65*(VLOOKUP("Fuel Specific Gravity",'Raw Data'!$A$1:$B$2000,2,FALSE))</f>
        <v>15456.802058212545</v>
      </c>
      <c r="BZ65" s="4">
        <f>BF65*$BU65*(VLOOKUP("Fuel Specific Gravity",'Raw Data'!$A$1:$B$2000,2,FALSE))</f>
        <v>569.51397750887998</v>
      </c>
      <c r="CA65" s="4">
        <f>BJ65*$BU65*(VLOOKUP("Fuel Specific Gravity",'Raw Data'!$A$1:$B$2000,2,FALSE))</f>
        <v>123.78999486342001</v>
      </c>
      <c r="CB65" s="4">
        <f>BM65*$BU65*(VLOOKUP("Fuel Specific Gravity",'Raw Data'!$A$1:$B$2000,2,FALSE))</f>
        <v>257.49542478394795</v>
      </c>
    </row>
    <row r="66" spans="1:80" x14ac:dyDescent="0.25">
      <c r="A66" s="2">
        <v>43167</v>
      </c>
      <c r="B66" s="38">
        <v>1.8748842592592595E-2</v>
      </c>
      <c r="C66" s="4">
        <v>12.916</v>
      </c>
      <c r="D66" s="4">
        <v>0.73819999999999997</v>
      </c>
      <c r="E66" s="4">
        <v>7382.0899250000002</v>
      </c>
      <c r="F66" s="4">
        <v>1263.3</v>
      </c>
      <c r="G66" s="4">
        <v>0.1</v>
      </c>
      <c r="H66" s="4">
        <v>5441.7</v>
      </c>
      <c r="J66" s="4">
        <v>1.3</v>
      </c>
      <c r="K66" s="4">
        <v>0.87229999999999996</v>
      </c>
      <c r="L66" s="4">
        <v>11.2667</v>
      </c>
      <c r="M66" s="4">
        <v>0.64400000000000002</v>
      </c>
      <c r="N66" s="4">
        <v>1102.0531000000001</v>
      </c>
      <c r="O66" s="4">
        <v>5.11E-2</v>
      </c>
      <c r="P66" s="4">
        <v>1102.0999999999999</v>
      </c>
      <c r="Q66" s="4">
        <v>910.74019999999996</v>
      </c>
      <c r="R66" s="4">
        <v>4.2200000000000001E-2</v>
      </c>
      <c r="S66" s="4">
        <v>910.8</v>
      </c>
      <c r="T66" s="4">
        <v>5441.7129000000004</v>
      </c>
      <c r="W66" s="4">
        <v>0</v>
      </c>
      <c r="X66" s="4">
        <v>1.1339999999999999</v>
      </c>
      <c r="Y66" s="4">
        <v>11.9</v>
      </c>
      <c r="Z66" s="4">
        <v>855</v>
      </c>
      <c r="AA66" s="4">
        <v>854</v>
      </c>
      <c r="AB66" s="4">
        <v>866</v>
      </c>
      <c r="AC66" s="4">
        <v>96</v>
      </c>
      <c r="AD66" s="4">
        <v>30.31</v>
      </c>
      <c r="AE66" s="4">
        <v>0.7</v>
      </c>
      <c r="AF66" s="4">
        <v>979</v>
      </c>
      <c r="AG66" s="4">
        <v>2</v>
      </c>
      <c r="AH66" s="4">
        <v>72</v>
      </c>
      <c r="AI66" s="4">
        <v>37</v>
      </c>
      <c r="AJ66" s="4">
        <v>190</v>
      </c>
      <c r="AK66" s="4">
        <v>169</v>
      </c>
      <c r="AL66" s="4">
        <v>3.4</v>
      </c>
      <c r="AM66" s="4">
        <v>175</v>
      </c>
      <c r="AN66" s="4" t="s">
        <v>155</v>
      </c>
      <c r="AO66" s="4">
        <v>2</v>
      </c>
      <c r="AP66" s="5">
        <v>0.76956018518518521</v>
      </c>
      <c r="AQ66" s="4">
        <v>47.161014999999999</v>
      </c>
      <c r="AR66" s="4">
        <v>-88.483988999999994</v>
      </c>
      <c r="AS66" s="4">
        <v>313.5</v>
      </c>
      <c r="AT66" s="4">
        <v>27.3</v>
      </c>
      <c r="AU66" s="4">
        <v>12</v>
      </c>
      <c r="AV66" s="4">
        <v>10</v>
      </c>
      <c r="AW66" s="4" t="s">
        <v>212</v>
      </c>
      <c r="AX66" s="4">
        <v>1.8281000000000001</v>
      </c>
      <c r="AY66" s="4">
        <v>1.8718999999999999</v>
      </c>
      <c r="AZ66" s="4">
        <v>2.9</v>
      </c>
      <c r="BA66" s="4">
        <v>13.404</v>
      </c>
      <c r="BB66" s="4">
        <v>14.14</v>
      </c>
      <c r="BC66" s="4">
        <v>1.05</v>
      </c>
      <c r="BD66" s="4">
        <v>14.634</v>
      </c>
      <c r="BE66" s="4">
        <v>2629.3090000000002</v>
      </c>
      <c r="BF66" s="4">
        <v>95.65</v>
      </c>
      <c r="BG66" s="4">
        <v>26.933</v>
      </c>
      <c r="BH66" s="4">
        <v>1E-3</v>
      </c>
      <c r="BI66" s="4">
        <v>26.934000000000001</v>
      </c>
      <c r="BJ66" s="4">
        <v>22.257000000000001</v>
      </c>
      <c r="BK66" s="4">
        <v>1E-3</v>
      </c>
      <c r="BL66" s="4">
        <v>22.259</v>
      </c>
      <c r="BM66" s="4">
        <v>43.823099999999997</v>
      </c>
      <c r="BQ66" s="4">
        <v>192.43</v>
      </c>
      <c r="BR66" s="4">
        <v>0.26411800000000002</v>
      </c>
      <c r="BS66" s="4">
        <v>-5</v>
      </c>
      <c r="BT66" s="4">
        <v>8.8769999999999995E-3</v>
      </c>
      <c r="BU66" s="4">
        <v>6.4543840000000001</v>
      </c>
      <c r="BV66" s="4">
        <v>21</v>
      </c>
      <c r="BW66" s="4">
        <f t="shared" si="9"/>
        <v>1.7052482527999999</v>
      </c>
      <c r="BY66" s="4">
        <f>BE66*$BU66*(VLOOKUP("Fuel Specific Gravity",'Raw Data'!$A$1:$B$2000,2,FALSE))</f>
        <v>12744.898025432658</v>
      </c>
      <c r="BZ66" s="4">
        <f>BF66*$BU66*(VLOOKUP("Fuel Specific Gravity",'Raw Data'!$A$1:$B$2000,2,FALSE))</f>
        <v>463.63873402960007</v>
      </c>
      <c r="CA66" s="4">
        <f>BJ66*$BU66*(VLOOKUP("Fuel Specific Gravity",'Raw Data'!$A$1:$B$2000,2,FALSE))</f>
        <v>107.885073740688</v>
      </c>
      <c r="CB66" s="4">
        <f>BM66*$BU66*(VLOOKUP("Fuel Specific Gravity",'Raw Data'!$A$1:$B$2000,2,FALSE))</f>
        <v>212.42118771827037</v>
      </c>
    </row>
    <row r="67" spans="1:80" x14ac:dyDescent="0.25">
      <c r="A67" s="2">
        <v>43167</v>
      </c>
      <c r="B67" s="38">
        <v>1.8760416666666665E-2</v>
      </c>
      <c r="C67" s="4">
        <v>12.92</v>
      </c>
      <c r="D67" s="4">
        <v>0.753</v>
      </c>
      <c r="E67" s="4">
        <v>7530.2013420000003</v>
      </c>
      <c r="F67" s="4">
        <v>1277.4000000000001</v>
      </c>
      <c r="G67" s="4">
        <v>0.7</v>
      </c>
      <c r="H67" s="4">
        <v>5513.1</v>
      </c>
      <c r="J67" s="4">
        <v>1.4</v>
      </c>
      <c r="K67" s="4">
        <v>0.87209999999999999</v>
      </c>
      <c r="L67" s="4">
        <v>11.2675</v>
      </c>
      <c r="M67" s="4">
        <v>0.65669999999999995</v>
      </c>
      <c r="N67" s="4">
        <v>1114.0207</v>
      </c>
      <c r="O67" s="4">
        <v>0.5736</v>
      </c>
      <c r="P67" s="4">
        <v>1114.5999999999999</v>
      </c>
      <c r="Q67" s="4">
        <v>920.63030000000003</v>
      </c>
      <c r="R67" s="4">
        <v>0.47399999999999998</v>
      </c>
      <c r="S67" s="4">
        <v>921.1</v>
      </c>
      <c r="T67" s="4">
        <v>5513.1082999999999</v>
      </c>
      <c r="W67" s="4">
        <v>0</v>
      </c>
      <c r="X67" s="4">
        <v>1.2209000000000001</v>
      </c>
      <c r="Y67" s="4">
        <v>12</v>
      </c>
      <c r="Z67" s="4">
        <v>855</v>
      </c>
      <c r="AA67" s="4">
        <v>854</v>
      </c>
      <c r="AB67" s="4">
        <v>866</v>
      </c>
      <c r="AC67" s="4">
        <v>96</v>
      </c>
      <c r="AD67" s="4">
        <v>30.31</v>
      </c>
      <c r="AE67" s="4">
        <v>0.7</v>
      </c>
      <c r="AF67" s="4">
        <v>979</v>
      </c>
      <c r="AG67" s="4">
        <v>2</v>
      </c>
      <c r="AH67" s="4">
        <v>71.123000000000005</v>
      </c>
      <c r="AI67" s="4">
        <v>37</v>
      </c>
      <c r="AJ67" s="4">
        <v>190</v>
      </c>
      <c r="AK67" s="4">
        <v>169</v>
      </c>
      <c r="AL67" s="4">
        <v>3.4</v>
      </c>
      <c r="AM67" s="4">
        <v>175</v>
      </c>
      <c r="AN67" s="4" t="s">
        <v>155</v>
      </c>
      <c r="AO67" s="4">
        <v>2</v>
      </c>
      <c r="AP67" s="5">
        <v>0.76957175925925936</v>
      </c>
      <c r="AQ67" s="4">
        <v>47.161133999999997</v>
      </c>
      <c r="AR67" s="4">
        <v>-88.483976999999996</v>
      </c>
      <c r="AS67" s="4">
        <v>313.7</v>
      </c>
      <c r="AT67" s="4">
        <v>28.5</v>
      </c>
      <c r="AU67" s="4">
        <v>12</v>
      </c>
      <c r="AV67" s="4">
        <v>9</v>
      </c>
      <c r="AW67" s="4" t="s">
        <v>213</v>
      </c>
      <c r="AX67" s="4">
        <v>1.2967</v>
      </c>
      <c r="AY67" s="4">
        <v>1.9</v>
      </c>
      <c r="AZ67" s="4">
        <v>2.4685999999999999</v>
      </c>
      <c r="BA67" s="4">
        <v>13.404</v>
      </c>
      <c r="BB67" s="4">
        <v>14.11</v>
      </c>
      <c r="BC67" s="4">
        <v>1.05</v>
      </c>
      <c r="BD67" s="4">
        <v>14.666</v>
      </c>
      <c r="BE67" s="4">
        <v>2625.123</v>
      </c>
      <c r="BF67" s="4">
        <v>97.38</v>
      </c>
      <c r="BG67" s="4">
        <v>27.18</v>
      </c>
      <c r="BH67" s="4">
        <v>1.4E-2</v>
      </c>
      <c r="BI67" s="4">
        <v>27.193999999999999</v>
      </c>
      <c r="BJ67" s="4">
        <v>22.462</v>
      </c>
      <c r="BK67" s="4">
        <v>1.2E-2</v>
      </c>
      <c r="BL67" s="4">
        <v>22.472999999999999</v>
      </c>
      <c r="BM67" s="4">
        <v>44.324100000000001</v>
      </c>
      <c r="BQ67" s="4">
        <v>206.83</v>
      </c>
      <c r="BR67" s="4">
        <v>0.25336900000000001</v>
      </c>
      <c r="BS67" s="4">
        <v>-5</v>
      </c>
      <c r="BT67" s="4">
        <v>9.8770000000000004E-3</v>
      </c>
      <c r="BU67" s="4">
        <v>6.1917049999999998</v>
      </c>
      <c r="BV67" s="4">
        <v>21</v>
      </c>
      <c r="BW67" s="4">
        <f t="shared" si="9"/>
        <v>1.6358484609999999</v>
      </c>
      <c r="BY67" s="4">
        <f>BE67*$BU67*(VLOOKUP("Fuel Specific Gravity",'Raw Data'!$A$1:$B$2000,2,FALSE))</f>
        <v>12206.744390740965</v>
      </c>
      <c r="BZ67" s="4">
        <f>BF67*$BU67*(VLOOKUP("Fuel Specific Gravity",'Raw Data'!$A$1:$B$2000,2,FALSE))</f>
        <v>452.81412290790001</v>
      </c>
      <c r="CA67" s="4">
        <f>BJ67*$BU67*(VLOOKUP("Fuel Specific Gravity",'Raw Data'!$A$1:$B$2000,2,FALSE))</f>
        <v>104.44763636021</v>
      </c>
      <c r="CB67" s="4">
        <f>BM67*$BU67*(VLOOKUP("Fuel Specific Gravity",'Raw Data'!$A$1:$B$2000,2,FALSE))</f>
        <v>206.1057554444655</v>
      </c>
    </row>
    <row r="68" spans="1:80" x14ac:dyDescent="0.25">
      <c r="A68" s="2">
        <v>43167</v>
      </c>
      <c r="B68" s="38">
        <v>1.8771990740740738E-2</v>
      </c>
      <c r="C68" s="4">
        <v>12.914999999999999</v>
      </c>
      <c r="D68" s="4">
        <v>0.76849999999999996</v>
      </c>
      <c r="E68" s="4">
        <v>7684.9752070000004</v>
      </c>
      <c r="F68" s="4">
        <v>1262.2</v>
      </c>
      <c r="G68" s="4">
        <v>1</v>
      </c>
      <c r="H68" s="4">
        <v>5559.2</v>
      </c>
      <c r="J68" s="4">
        <v>1.4</v>
      </c>
      <c r="K68" s="4">
        <v>0.872</v>
      </c>
      <c r="L68" s="4">
        <v>11.261699999999999</v>
      </c>
      <c r="M68" s="4">
        <v>0.67010000000000003</v>
      </c>
      <c r="N68" s="4">
        <v>1100.5776000000001</v>
      </c>
      <c r="O68" s="4">
        <v>0.89710000000000001</v>
      </c>
      <c r="P68" s="4">
        <v>1101.5</v>
      </c>
      <c r="Q68" s="4">
        <v>909.52089999999998</v>
      </c>
      <c r="R68" s="4">
        <v>0.74129999999999996</v>
      </c>
      <c r="S68" s="4">
        <v>910.3</v>
      </c>
      <c r="T68" s="4">
        <v>5559.2066000000004</v>
      </c>
      <c r="W68" s="4">
        <v>0</v>
      </c>
      <c r="X68" s="4">
        <v>1.2206999999999999</v>
      </c>
      <c r="Y68" s="4">
        <v>12</v>
      </c>
      <c r="Z68" s="4">
        <v>855</v>
      </c>
      <c r="AA68" s="4">
        <v>854</v>
      </c>
      <c r="AB68" s="4">
        <v>867</v>
      </c>
      <c r="AC68" s="4">
        <v>96</v>
      </c>
      <c r="AD68" s="4">
        <v>30.31</v>
      </c>
      <c r="AE68" s="4">
        <v>0.7</v>
      </c>
      <c r="AF68" s="4">
        <v>979</v>
      </c>
      <c r="AG68" s="4">
        <v>2</v>
      </c>
      <c r="AH68" s="4">
        <v>71</v>
      </c>
      <c r="AI68" s="4">
        <v>37</v>
      </c>
      <c r="AJ68" s="4">
        <v>190</v>
      </c>
      <c r="AK68" s="4">
        <v>169</v>
      </c>
      <c r="AL68" s="4">
        <v>3.4</v>
      </c>
      <c r="AM68" s="4">
        <v>175</v>
      </c>
      <c r="AN68" s="4" t="s">
        <v>155</v>
      </c>
      <c r="AO68" s="4">
        <v>2</v>
      </c>
      <c r="AP68" s="5">
        <v>0.76958333333333329</v>
      </c>
      <c r="AQ68" s="4">
        <v>47.161251999999998</v>
      </c>
      <c r="AR68" s="4">
        <v>-88.483975000000001</v>
      </c>
      <c r="AS68" s="4">
        <v>313.89999999999998</v>
      </c>
      <c r="AT68" s="4">
        <v>29.1</v>
      </c>
      <c r="AU68" s="4">
        <v>12</v>
      </c>
      <c r="AV68" s="4">
        <v>9</v>
      </c>
      <c r="AW68" s="4" t="s">
        <v>213</v>
      </c>
      <c r="AX68" s="4">
        <v>1.1000000000000001</v>
      </c>
      <c r="AY68" s="4">
        <v>1.9</v>
      </c>
      <c r="AZ68" s="4">
        <v>2.2999999999999998</v>
      </c>
      <c r="BA68" s="4">
        <v>13.404</v>
      </c>
      <c r="BB68" s="4">
        <v>14.09</v>
      </c>
      <c r="BC68" s="4">
        <v>1.05</v>
      </c>
      <c r="BD68" s="4">
        <v>14.685</v>
      </c>
      <c r="BE68" s="4">
        <v>2621.1999999999998</v>
      </c>
      <c r="BF68" s="4">
        <v>99.268000000000001</v>
      </c>
      <c r="BG68" s="4">
        <v>26.826000000000001</v>
      </c>
      <c r="BH68" s="4">
        <v>2.1999999999999999E-2</v>
      </c>
      <c r="BI68" s="4">
        <v>26.847999999999999</v>
      </c>
      <c r="BJ68" s="4">
        <v>22.169</v>
      </c>
      <c r="BK68" s="4">
        <v>1.7999999999999999E-2</v>
      </c>
      <c r="BL68" s="4">
        <v>22.187000000000001</v>
      </c>
      <c r="BM68" s="4">
        <v>44.651200000000003</v>
      </c>
      <c r="BQ68" s="4">
        <v>206.59399999999999</v>
      </c>
      <c r="BR68" s="4">
        <v>0.26615499999999997</v>
      </c>
      <c r="BS68" s="4">
        <v>-5</v>
      </c>
      <c r="BT68" s="4">
        <v>9.1229999999999992E-3</v>
      </c>
      <c r="BU68" s="4">
        <v>6.5041630000000001</v>
      </c>
      <c r="BV68" s="4">
        <v>21</v>
      </c>
      <c r="BW68" s="4">
        <f t="shared" si="9"/>
        <v>1.7183998646</v>
      </c>
      <c r="BY68" s="4">
        <f>BE68*$BU68*(VLOOKUP("Fuel Specific Gravity",'Raw Data'!$A$1:$B$2000,2,FALSE))</f>
        <v>12803.582753755602</v>
      </c>
      <c r="BZ68" s="4">
        <f>BF68*$BU68*(VLOOKUP("Fuel Specific Gravity",'Raw Data'!$A$1:$B$2000,2,FALSE))</f>
        <v>484.88709476568403</v>
      </c>
      <c r="CA68" s="4">
        <f>BJ68*$BU68*(VLOOKUP("Fuel Specific Gravity",'Raw Data'!$A$1:$B$2000,2,FALSE))</f>
        <v>108.287282949797</v>
      </c>
      <c r="CB68" s="4">
        <f>BM68*$BU68*(VLOOKUP("Fuel Specific Gravity",'Raw Data'!$A$1:$B$2000,2,FALSE))</f>
        <v>218.10443089214564</v>
      </c>
    </row>
    <row r="69" spans="1:80" x14ac:dyDescent="0.25">
      <c r="A69" s="2">
        <v>43167</v>
      </c>
      <c r="B69" s="38">
        <v>1.8783564814814812E-2</v>
      </c>
      <c r="C69" s="4">
        <v>12.898999999999999</v>
      </c>
      <c r="D69" s="4">
        <v>0.76580000000000004</v>
      </c>
      <c r="E69" s="4">
        <v>7657.5407169999999</v>
      </c>
      <c r="F69" s="4">
        <v>1217.7</v>
      </c>
      <c r="G69" s="4">
        <v>1.4</v>
      </c>
      <c r="H69" s="4">
        <v>5533.7</v>
      </c>
      <c r="J69" s="4">
        <v>1.4</v>
      </c>
      <c r="K69" s="4">
        <v>0.87209999999999999</v>
      </c>
      <c r="L69" s="4">
        <v>11.249599999999999</v>
      </c>
      <c r="M69" s="4">
        <v>0.66779999999999995</v>
      </c>
      <c r="N69" s="4">
        <v>1061.9532999999999</v>
      </c>
      <c r="O69" s="4">
        <v>1.2463</v>
      </c>
      <c r="P69" s="4">
        <v>1063.2</v>
      </c>
      <c r="Q69" s="4">
        <v>877.60159999999996</v>
      </c>
      <c r="R69" s="4">
        <v>1.0299</v>
      </c>
      <c r="S69" s="4">
        <v>878.6</v>
      </c>
      <c r="T69" s="4">
        <v>5533.6682000000001</v>
      </c>
      <c r="W69" s="4">
        <v>0</v>
      </c>
      <c r="X69" s="4">
        <v>1.2210000000000001</v>
      </c>
      <c r="Y69" s="4">
        <v>11.9</v>
      </c>
      <c r="Z69" s="4">
        <v>855</v>
      </c>
      <c r="AA69" s="4">
        <v>855</v>
      </c>
      <c r="AB69" s="4">
        <v>867</v>
      </c>
      <c r="AC69" s="4">
        <v>96</v>
      </c>
      <c r="AD69" s="4">
        <v>30.31</v>
      </c>
      <c r="AE69" s="4">
        <v>0.7</v>
      </c>
      <c r="AF69" s="4">
        <v>979</v>
      </c>
      <c r="AG69" s="4">
        <v>2</v>
      </c>
      <c r="AH69" s="4">
        <v>71</v>
      </c>
      <c r="AI69" s="4">
        <v>37</v>
      </c>
      <c r="AJ69" s="4">
        <v>190</v>
      </c>
      <c r="AK69" s="4">
        <v>169</v>
      </c>
      <c r="AL69" s="4">
        <v>3.4</v>
      </c>
      <c r="AM69" s="4">
        <v>175</v>
      </c>
      <c r="AN69" s="4" t="s">
        <v>155</v>
      </c>
      <c r="AO69" s="4">
        <v>2</v>
      </c>
      <c r="AP69" s="5">
        <v>0.76959490740740744</v>
      </c>
      <c r="AQ69" s="4">
        <v>47.161369000000001</v>
      </c>
      <c r="AR69" s="4">
        <v>-88.483968000000004</v>
      </c>
      <c r="AS69" s="4">
        <v>314.10000000000002</v>
      </c>
      <c r="AT69" s="4">
        <v>29.2</v>
      </c>
      <c r="AU69" s="4">
        <v>12</v>
      </c>
      <c r="AV69" s="4">
        <v>9</v>
      </c>
      <c r="AW69" s="4" t="s">
        <v>213</v>
      </c>
      <c r="AX69" s="4">
        <v>1.1000000000000001</v>
      </c>
      <c r="AY69" s="4">
        <v>1.9</v>
      </c>
      <c r="AZ69" s="4">
        <v>2.2999999999999998</v>
      </c>
      <c r="BA69" s="4">
        <v>13.404</v>
      </c>
      <c r="BB69" s="4">
        <v>14.11</v>
      </c>
      <c r="BC69" s="4">
        <v>1.05</v>
      </c>
      <c r="BD69" s="4">
        <v>14.662000000000001</v>
      </c>
      <c r="BE69" s="4">
        <v>2621.9459999999999</v>
      </c>
      <c r="BF69" s="4">
        <v>99.069000000000003</v>
      </c>
      <c r="BG69" s="4">
        <v>25.92</v>
      </c>
      <c r="BH69" s="4">
        <v>0.03</v>
      </c>
      <c r="BI69" s="4">
        <v>25.95</v>
      </c>
      <c r="BJ69" s="4">
        <v>21.42</v>
      </c>
      <c r="BK69" s="4">
        <v>2.5000000000000001E-2</v>
      </c>
      <c r="BL69" s="4">
        <v>21.445</v>
      </c>
      <c r="BM69" s="4">
        <v>44.506399999999999</v>
      </c>
      <c r="BQ69" s="4">
        <v>206.917</v>
      </c>
      <c r="BR69" s="4">
        <v>0.24168999999999999</v>
      </c>
      <c r="BS69" s="4">
        <v>-5</v>
      </c>
      <c r="BT69" s="4">
        <v>8.9999999999999993E-3</v>
      </c>
      <c r="BU69" s="4">
        <v>5.9062989999999997</v>
      </c>
      <c r="BV69" s="4">
        <v>21</v>
      </c>
      <c r="BW69" s="4">
        <f t="shared" si="9"/>
        <v>1.5604441957999999</v>
      </c>
      <c r="BY69" s="4">
        <f>BE69*$BU69*(VLOOKUP("Fuel Specific Gravity",'Raw Data'!$A$1:$B$2000,2,FALSE))</f>
        <v>11629.983775428353</v>
      </c>
      <c r="BZ69" s="4">
        <f>BF69*$BU69*(VLOOKUP("Fuel Specific Gravity",'Raw Data'!$A$1:$B$2000,2,FALSE))</f>
        <v>439.43348285888101</v>
      </c>
      <c r="CA69" s="4">
        <f>BJ69*$BU69*(VLOOKUP("Fuel Specific Gravity",'Raw Data'!$A$1:$B$2000,2,FALSE))</f>
        <v>95.011206359580001</v>
      </c>
      <c r="CB69" s="4">
        <f>BM69*$BU69*(VLOOKUP("Fuel Specific Gravity",'Raw Data'!$A$1:$B$2000,2,FALSE))</f>
        <v>197.41394746601358</v>
      </c>
    </row>
    <row r="70" spans="1:80" x14ac:dyDescent="0.25">
      <c r="A70" s="2">
        <v>43167</v>
      </c>
      <c r="B70" s="38">
        <v>1.8795138888888889E-2</v>
      </c>
      <c r="C70" s="4">
        <v>12.872999999999999</v>
      </c>
      <c r="D70" s="4">
        <v>0.73089999999999999</v>
      </c>
      <c r="E70" s="4">
        <v>7309.2153589999998</v>
      </c>
      <c r="F70" s="4">
        <v>1162.2</v>
      </c>
      <c r="G70" s="4">
        <v>1.5</v>
      </c>
      <c r="H70" s="4">
        <v>5241.8999999999996</v>
      </c>
      <c r="J70" s="4">
        <v>1.4</v>
      </c>
      <c r="K70" s="4">
        <v>0.87290000000000001</v>
      </c>
      <c r="L70" s="4">
        <v>11.2377</v>
      </c>
      <c r="M70" s="4">
        <v>0.63800000000000001</v>
      </c>
      <c r="N70" s="4">
        <v>1014.4995</v>
      </c>
      <c r="O70" s="4">
        <v>1.3346</v>
      </c>
      <c r="P70" s="4">
        <v>1015.8</v>
      </c>
      <c r="Q70" s="4">
        <v>838.38570000000004</v>
      </c>
      <c r="R70" s="4">
        <v>1.1029</v>
      </c>
      <c r="S70" s="4">
        <v>839.5</v>
      </c>
      <c r="T70" s="4">
        <v>5241.8579</v>
      </c>
      <c r="W70" s="4">
        <v>0</v>
      </c>
      <c r="X70" s="4">
        <v>1.2221</v>
      </c>
      <c r="Y70" s="4">
        <v>12</v>
      </c>
      <c r="Z70" s="4">
        <v>855</v>
      </c>
      <c r="AA70" s="4">
        <v>854</v>
      </c>
      <c r="AB70" s="4">
        <v>868</v>
      </c>
      <c r="AC70" s="4">
        <v>96</v>
      </c>
      <c r="AD70" s="4">
        <v>30.31</v>
      </c>
      <c r="AE70" s="4">
        <v>0.7</v>
      </c>
      <c r="AF70" s="4">
        <v>979</v>
      </c>
      <c r="AG70" s="4">
        <v>2</v>
      </c>
      <c r="AH70" s="4">
        <v>71</v>
      </c>
      <c r="AI70" s="4">
        <v>37</v>
      </c>
      <c r="AJ70" s="4">
        <v>190</v>
      </c>
      <c r="AK70" s="4">
        <v>169</v>
      </c>
      <c r="AL70" s="4">
        <v>3.4</v>
      </c>
      <c r="AM70" s="4">
        <v>175</v>
      </c>
      <c r="AN70" s="4" t="s">
        <v>155</v>
      </c>
      <c r="AO70" s="4">
        <v>2</v>
      </c>
      <c r="AP70" s="5">
        <v>0.76960648148148147</v>
      </c>
      <c r="AQ70" s="4">
        <v>47.161487000000001</v>
      </c>
      <c r="AR70" s="4">
        <v>-88.483971999999994</v>
      </c>
      <c r="AS70" s="4">
        <v>314.60000000000002</v>
      </c>
      <c r="AT70" s="4">
        <v>29.3</v>
      </c>
      <c r="AU70" s="4">
        <v>12</v>
      </c>
      <c r="AV70" s="4">
        <v>9</v>
      </c>
      <c r="AW70" s="4" t="s">
        <v>213</v>
      </c>
      <c r="AX70" s="4">
        <v>1.1718999999999999</v>
      </c>
      <c r="AY70" s="4">
        <v>1.9719</v>
      </c>
      <c r="AZ70" s="4">
        <v>2.3719000000000001</v>
      </c>
      <c r="BA70" s="4">
        <v>13.404</v>
      </c>
      <c r="BB70" s="4">
        <v>14.21</v>
      </c>
      <c r="BC70" s="4">
        <v>1.06</v>
      </c>
      <c r="BD70" s="4">
        <v>14.557</v>
      </c>
      <c r="BE70" s="4">
        <v>2634.1909999999998</v>
      </c>
      <c r="BF70" s="4">
        <v>95.191999999999993</v>
      </c>
      <c r="BG70" s="4">
        <v>24.902999999999999</v>
      </c>
      <c r="BH70" s="4">
        <v>3.3000000000000002E-2</v>
      </c>
      <c r="BI70" s="4">
        <v>24.936</v>
      </c>
      <c r="BJ70" s="4">
        <v>20.58</v>
      </c>
      <c r="BK70" s="4">
        <v>2.7E-2</v>
      </c>
      <c r="BL70" s="4">
        <v>20.606999999999999</v>
      </c>
      <c r="BM70" s="4">
        <v>42.401299999999999</v>
      </c>
      <c r="BQ70" s="4">
        <v>208.29400000000001</v>
      </c>
      <c r="BR70" s="4">
        <v>0.245009</v>
      </c>
      <c r="BS70" s="4">
        <v>-5</v>
      </c>
      <c r="BT70" s="4">
        <v>8.1239999999999993E-3</v>
      </c>
      <c r="BU70" s="4">
        <v>5.9874070000000001</v>
      </c>
      <c r="BV70" s="4">
        <v>21</v>
      </c>
      <c r="BW70" s="4">
        <f t="shared" si="9"/>
        <v>1.5818729294</v>
      </c>
      <c r="BY70" s="4">
        <f>BE70*$BU70*(VLOOKUP("Fuel Specific Gravity",'Raw Data'!$A$1:$B$2000,2,FALSE))</f>
        <v>11844.752198185486</v>
      </c>
      <c r="BZ70" s="4">
        <f>BF70*$BU70*(VLOOKUP("Fuel Specific Gravity",'Raw Data'!$A$1:$B$2000,2,FALSE))</f>
        <v>428.03488860514398</v>
      </c>
      <c r="CA70" s="4">
        <f>BJ70*$BU70*(VLOOKUP("Fuel Specific Gravity",'Raw Data'!$A$1:$B$2000,2,FALSE))</f>
        <v>92.538847881059993</v>
      </c>
      <c r="CB70" s="4">
        <f>BM70*$BU70*(VLOOKUP("Fuel Specific Gravity",'Raw Data'!$A$1:$B$2000,2,FALSE))</f>
        <v>190.65925416225409</v>
      </c>
    </row>
    <row r="71" spans="1:80" x14ac:dyDescent="0.25">
      <c r="A71" s="2">
        <v>43167</v>
      </c>
      <c r="B71" s="38">
        <v>1.8806712962962963E-2</v>
      </c>
      <c r="C71" s="4">
        <v>12.849</v>
      </c>
      <c r="D71" s="4">
        <v>0.65539999999999998</v>
      </c>
      <c r="E71" s="4">
        <v>6554.3973400000004</v>
      </c>
      <c r="F71" s="4">
        <v>1048</v>
      </c>
      <c r="G71" s="4">
        <v>1.9</v>
      </c>
      <c r="H71" s="4">
        <v>4786.3999999999996</v>
      </c>
      <c r="J71" s="4">
        <v>1.5</v>
      </c>
      <c r="K71" s="4">
        <v>0.87419999999999998</v>
      </c>
      <c r="L71" s="4">
        <v>11.232900000000001</v>
      </c>
      <c r="M71" s="4">
        <v>0.57299999999999995</v>
      </c>
      <c r="N71" s="4">
        <v>916.18399999999997</v>
      </c>
      <c r="O71" s="4">
        <v>1.6749000000000001</v>
      </c>
      <c r="P71" s="4">
        <v>917.9</v>
      </c>
      <c r="Q71" s="4">
        <v>757.13739999999996</v>
      </c>
      <c r="R71" s="4">
        <v>1.3841000000000001</v>
      </c>
      <c r="S71" s="4">
        <v>758.5</v>
      </c>
      <c r="T71" s="4">
        <v>4786.4256999999998</v>
      </c>
      <c r="W71" s="4">
        <v>0</v>
      </c>
      <c r="X71" s="4">
        <v>1.3113999999999999</v>
      </c>
      <c r="Y71" s="4">
        <v>12</v>
      </c>
      <c r="Z71" s="4">
        <v>854</v>
      </c>
      <c r="AA71" s="4">
        <v>854</v>
      </c>
      <c r="AB71" s="4">
        <v>867</v>
      </c>
      <c r="AC71" s="4">
        <v>96</v>
      </c>
      <c r="AD71" s="4">
        <v>30.31</v>
      </c>
      <c r="AE71" s="4">
        <v>0.7</v>
      </c>
      <c r="AF71" s="4">
        <v>979</v>
      </c>
      <c r="AG71" s="4">
        <v>2</v>
      </c>
      <c r="AH71" s="4">
        <v>71</v>
      </c>
      <c r="AI71" s="4">
        <v>37</v>
      </c>
      <c r="AJ71" s="4">
        <v>190</v>
      </c>
      <c r="AK71" s="4">
        <v>169</v>
      </c>
      <c r="AL71" s="4">
        <v>3.4</v>
      </c>
      <c r="AM71" s="4">
        <v>175</v>
      </c>
      <c r="AN71" s="4" t="s">
        <v>155</v>
      </c>
      <c r="AO71" s="4">
        <v>2</v>
      </c>
      <c r="AP71" s="5">
        <v>0.76961805555555562</v>
      </c>
      <c r="AQ71" s="4">
        <v>47.161600999999997</v>
      </c>
      <c r="AR71" s="4">
        <v>-88.483999999999995</v>
      </c>
      <c r="AS71" s="4">
        <v>314.8</v>
      </c>
      <c r="AT71" s="4">
        <v>29.2</v>
      </c>
      <c r="AU71" s="4">
        <v>12</v>
      </c>
      <c r="AV71" s="4">
        <v>9</v>
      </c>
      <c r="AW71" s="4" t="s">
        <v>213</v>
      </c>
      <c r="AX71" s="4">
        <v>1.2719</v>
      </c>
      <c r="AY71" s="4">
        <v>2.0718999999999999</v>
      </c>
      <c r="AZ71" s="4">
        <v>2.4719000000000002</v>
      </c>
      <c r="BA71" s="4">
        <v>13.404</v>
      </c>
      <c r="BB71" s="4">
        <v>14.36</v>
      </c>
      <c r="BC71" s="4">
        <v>1.07</v>
      </c>
      <c r="BD71" s="4">
        <v>14.384</v>
      </c>
      <c r="BE71" s="4">
        <v>2657.8780000000002</v>
      </c>
      <c r="BF71" s="4">
        <v>86.295000000000002</v>
      </c>
      <c r="BG71" s="4">
        <v>22.702000000000002</v>
      </c>
      <c r="BH71" s="4">
        <v>4.2000000000000003E-2</v>
      </c>
      <c r="BI71" s="4">
        <v>22.742999999999999</v>
      </c>
      <c r="BJ71" s="4">
        <v>18.760999999999999</v>
      </c>
      <c r="BK71" s="4">
        <v>3.4000000000000002E-2</v>
      </c>
      <c r="BL71" s="4">
        <v>18.795000000000002</v>
      </c>
      <c r="BM71" s="4">
        <v>39.082000000000001</v>
      </c>
      <c r="BQ71" s="4">
        <v>225.61500000000001</v>
      </c>
      <c r="BR71" s="4">
        <v>0.241616</v>
      </c>
      <c r="BS71" s="4">
        <v>-5</v>
      </c>
      <c r="BT71" s="4">
        <v>8.8769999999999995E-3</v>
      </c>
      <c r="BU71" s="4">
        <v>5.9044809999999996</v>
      </c>
      <c r="BV71" s="4">
        <v>21</v>
      </c>
      <c r="BW71" s="4">
        <f t="shared" si="9"/>
        <v>1.5599638801999998</v>
      </c>
      <c r="BY71" s="4">
        <f>BE71*$BU71*(VLOOKUP("Fuel Specific Gravity",'Raw Data'!$A$1:$B$2000,2,FALSE))</f>
        <v>11785.736003639819</v>
      </c>
      <c r="BZ71" s="4">
        <f>BF71*$BU71*(VLOOKUP("Fuel Specific Gravity",'Raw Data'!$A$1:$B$2000,2,FALSE))</f>
        <v>382.654918109145</v>
      </c>
      <c r="CA71" s="4">
        <f>BJ71*$BU71*(VLOOKUP("Fuel Specific Gravity",'Raw Data'!$A$1:$B$2000,2,FALSE))</f>
        <v>83.191249998790994</v>
      </c>
      <c r="CB71" s="4">
        <f>BM71*$BU71*(VLOOKUP("Fuel Specific Gravity",'Raw Data'!$A$1:$B$2000,2,FALSE))</f>
        <v>173.29995375794198</v>
      </c>
    </row>
    <row r="72" spans="1:80" x14ac:dyDescent="0.25">
      <c r="A72" s="2">
        <v>43167</v>
      </c>
      <c r="B72" s="38">
        <v>1.8818287037037036E-2</v>
      </c>
      <c r="C72" s="4">
        <v>12.79</v>
      </c>
      <c r="D72" s="4">
        <v>0.59140000000000004</v>
      </c>
      <c r="E72" s="4">
        <v>5914.3308399999996</v>
      </c>
      <c r="F72" s="4">
        <v>929.1</v>
      </c>
      <c r="G72" s="4">
        <v>2.2999999999999998</v>
      </c>
      <c r="H72" s="4">
        <v>4515.5</v>
      </c>
      <c r="J72" s="4">
        <v>1.5</v>
      </c>
      <c r="K72" s="4">
        <v>0.87549999999999994</v>
      </c>
      <c r="L72" s="4">
        <v>11.1982</v>
      </c>
      <c r="M72" s="4">
        <v>0.51780000000000004</v>
      </c>
      <c r="N72" s="4">
        <v>813.43470000000002</v>
      </c>
      <c r="O72" s="4">
        <v>2.0137</v>
      </c>
      <c r="P72" s="4">
        <v>815.4</v>
      </c>
      <c r="Q72" s="4">
        <v>672.22500000000002</v>
      </c>
      <c r="R72" s="4">
        <v>1.6640999999999999</v>
      </c>
      <c r="S72" s="4">
        <v>673.9</v>
      </c>
      <c r="T72" s="4">
        <v>4515.5020000000004</v>
      </c>
      <c r="W72" s="4">
        <v>0</v>
      </c>
      <c r="X72" s="4">
        <v>1.3132999999999999</v>
      </c>
      <c r="Y72" s="4">
        <v>11.9</v>
      </c>
      <c r="Z72" s="4">
        <v>855</v>
      </c>
      <c r="AA72" s="4">
        <v>854</v>
      </c>
      <c r="AB72" s="4">
        <v>867</v>
      </c>
      <c r="AC72" s="4">
        <v>96</v>
      </c>
      <c r="AD72" s="4">
        <v>30.31</v>
      </c>
      <c r="AE72" s="4">
        <v>0.7</v>
      </c>
      <c r="AF72" s="4">
        <v>979</v>
      </c>
      <c r="AG72" s="4">
        <v>2</v>
      </c>
      <c r="AH72" s="4">
        <v>71</v>
      </c>
      <c r="AI72" s="4">
        <v>37</v>
      </c>
      <c r="AJ72" s="4">
        <v>190</v>
      </c>
      <c r="AK72" s="4">
        <v>169</v>
      </c>
      <c r="AL72" s="4">
        <v>3.3</v>
      </c>
      <c r="AM72" s="4">
        <v>175</v>
      </c>
      <c r="AN72" s="4" t="s">
        <v>155</v>
      </c>
      <c r="AO72" s="4">
        <v>2</v>
      </c>
      <c r="AP72" s="5">
        <v>0.76962962962962955</v>
      </c>
      <c r="AQ72" s="4">
        <v>47.161715000000001</v>
      </c>
      <c r="AR72" s="4">
        <v>-88.484016999999994</v>
      </c>
      <c r="AS72" s="4">
        <v>314.89999999999998</v>
      </c>
      <c r="AT72" s="4">
        <v>29.1</v>
      </c>
      <c r="AU72" s="4">
        <v>12</v>
      </c>
      <c r="AV72" s="4">
        <v>9</v>
      </c>
      <c r="AW72" s="4" t="s">
        <v>213</v>
      </c>
      <c r="AX72" s="4">
        <v>1.3</v>
      </c>
      <c r="AY72" s="4">
        <v>2.1</v>
      </c>
      <c r="AZ72" s="4">
        <v>2.5</v>
      </c>
      <c r="BA72" s="4">
        <v>13.404</v>
      </c>
      <c r="BB72" s="4">
        <v>14.52</v>
      </c>
      <c r="BC72" s="4">
        <v>1.08</v>
      </c>
      <c r="BD72" s="4">
        <v>14.218</v>
      </c>
      <c r="BE72" s="4">
        <v>2675.232</v>
      </c>
      <c r="BF72" s="4">
        <v>78.733999999999995</v>
      </c>
      <c r="BG72" s="4">
        <v>20.350000000000001</v>
      </c>
      <c r="BH72" s="4">
        <v>0.05</v>
      </c>
      <c r="BI72" s="4">
        <v>20.401</v>
      </c>
      <c r="BJ72" s="4">
        <v>16.818000000000001</v>
      </c>
      <c r="BK72" s="4">
        <v>4.2000000000000003E-2</v>
      </c>
      <c r="BL72" s="4">
        <v>16.859000000000002</v>
      </c>
      <c r="BM72" s="4">
        <v>37.225499999999997</v>
      </c>
      <c r="BQ72" s="4">
        <v>228.12200000000001</v>
      </c>
      <c r="BR72" s="4">
        <v>0.25678600000000001</v>
      </c>
      <c r="BS72" s="4">
        <v>-5</v>
      </c>
      <c r="BT72" s="4">
        <v>9.8770000000000004E-3</v>
      </c>
      <c r="BU72" s="4">
        <v>6.2752080000000001</v>
      </c>
      <c r="BV72" s="4">
        <v>21</v>
      </c>
      <c r="BW72" s="4">
        <f t="shared" si="9"/>
        <v>1.6579099535999999</v>
      </c>
      <c r="BY72" s="4">
        <f>BE72*$BU72*(VLOOKUP("Fuel Specific Gravity",'Raw Data'!$A$1:$B$2000,2,FALSE))</f>
        <v>12607.515573440256</v>
      </c>
      <c r="BZ72" s="4">
        <f>BF72*$BU72*(VLOOKUP("Fuel Specific Gravity",'Raw Data'!$A$1:$B$2000,2,FALSE))</f>
        <v>371.04824223067197</v>
      </c>
      <c r="CA72" s="4">
        <f>BJ72*$BU72*(VLOOKUP("Fuel Specific Gravity",'Raw Data'!$A$1:$B$2000,2,FALSE))</f>
        <v>79.257872556144008</v>
      </c>
      <c r="CB72" s="4">
        <f>BM72*$BU72*(VLOOKUP("Fuel Specific Gravity",'Raw Data'!$A$1:$B$2000,2,FALSE))</f>
        <v>175.431914308404</v>
      </c>
    </row>
    <row r="73" spans="1:80" x14ac:dyDescent="0.25">
      <c r="A73" s="2">
        <v>43167</v>
      </c>
      <c r="B73" s="38">
        <v>1.882986111111111E-2</v>
      </c>
      <c r="C73" s="4">
        <v>12.727</v>
      </c>
      <c r="D73" s="4">
        <v>0.55489999999999995</v>
      </c>
      <c r="E73" s="4">
        <v>5548.8785829999997</v>
      </c>
      <c r="F73" s="4">
        <v>870.6</v>
      </c>
      <c r="G73" s="4">
        <v>2.2999999999999998</v>
      </c>
      <c r="H73" s="4">
        <v>4274.8999999999996</v>
      </c>
      <c r="J73" s="4">
        <v>1.5</v>
      </c>
      <c r="K73" s="4">
        <v>0.87660000000000005</v>
      </c>
      <c r="L73" s="4">
        <v>11.1563</v>
      </c>
      <c r="M73" s="4">
        <v>0.4864</v>
      </c>
      <c r="N73" s="4">
        <v>763.16240000000005</v>
      </c>
      <c r="O73" s="4">
        <v>2.0162</v>
      </c>
      <c r="P73" s="4">
        <v>765.2</v>
      </c>
      <c r="Q73" s="4">
        <v>630.67989999999998</v>
      </c>
      <c r="R73" s="4">
        <v>1.6661999999999999</v>
      </c>
      <c r="S73" s="4">
        <v>632.29999999999995</v>
      </c>
      <c r="T73" s="4">
        <v>4274.8869999999997</v>
      </c>
      <c r="W73" s="4">
        <v>0</v>
      </c>
      <c r="X73" s="4">
        <v>1.3149</v>
      </c>
      <c r="Y73" s="4">
        <v>12</v>
      </c>
      <c r="Z73" s="4">
        <v>854</v>
      </c>
      <c r="AA73" s="4">
        <v>852</v>
      </c>
      <c r="AB73" s="4">
        <v>867</v>
      </c>
      <c r="AC73" s="4">
        <v>96</v>
      </c>
      <c r="AD73" s="4">
        <v>30.31</v>
      </c>
      <c r="AE73" s="4">
        <v>0.7</v>
      </c>
      <c r="AF73" s="4">
        <v>979</v>
      </c>
      <c r="AG73" s="4">
        <v>2</v>
      </c>
      <c r="AH73" s="4">
        <v>71</v>
      </c>
      <c r="AI73" s="4">
        <v>37</v>
      </c>
      <c r="AJ73" s="4">
        <v>190</v>
      </c>
      <c r="AK73" s="4">
        <v>169</v>
      </c>
      <c r="AL73" s="4">
        <v>3.4</v>
      </c>
      <c r="AM73" s="4">
        <v>175</v>
      </c>
      <c r="AN73" s="4" t="s">
        <v>155</v>
      </c>
      <c r="AO73" s="4">
        <v>2</v>
      </c>
      <c r="AP73" s="5">
        <v>0.7696412037037037</v>
      </c>
      <c r="AQ73" s="4">
        <v>47.161819999999999</v>
      </c>
      <c r="AR73" s="4">
        <v>-88.484063000000006</v>
      </c>
      <c r="AS73" s="4">
        <v>315.3</v>
      </c>
      <c r="AT73" s="4">
        <v>28.5</v>
      </c>
      <c r="AU73" s="4">
        <v>12</v>
      </c>
      <c r="AV73" s="4">
        <v>9</v>
      </c>
      <c r="AW73" s="4" t="s">
        <v>213</v>
      </c>
      <c r="AX73" s="4">
        <v>1.3</v>
      </c>
      <c r="AY73" s="4">
        <v>1.3090999999999999</v>
      </c>
      <c r="AZ73" s="4">
        <v>2.2843</v>
      </c>
      <c r="BA73" s="4">
        <v>13.404</v>
      </c>
      <c r="BB73" s="4">
        <v>14.66</v>
      </c>
      <c r="BC73" s="4">
        <v>1.0900000000000001</v>
      </c>
      <c r="BD73" s="4">
        <v>14.074999999999999</v>
      </c>
      <c r="BE73" s="4">
        <v>2686.7890000000002</v>
      </c>
      <c r="BF73" s="4">
        <v>74.56</v>
      </c>
      <c r="BG73" s="4">
        <v>19.247</v>
      </c>
      <c r="BH73" s="4">
        <v>5.0999999999999997E-2</v>
      </c>
      <c r="BI73" s="4">
        <v>19.297999999999998</v>
      </c>
      <c r="BJ73" s="4">
        <v>15.906000000000001</v>
      </c>
      <c r="BK73" s="4">
        <v>4.2000000000000003E-2</v>
      </c>
      <c r="BL73" s="4">
        <v>15.948</v>
      </c>
      <c r="BM73" s="4">
        <v>35.527299999999997</v>
      </c>
      <c r="BQ73" s="4">
        <v>230.25800000000001</v>
      </c>
      <c r="BR73" s="4">
        <v>0.28092499999999998</v>
      </c>
      <c r="BS73" s="4">
        <v>-5</v>
      </c>
      <c r="BT73" s="4">
        <v>8.2459999999999999E-3</v>
      </c>
      <c r="BU73" s="4">
        <v>6.8651049999999998</v>
      </c>
      <c r="BV73" s="4">
        <v>21</v>
      </c>
      <c r="BW73" s="4">
        <f t="shared" si="9"/>
        <v>1.8137607409999998</v>
      </c>
      <c r="BY73" s="4">
        <f>BE73*$BU73*(VLOOKUP("Fuel Specific Gravity",'Raw Data'!$A$1:$B$2000,2,FALSE))</f>
        <v>13852.261536981598</v>
      </c>
      <c r="BZ73" s="4">
        <f>BF73*$BU73*(VLOOKUP("Fuel Specific Gravity",'Raw Data'!$A$1:$B$2000,2,FALSE))</f>
        <v>384.40853382880005</v>
      </c>
      <c r="CA73" s="4">
        <f>BJ73*$BU73*(VLOOKUP("Fuel Specific Gravity",'Raw Data'!$A$1:$B$2000,2,FALSE))</f>
        <v>82.006466457629998</v>
      </c>
      <c r="CB73" s="4">
        <f>BM73*$BU73*(VLOOKUP("Fuel Specific Gravity",'Raw Data'!$A$1:$B$2000,2,FALSE))</f>
        <v>183.16788229474147</v>
      </c>
    </row>
    <row r="74" spans="1:80" x14ac:dyDescent="0.25">
      <c r="A74" s="2">
        <v>43167</v>
      </c>
      <c r="B74" s="38">
        <v>1.8841435185185187E-2</v>
      </c>
      <c r="C74" s="4">
        <v>12.754</v>
      </c>
      <c r="D74" s="4">
        <v>0.54569999999999996</v>
      </c>
      <c r="E74" s="4">
        <v>5456.5088759999999</v>
      </c>
      <c r="F74" s="4">
        <v>833.4</v>
      </c>
      <c r="G74" s="4">
        <v>2.2999999999999998</v>
      </c>
      <c r="H74" s="4">
        <v>4235.8999999999996</v>
      </c>
      <c r="J74" s="4">
        <v>1.6</v>
      </c>
      <c r="K74" s="4">
        <v>0.87649999999999995</v>
      </c>
      <c r="L74" s="4">
        <v>11.1785</v>
      </c>
      <c r="M74" s="4">
        <v>0.4783</v>
      </c>
      <c r="N74" s="4">
        <v>730.50300000000004</v>
      </c>
      <c r="O74" s="4">
        <v>2.0158999999999998</v>
      </c>
      <c r="P74" s="4">
        <v>732.5</v>
      </c>
      <c r="Q74" s="4">
        <v>603.75419999999997</v>
      </c>
      <c r="R74" s="4">
        <v>1.6661999999999999</v>
      </c>
      <c r="S74" s="4">
        <v>605.4</v>
      </c>
      <c r="T74" s="4">
        <v>4235.8985000000002</v>
      </c>
      <c r="W74" s="4">
        <v>0</v>
      </c>
      <c r="X74" s="4">
        <v>1.4024000000000001</v>
      </c>
      <c r="Y74" s="4">
        <v>11.9</v>
      </c>
      <c r="Z74" s="4">
        <v>854</v>
      </c>
      <c r="AA74" s="4">
        <v>853</v>
      </c>
      <c r="AB74" s="4">
        <v>867</v>
      </c>
      <c r="AC74" s="4">
        <v>96</v>
      </c>
      <c r="AD74" s="4">
        <v>30.33</v>
      </c>
      <c r="AE74" s="4">
        <v>0.7</v>
      </c>
      <c r="AF74" s="4">
        <v>978</v>
      </c>
      <c r="AG74" s="4">
        <v>2</v>
      </c>
      <c r="AH74" s="4">
        <v>71</v>
      </c>
      <c r="AI74" s="4">
        <v>37</v>
      </c>
      <c r="AJ74" s="4">
        <v>190</v>
      </c>
      <c r="AK74" s="4">
        <v>169</v>
      </c>
      <c r="AL74" s="4">
        <v>3.3</v>
      </c>
      <c r="AM74" s="4">
        <v>174.7</v>
      </c>
      <c r="AN74" s="4" t="s">
        <v>155</v>
      </c>
      <c r="AO74" s="4">
        <v>2</v>
      </c>
      <c r="AP74" s="5">
        <v>0.76965277777777785</v>
      </c>
      <c r="AQ74" s="4">
        <v>47.161912999999998</v>
      </c>
      <c r="AR74" s="4">
        <v>-88.484129999999993</v>
      </c>
      <c r="AS74" s="4">
        <v>315.5</v>
      </c>
      <c r="AT74" s="4">
        <v>27.5</v>
      </c>
      <c r="AU74" s="4">
        <v>12</v>
      </c>
      <c r="AV74" s="4">
        <v>10</v>
      </c>
      <c r="AW74" s="4" t="s">
        <v>212</v>
      </c>
      <c r="AX74" s="4">
        <v>1.3718999999999999</v>
      </c>
      <c r="AY74" s="4">
        <v>1</v>
      </c>
      <c r="AZ74" s="4">
        <v>1.9124000000000001</v>
      </c>
      <c r="BA74" s="4">
        <v>13.404</v>
      </c>
      <c r="BB74" s="4">
        <v>14.65</v>
      </c>
      <c r="BC74" s="4">
        <v>1.0900000000000001</v>
      </c>
      <c r="BD74" s="4">
        <v>14.090999999999999</v>
      </c>
      <c r="BE74" s="4">
        <v>2689.8690000000001</v>
      </c>
      <c r="BF74" s="4">
        <v>73.247</v>
      </c>
      <c r="BG74" s="4">
        <v>18.408000000000001</v>
      </c>
      <c r="BH74" s="4">
        <v>5.0999999999999997E-2</v>
      </c>
      <c r="BI74" s="4">
        <v>18.459</v>
      </c>
      <c r="BJ74" s="4">
        <v>15.214</v>
      </c>
      <c r="BK74" s="4">
        <v>4.2000000000000003E-2</v>
      </c>
      <c r="BL74" s="4">
        <v>15.256</v>
      </c>
      <c r="BM74" s="4">
        <v>35.1736</v>
      </c>
      <c r="BQ74" s="4">
        <v>245.36699999999999</v>
      </c>
      <c r="BR74" s="4">
        <v>0.349775</v>
      </c>
      <c r="BS74" s="4">
        <v>-5</v>
      </c>
      <c r="BT74" s="4">
        <v>8.8769999999999995E-3</v>
      </c>
      <c r="BU74" s="4">
        <v>8.5476270000000003</v>
      </c>
      <c r="BV74" s="4">
        <v>21</v>
      </c>
      <c r="BW74" s="4">
        <f t="shared" si="9"/>
        <v>2.2582830534</v>
      </c>
      <c r="BY74" s="4">
        <f>BE74*$BU74*(VLOOKUP("Fuel Specific Gravity",'Raw Data'!$A$1:$B$2000,2,FALSE))</f>
        <v>17266.989665038116</v>
      </c>
      <c r="BZ74" s="4">
        <f>BF74*$BU74*(VLOOKUP("Fuel Specific Gravity",'Raw Data'!$A$1:$B$2000,2,FALSE))</f>
        <v>470.19211418661899</v>
      </c>
      <c r="CA74" s="4">
        <f>BJ74*$BU74*(VLOOKUP("Fuel Specific Gravity",'Raw Data'!$A$1:$B$2000,2,FALSE))</f>
        <v>97.662741480677994</v>
      </c>
      <c r="CB74" s="4">
        <f>BM74*$BU74*(VLOOKUP("Fuel Specific Gravity",'Raw Data'!$A$1:$B$2000,2,FALSE))</f>
        <v>225.78876059844723</v>
      </c>
    </row>
    <row r="75" spans="1:80" x14ac:dyDescent="0.25">
      <c r="A75" s="2">
        <v>43167</v>
      </c>
      <c r="B75" s="38">
        <v>1.885300925925926E-2</v>
      </c>
      <c r="C75" s="4">
        <v>12.98</v>
      </c>
      <c r="D75" s="4">
        <v>0.63109999999999999</v>
      </c>
      <c r="E75" s="4">
        <v>6310.9068010000001</v>
      </c>
      <c r="F75" s="4">
        <v>875.8</v>
      </c>
      <c r="G75" s="4">
        <v>2.2999999999999998</v>
      </c>
      <c r="H75" s="4">
        <v>4614</v>
      </c>
      <c r="J75" s="4">
        <v>1.61</v>
      </c>
      <c r="K75" s="4">
        <v>0.87360000000000004</v>
      </c>
      <c r="L75" s="4">
        <v>11.3392</v>
      </c>
      <c r="M75" s="4">
        <v>0.55130000000000001</v>
      </c>
      <c r="N75" s="4">
        <v>765.08230000000003</v>
      </c>
      <c r="O75" s="4">
        <v>1.984</v>
      </c>
      <c r="P75" s="4">
        <v>767.1</v>
      </c>
      <c r="Q75" s="4">
        <v>632.34310000000005</v>
      </c>
      <c r="R75" s="4">
        <v>1.6397999999999999</v>
      </c>
      <c r="S75" s="4">
        <v>634</v>
      </c>
      <c r="T75" s="4">
        <v>4614.0168999999996</v>
      </c>
      <c r="W75" s="4">
        <v>0</v>
      </c>
      <c r="X75" s="4">
        <v>1.407</v>
      </c>
      <c r="Y75" s="4">
        <v>12</v>
      </c>
      <c r="Z75" s="4">
        <v>854</v>
      </c>
      <c r="AA75" s="4">
        <v>853</v>
      </c>
      <c r="AB75" s="4">
        <v>866</v>
      </c>
      <c r="AC75" s="4">
        <v>96</v>
      </c>
      <c r="AD75" s="4">
        <v>30.34</v>
      </c>
      <c r="AE75" s="4">
        <v>0.7</v>
      </c>
      <c r="AF75" s="4">
        <v>978</v>
      </c>
      <c r="AG75" s="4">
        <v>2</v>
      </c>
      <c r="AH75" s="4">
        <v>70.123000000000005</v>
      </c>
      <c r="AI75" s="4">
        <v>37</v>
      </c>
      <c r="AJ75" s="4">
        <v>190</v>
      </c>
      <c r="AK75" s="4">
        <v>169</v>
      </c>
      <c r="AL75" s="4">
        <v>3.4</v>
      </c>
      <c r="AM75" s="4">
        <v>174.3</v>
      </c>
      <c r="AN75" s="4" t="s">
        <v>155</v>
      </c>
      <c r="AO75" s="4">
        <v>2</v>
      </c>
      <c r="AP75" s="5">
        <v>0.76966435185185178</v>
      </c>
      <c r="AQ75" s="4">
        <v>47.162011</v>
      </c>
      <c r="AR75" s="4">
        <v>-88.484182000000004</v>
      </c>
      <c r="AS75" s="4">
        <v>315.5</v>
      </c>
      <c r="AT75" s="4">
        <v>26.8</v>
      </c>
      <c r="AU75" s="4">
        <v>12</v>
      </c>
      <c r="AV75" s="4">
        <v>9</v>
      </c>
      <c r="AW75" s="4" t="s">
        <v>214</v>
      </c>
      <c r="AX75" s="4">
        <v>1.4</v>
      </c>
      <c r="AY75" s="4">
        <v>1</v>
      </c>
      <c r="AZ75" s="4">
        <v>1.8</v>
      </c>
      <c r="BA75" s="4">
        <v>13.404</v>
      </c>
      <c r="BB75" s="4">
        <v>14.29</v>
      </c>
      <c r="BC75" s="4">
        <v>1.07</v>
      </c>
      <c r="BD75" s="4">
        <v>14.471</v>
      </c>
      <c r="BE75" s="4">
        <v>2668.3530000000001</v>
      </c>
      <c r="BF75" s="4">
        <v>82.572999999999993</v>
      </c>
      <c r="BG75" s="4">
        <v>18.853999999999999</v>
      </c>
      <c r="BH75" s="4">
        <v>4.9000000000000002E-2</v>
      </c>
      <c r="BI75" s="4">
        <v>18.902999999999999</v>
      </c>
      <c r="BJ75" s="4">
        <v>15.583</v>
      </c>
      <c r="BK75" s="4">
        <v>0.04</v>
      </c>
      <c r="BL75" s="4">
        <v>15.622999999999999</v>
      </c>
      <c r="BM75" s="4">
        <v>37.468299999999999</v>
      </c>
      <c r="BQ75" s="4">
        <v>240.739</v>
      </c>
      <c r="BR75" s="4">
        <v>0.41161999999999999</v>
      </c>
      <c r="BS75" s="4">
        <v>-5</v>
      </c>
      <c r="BT75" s="4">
        <v>8.9999999999999993E-3</v>
      </c>
      <c r="BU75" s="4">
        <v>10.058964</v>
      </c>
      <c r="BV75" s="4">
        <v>21</v>
      </c>
      <c r="BW75" s="4">
        <f t="shared" ref="BW75:BW138" si="10">BU75*0.2642</f>
        <v>2.6575782887999999</v>
      </c>
      <c r="BY75" s="4">
        <f>BE75*$BU75*(VLOOKUP("Fuel Specific Gravity",'Raw Data'!$A$1:$B$2000,2,FALSE))</f>
        <v>20157.490941485292</v>
      </c>
      <c r="BZ75" s="4">
        <f>BF75*$BU75*(VLOOKUP("Fuel Specific Gravity",'Raw Data'!$A$1:$B$2000,2,FALSE))</f>
        <v>623.77972461337197</v>
      </c>
      <c r="CA75" s="4">
        <f>BJ75*$BU75*(VLOOKUP("Fuel Specific Gravity",'Raw Data'!$A$1:$B$2000,2,FALSE))</f>
        <v>117.71837584501201</v>
      </c>
      <c r="CB75" s="4">
        <f>BM75*$BU75*(VLOOKUP("Fuel Specific Gravity",'Raw Data'!$A$1:$B$2000,2,FALSE))</f>
        <v>283.04610291174117</v>
      </c>
    </row>
    <row r="76" spans="1:80" x14ac:dyDescent="0.25">
      <c r="A76" s="2">
        <v>43167</v>
      </c>
      <c r="B76" s="38">
        <v>1.8864583333333334E-2</v>
      </c>
      <c r="C76" s="4">
        <v>12.98</v>
      </c>
      <c r="D76" s="4">
        <v>0.82030000000000003</v>
      </c>
      <c r="E76" s="4">
        <v>8203.2454699999998</v>
      </c>
      <c r="F76" s="4">
        <v>1031.0999999999999</v>
      </c>
      <c r="G76" s="4">
        <v>1.8</v>
      </c>
      <c r="H76" s="4">
        <v>5023.7</v>
      </c>
      <c r="J76" s="4">
        <v>1.7</v>
      </c>
      <c r="K76" s="4">
        <v>0.87150000000000005</v>
      </c>
      <c r="L76" s="4">
        <v>11.3119</v>
      </c>
      <c r="M76" s="4">
        <v>0.71489999999999998</v>
      </c>
      <c r="N76" s="4">
        <v>898.56140000000005</v>
      </c>
      <c r="O76" s="4">
        <v>1.5553999999999999</v>
      </c>
      <c r="P76" s="4">
        <v>900.1</v>
      </c>
      <c r="Q76" s="4">
        <v>742.66409999999996</v>
      </c>
      <c r="R76" s="4">
        <v>1.2856000000000001</v>
      </c>
      <c r="S76" s="4">
        <v>743.9</v>
      </c>
      <c r="T76" s="4">
        <v>5023.7353999999996</v>
      </c>
      <c r="W76" s="4">
        <v>0</v>
      </c>
      <c r="X76" s="4">
        <v>1.4815</v>
      </c>
      <c r="Y76" s="4">
        <v>12</v>
      </c>
      <c r="Z76" s="4">
        <v>852</v>
      </c>
      <c r="AA76" s="4">
        <v>851</v>
      </c>
      <c r="AB76" s="4">
        <v>864</v>
      </c>
      <c r="AC76" s="4">
        <v>96</v>
      </c>
      <c r="AD76" s="4">
        <v>30.34</v>
      </c>
      <c r="AE76" s="4">
        <v>0.7</v>
      </c>
      <c r="AF76" s="4">
        <v>978</v>
      </c>
      <c r="AG76" s="4">
        <v>2</v>
      </c>
      <c r="AH76" s="4">
        <v>70</v>
      </c>
      <c r="AI76" s="4">
        <v>37</v>
      </c>
      <c r="AJ76" s="4">
        <v>190</v>
      </c>
      <c r="AK76" s="4">
        <v>169</v>
      </c>
      <c r="AL76" s="4">
        <v>3.4</v>
      </c>
      <c r="AM76" s="4">
        <v>174</v>
      </c>
      <c r="AN76" s="4" t="s">
        <v>155</v>
      </c>
      <c r="AO76" s="4">
        <v>2</v>
      </c>
      <c r="AP76" s="5">
        <v>0.76967592592592593</v>
      </c>
      <c r="AQ76" s="4">
        <v>47.162114000000003</v>
      </c>
      <c r="AR76" s="4">
        <v>-88.484218999999996</v>
      </c>
      <c r="AS76" s="4">
        <v>315.5</v>
      </c>
      <c r="AT76" s="4">
        <v>26.6</v>
      </c>
      <c r="AU76" s="4">
        <v>12</v>
      </c>
      <c r="AV76" s="4">
        <v>10</v>
      </c>
      <c r="AW76" s="4" t="s">
        <v>212</v>
      </c>
      <c r="AX76" s="4">
        <v>1.3281000000000001</v>
      </c>
      <c r="AY76" s="4">
        <v>1.0719000000000001</v>
      </c>
      <c r="AZ76" s="4">
        <v>1.8718999999999999</v>
      </c>
      <c r="BA76" s="4">
        <v>13.404</v>
      </c>
      <c r="BB76" s="4">
        <v>14.04</v>
      </c>
      <c r="BC76" s="4">
        <v>1.05</v>
      </c>
      <c r="BD76" s="4">
        <v>14.746</v>
      </c>
      <c r="BE76" s="4">
        <v>2624.143</v>
      </c>
      <c r="BF76" s="4">
        <v>105.554</v>
      </c>
      <c r="BG76" s="4">
        <v>21.829000000000001</v>
      </c>
      <c r="BH76" s="4">
        <v>3.7999999999999999E-2</v>
      </c>
      <c r="BI76" s="4">
        <v>21.867000000000001</v>
      </c>
      <c r="BJ76" s="4">
        <v>18.042000000000002</v>
      </c>
      <c r="BK76" s="4">
        <v>3.1E-2</v>
      </c>
      <c r="BL76" s="4">
        <v>18.073</v>
      </c>
      <c r="BM76" s="4">
        <v>40.216099999999997</v>
      </c>
      <c r="BQ76" s="4">
        <v>249.89699999999999</v>
      </c>
      <c r="BR76" s="4">
        <v>0.43303199999999997</v>
      </c>
      <c r="BS76" s="4">
        <v>-5</v>
      </c>
      <c r="BT76" s="4">
        <v>8.9999999999999993E-3</v>
      </c>
      <c r="BU76" s="4">
        <v>10.58222</v>
      </c>
      <c r="BV76" s="4">
        <v>21</v>
      </c>
      <c r="BW76" s="4">
        <f t="shared" si="10"/>
        <v>2.7958225239999996</v>
      </c>
      <c r="BY76" s="4">
        <f>BE76*$BU76*(VLOOKUP("Fuel Specific Gravity",'Raw Data'!$A$1:$B$2000,2,FALSE))</f>
        <v>20854.713161632459</v>
      </c>
      <c r="BZ76" s="4">
        <f>BF76*$BU76*(VLOOKUP("Fuel Specific Gravity",'Raw Data'!$A$1:$B$2000,2,FALSE))</f>
        <v>838.86373305988002</v>
      </c>
      <c r="CA76" s="4">
        <f>BJ76*$BU76*(VLOOKUP("Fuel Specific Gravity",'Raw Data'!$A$1:$B$2000,2,FALSE))</f>
        <v>143.38423434324</v>
      </c>
      <c r="CB76" s="4">
        <f>BM76*$BU76*(VLOOKUP("Fuel Specific Gravity",'Raw Data'!$A$1:$B$2000,2,FALSE))</f>
        <v>319.60728892424197</v>
      </c>
    </row>
    <row r="77" spans="1:80" x14ac:dyDescent="0.25">
      <c r="A77" s="2">
        <v>43167</v>
      </c>
      <c r="B77" s="38">
        <v>1.8876157407407407E-2</v>
      </c>
      <c r="C77" s="4">
        <v>13.093</v>
      </c>
      <c r="D77" s="4">
        <v>1.0383</v>
      </c>
      <c r="E77" s="4">
        <v>10383.121950000001</v>
      </c>
      <c r="F77" s="4">
        <v>1288.4000000000001</v>
      </c>
      <c r="G77" s="4">
        <v>1.4</v>
      </c>
      <c r="H77" s="4">
        <v>5387.2</v>
      </c>
      <c r="J77" s="4">
        <v>1.7</v>
      </c>
      <c r="K77" s="4">
        <v>0.86819999999999997</v>
      </c>
      <c r="L77" s="4">
        <v>11.367900000000001</v>
      </c>
      <c r="M77" s="4">
        <v>0.90149999999999997</v>
      </c>
      <c r="N77" s="4">
        <v>1118.607</v>
      </c>
      <c r="O77" s="4">
        <v>1.2155</v>
      </c>
      <c r="P77" s="4">
        <v>1119.8</v>
      </c>
      <c r="Q77" s="4">
        <v>924.53250000000003</v>
      </c>
      <c r="R77" s="4">
        <v>1.0045999999999999</v>
      </c>
      <c r="S77" s="4">
        <v>925.5</v>
      </c>
      <c r="T77" s="4">
        <v>5387.1800999999996</v>
      </c>
      <c r="W77" s="4">
        <v>0</v>
      </c>
      <c r="X77" s="4">
        <v>1.476</v>
      </c>
      <c r="Y77" s="4">
        <v>11.9</v>
      </c>
      <c r="Z77" s="4">
        <v>852</v>
      </c>
      <c r="AA77" s="4">
        <v>851</v>
      </c>
      <c r="AB77" s="4">
        <v>864</v>
      </c>
      <c r="AC77" s="4">
        <v>96</v>
      </c>
      <c r="AD77" s="4">
        <v>30.34</v>
      </c>
      <c r="AE77" s="4">
        <v>0.7</v>
      </c>
      <c r="AF77" s="4">
        <v>978</v>
      </c>
      <c r="AG77" s="4">
        <v>2</v>
      </c>
      <c r="AH77" s="4">
        <v>70</v>
      </c>
      <c r="AI77" s="4">
        <v>37</v>
      </c>
      <c r="AJ77" s="4">
        <v>190</v>
      </c>
      <c r="AK77" s="4">
        <v>169</v>
      </c>
      <c r="AL77" s="4">
        <v>3.3</v>
      </c>
      <c r="AM77" s="4">
        <v>174.4</v>
      </c>
      <c r="AN77" s="4" t="s">
        <v>155</v>
      </c>
      <c r="AO77" s="4">
        <v>2</v>
      </c>
      <c r="AP77" s="5">
        <v>0.76968749999999997</v>
      </c>
      <c r="AQ77" s="4">
        <v>47.162229000000004</v>
      </c>
      <c r="AR77" s="4">
        <v>-88.484215000000006</v>
      </c>
      <c r="AS77" s="4">
        <v>315.60000000000002</v>
      </c>
      <c r="AT77" s="4">
        <v>27.7</v>
      </c>
      <c r="AU77" s="4">
        <v>12</v>
      </c>
      <c r="AV77" s="4">
        <v>10</v>
      </c>
      <c r="AW77" s="4" t="s">
        <v>212</v>
      </c>
      <c r="AX77" s="4">
        <v>1.3718999999999999</v>
      </c>
      <c r="AY77" s="4">
        <v>1.0281</v>
      </c>
      <c r="AZ77" s="4">
        <v>1.9</v>
      </c>
      <c r="BA77" s="4">
        <v>13.404</v>
      </c>
      <c r="BB77" s="4">
        <v>13.67</v>
      </c>
      <c r="BC77" s="4">
        <v>1.02</v>
      </c>
      <c r="BD77" s="4">
        <v>15.175000000000001</v>
      </c>
      <c r="BE77" s="4">
        <v>2579.5140000000001</v>
      </c>
      <c r="BF77" s="4">
        <v>130.19800000000001</v>
      </c>
      <c r="BG77" s="4">
        <v>26.581</v>
      </c>
      <c r="BH77" s="4">
        <v>2.9000000000000001E-2</v>
      </c>
      <c r="BI77" s="4">
        <v>26.61</v>
      </c>
      <c r="BJ77" s="4">
        <v>21.969000000000001</v>
      </c>
      <c r="BK77" s="4">
        <v>2.4E-2</v>
      </c>
      <c r="BL77" s="4">
        <v>21.992999999999999</v>
      </c>
      <c r="BM77" s="4">
        <v>42.183300000000003</v>
      </c>
      <c r="BQ77" s="4">
        <v>243.52699999999999</v>
      </c>
      <c r="BR77" s="4">
        <v>0.51831499999999997</v>
      </c>
      <c r="BS77" s="4">
        <v>-5</v>
      </c>
      <c r="BT77" s="4">
        <v>8.9999999999999993E-3</v>
      </c>
      <c r="BU77" s="4">
        <v>12.666323</v>
      </c>
      <c r="BV77" s="4">
        <v>21</v>
      </c>
      <c r="BW77" s="4">
        <f t="shared" si="10"/>
        <v>3.3464425366000001</v>
      </c>
      <c r="BY77" s="4">
        <f>BE77*$BU77*(VLOOKUP("Fuel Specific Gravity",'Raw Data'!$A$1:$B$2000,2,FALSE))</f>
        <v>24537.391087773522</v>
      </c>
      <c r="BZ77" s="4">
        <f>BF77*$BU77*(VLOOKUP("Fuel Specific Gravity",'Raw Data'!$A$1:$B$2000,2,FALSE))</f>
        <v>1238.4965713874542</v>
      </c>
      <c r="CA77" s="4">
        <f>BJ77*$BU77*(VLOOKUP("Fuel Specific Gravity",'Raw Data'!$A$1:$B$2000,2,FALSE))</f>
        <v>208.97810394023702</v>
      </c>
      <c r="CB77" s="4">
        <f>BM77*$BU77*(VLOOKUP("Fuel Specific Gravity",'Raw Data'!$A$1:$B$2000,2,FALSE))</f>
        <v>401.26478455743091</v>
      </c>
    </row>
    <row r="78" spans="1:80" x14ac:dyDescent="0.25">
      <c r="A78" s="2">
        <v>43167</v>
      </c>
      <c r="B78" s="38">
        <v>1.8887731481481481E-2</v>
      </c>
      <c r="C78" s="4">
        <v>13.041</v>
      </c>
      <c r="D78" s="4">
        <v>1.3130999999999999</v>
      </c>
      <c r="E78" s="4">
        <v>13131.08943</v>
      </c>
      <c r="F78" s="4">
        <v>1499.2</v>
      </c>
      <c r="G78" s="4">
        <v>1.4</v>
      </c>
      <c r="H78" s="4">
        <v>5727.1</v>
      </c>
      <c r="J78" s="4">
        <v>1.7</v>
      </c>
      <c r="K78" s="4">
        <v>0.8659</v>
      </c>
      <c r="L78" s="4">
        <v>11.2919</v>
      </c>
      <c r="M78" s="4">
        <v>1.137</v>
      </c>
      <c r="N78" s="4">
        <v>1298.135</v>
      </c>
      <c r="O78" s="4">
        <v>1.2121999999999999</v>
      </c>
      <c r="P78" s="4">
        <v>1299.3</v>
      </c>
      <c r="Q78" s="4">
        <v>1072.913</v>
      </c>
      <c r="R78" s="4">
        <v>1.0019</v>
      </c>
      <c r="S78" s="4">
        <v>1073.9000000000001</v>
      </c>
      <c r="T78" s="4">
        <v>5727.1181999999999</v>
      </c>
      <c r="W78" s="4">
        <v>0</v>
      </c>
      <c r="X78" s="4">
        <v>1.472</v>
      </c>
      <c r="Y78" s="4">
        <v>12</v>
      </c>
      <c r="Z78" s="4">
        <v>852</v>
      </c>
      <c r="AA78" s="4">
        <v>850</v>
      </c>
      <c r="AB78" s="4">
        <v>864</v>
      </c>
      <c r="AC78" s="4">
        <v>96</v>
      </c>
      <c r="AD78" s="4">
        <v>30.34</v>
      </c>
      <c r="AE78" s="4">
        <v>0.7</v>
      </c>
      <c r="AF78" s="4">
        <v>978</v>
      </c>
      <c r="AG78" s="4">
        <v>2</v>
      </c>
      <c r="AH78" s="4">
        <v>70</v>
      </c>
      <c r="AI78" s="4">
        <v>37</v>
      </c>
      <c r="AJ78" s="4">
        <v>190.9</v>
      </c>
      <c r="AK78" s="4">
        <v>169</v>
      </c>
      <c r="AL78" s="4">
        <v>3.4</v>
      </c>
      <c r="AM78" s="4">
        <v>174.8</v>
      </c>
      <c r="AN78" s="4" t="s">
        <v>155</v>
      </c>
      <c r="AO78" s="4">
        <v>2</v>
      </c>
      <c r="AP78" s="5">
        <v>0.76969907407407412</v>
      </c>
      <c r="AQ78" s="4">
        <v>47.162351999999998</v>
      </c>
      <c r="AR78" s="4">
        <v>-88.484195999999997</v>
      </c>
      <c r="AS78" s="4">
        <v>316.2</v>
      </c>
      <c r="AT78" s="4">
        <v>29.1</v>
      </c>
      <c r="AU78" s="4">
        <v>12</v>
      </c>
      <c r="AV78" s="4">
        <v>10</v>
      </c>
      <c r="AW78" s="4" t="s">
        <v>212</v>
      </c>
      <c r="AX78" s="4">
        <v>1.4</v>
      </c>
      <c r="AY78" s="4">
        <v>1.1437999999999999</v>
      </c>
      <c r="AZ78" s="4">
        <v>2.0438000000000001</v>
      </c>
      <c r="BA78" s="4">
        <v>13.404</v>
      </c>
      <c r="BB78" s="4">
        <v>13.41</v>
      </c>
      <c r="BC78" s="4">
        <v>1</v>
      </c>
      <c r="BD78" s="4">
        <v>15.492000000000001</v>
      </c>
      <c r="BE78" s="4">
        <v>2524.0169999999998</v>
      </c>
      <c r="BF78" s="4">
        <v>161.75299999999999</v>
      </c>
      <c r="BG78" s="4">
        <v>30.387</v>
      </c>
      <c r="BH78" s="4">
        <v>2.8000000000000001E-2</v>
      </c>
      <c r="BI78" s="4">
        <v>30.414999999999999</v>
      </c>
      <c r="BJ78" s="4">
        <v>25.114999999999998</v>
      </c>
      <c r="BK78" s="4">
        <v>2.3E-2</v>
      </c>
      <c r="BL78" s="4">
        <v>25.138000000000002</v>
      </c>
      <c r="BM78" s="4">
        <v>44.175699999999999</v>
      </c>
      <c r="BQ78" s="4">
        <v>239.23400000000001</v>
      </c>
      <c r="BR78" s="4">
        <v>0.551925</v>
      </c>
      <c r="BS78" s="4">
        <v>-5</v>
      </c>
      <c r="BT78" s="4">
        <v>8.123E-3</v>
      </c>
      <c r="BU78" s="4">
        <v>13.487667999999999</v>
      </c>
      <c r="BV78" s="4">
        <v>21</v>
      </c>
      <c r="BW78" s="4">
        <f t="shared" si="10"/>
        <v>3.5634418855999996</v>
      </c>
      <c r="BY78" s="4">
        <f>BE78*$BU78*(VLOOKUP("Fuel Specific Gravity",'Raw Data'!$A$1:$B$2000,2,FALSE))</f>
        <v>25566.370595089353</v>
      </c>
      <c r="BZ78" s="4">
        <f>BF78*$BU78*(VLOOKUP("Fuel Specific Gravity",'Raw Data'!$A$1:$B$2000,2,FALSE))</f>
        <v>1638.4347422650037</v>
      </c>
      <c r="CA78" s="4">
        <f>BJ78*$BU78*(VLOOKUP("Fuel Specific Gravity",'Raw Data'!$A$1:$B$2000,2,FALSE))</f>
        <v>254.39582914681995</v>
      </c>
      <c r="CB78" s="4">
        <f>BM78*$BU78*(VLOOKUP("Fuel Specific Gravity",'Raw Data'!$A$1:$B$2000,2,FALSE))</f>
        <v>447.46620862596757</v>
      </c>
    </row>
    <row r="79" spans="1:80" x14ac:dyDescent="0.25">
      <c r="A79" s="2">
        <v>43167</v>
      </c>
      <c r="B79" s="38">
        <v>1.8899305555555555E-2</v>
      </c>
      <c r="C79" s="4">
        <v>12.964</v>
      </c>
      <c r="D79" s="4">
        <v>1.5591999999999999</v>
      </c>
      <c r="E79" s="4">
        <v>15592</v>
      </c>
      <c r="F79" s="4">
        <v>1652</v>
      </c>
      <c r="G79" s="4">
        <v>1.4</v>
      </c>
      <c r="H79" s="4">
        <v>5926.2</v>
      </c>
      <c r="J79" s="4">
        <v>1.7</v>
      </c>
      <c r="K79" s="4">
        <v>0.86409999999999998</v>
      </c>
      <c r="L79" s="4">
        <v>11.2014</v>
      </c>
      <c r="M79" s="4">
        <v>1.3472</v>
      </c>
      <c r="N79" s="4">
        <v>1427.4248</v>
      </c>
      <c r="O79" s="4">
        <v>1.2097</v>
      </c>
      <c r="P79" s="4">
        <v>1428.6</v>
      </c>
      <c r="Q79" s="4">
        <v>1179.7714000000001</v>
      </c>
      <c r="R79" s="4">
        <v>0.99980000000000002</v>
      </c>
      <c r="S79" s="4">
        <v>1180.8</v>
      </c>
      <c r="T79" s="4">
        <v>5926.1845999999996</v>
      </c>
      <c r="W79" s="4">
        <v>0</v>
      </c>
      <c r="X79" s="4">
        <v>1.4689000000000001</v>
      </c>
      <c r="Y79" s="4">
        <v>11.9</v>
      </c>
      <c r="Z79" s="4">
        <v>851</v>
      </c>
      <c r="AA79" s="4">
        <v>850</v>
      </c>
      <c r="AB79" s="4">
        <v>862</v>
      </c>
      <c r="AC79" s="4">
        <v>96</v>
      </c>
      <c r="AD79" s="4">
        <v>30.34</v>
      </c>
      <c r="AE79" s="4">
        <v>0.7</v>
      </c>
      <c r="AF79" s="4">
        <v>978</v>
      </c>
      <c r="AG79" s="4">
        <v>2</v>
      </c>
      <c r="AH79" s="4">
        <v>70</v>
      </c>
      <c r="AI79" s="4">
        <v>37</v>
      </c>
      <c r="AJ79" s="4">
        <v>191</v>
      </c>
      <c r="AK79" s="4">
        <v>169</v>
      </c>
      <c r="AL79" s="4">
        <v>3.4</v>
      </c>
      <c r="AM79" s="4">
        <v>174.8</v>
      </c>
      <c r="AN79" s="4" t="s">
        <v>155</v>
      </c>
      <c r="AO79" s="4">
        <v>2</v>
      </c>
      <c r="AP79" s="5">
        <v>0.76971064814814805</v>
      </c>
      <c r="AQ79" s="4">
        <v>47.162472000000001</v>
      </c>
      <c r="AR79" s="4">
        <v>-88.484185999999994</v>
      </c>
      <c r="AS79" s="4">
        <v>316.7</v>
      </c>
      <c r="AT79" s="4">
        <v>29.5</v>
      </c>
      <c r="AU79" s="4">
        <v>12</v>
      </c>
      <c r="AV79" s="4">
        <v>10</v>
      </c>
      <c r="AW79" s="4" t="s">
        <v>212</v>
      </c>
      <c r="AX79" s="4">
        <v>1.4</v>
      </c>
      <c r="AY79" s="4">
        <v>1.2</v>
      </c>
      <c r="AZ79" s="4">
        <v>2.1</v>
      </c>
      <c r="BA79" s="4">
        <v>13.404</v>
      </c>
      <c r="BB79" s="4">
        <v>13.22</v>
      </c>
      <c r="BC79" s="4">
        <v>0.99</v>
      </c>
      <c r="BD79" s="4">
        <v>15.734</v>
      </c>
      <c r="BE79" s="4">
        <v>2477.0920000000001</v>
      </c>
      <c r="BF79" s="4">
        <v>189.62100000000001</v>
      </c>
      <c r="BG79" s="4">
        <v>33.057000000000002</v>
      </c>
      <c r="BH79" s="4">
        <v>2.8000000000000001E-2</v>
      </c>
      <c r="BI79" s="4">
        <v>33.085000000000001</v>
      </c>
      <c r="BJ79" s="4">
        <v>27.321000000000002</v>
      </c>
      <c r="BK79" s="4">
        <v>2.3E-2</v>
      </c>
      <c r="BL79" s="4">
        <v>27.344999999999999</v>
      </c>
      <c r="BM79" s="4">
        <v>45.223599999999998</v>
      </c>
      <c r="BQ79" s="4">
        <v>236.18600000000001</v>
      </c>
      <c r="BR79" s="4">
        <v>0.51904300000000003</v>
      </c>
      <c r="BS79" s="4">
        <v>-5</v>
      </c>
      <c r="BT79" s="4">
        <v>8.8769999999999995E-3</v>
      </c>
      <c r="BU79" s="4">
        <v>12.684113</v>
      </c>
      <c r="BV79" s="4">
        <v>21</v>
      </c>
      <c r="BW79" s="4">
        <f t="shared" si="10"/>
        <v>3.3511426545999998</v>
      </c>
      <c r="BY79" s="4">
        <f>BE79*$BU79*(VLOOKUP("Fuel Specific Gravity",'Raw Data'!$A$1:$B$2000,2,FALSE))</f>
        <v>23596.205844386397</v>
      </c>
      <c r="BZ79" s="4">
        <f>BF79*$BU79*(VLOOKUP("Fuel Specific Gravity",'Raw Data'!$A$1:$B$2000,2,FALSE))</f>
        <v>1806.285817570923</v>
      </c>
      <c r="CA79" s="4">
        <f>BJ79*$BU79*(VLOOKUP("Fuel Specific Gravity",'Raw Data'!$A$1:$B$2000,2,FALSE))</f>
        <v>260.25353110602299</v>
      </c>
      <c r="CB79" s="4">
        <f>BM79*$BU79*(VLOOKUP("Fuel Specific Gravity",'Raw Data'!$A$1:$B$2000,2,FALSE))</f>
        <v>430.78956075276676</v>
      </c>
    </row>
    <row r="80" spans="1:80" x14ac:dyDescent="0.25">
      <c r="A80" s="2">
        <v>43167</v>
      </c>
      <c r="B80" s="38">
        <v>1.8910879629629628E-2</v>
      </c>
      <c r="C80" s="4">
        <v>13.010999999999999</v>
      </c>
      <c r="D80" s="4">
        <v>1.4411</v>
      </c>
      <c r="E80" s="4">
        <v>14411.483980000001</v>
      </c>
      <c r="F80" s="4">
        <v>1760.9</v>
      </c>
      <c r="G80" s="4">
        <v>1.5</v>
      </c>
      <c r="H80" s="4">
        <v>5892.1</v>
      </c>
      <c r="J80" s="4">
        <v>1.63</v>
      </c>
      <c r="K80" s="4">
        <v>0.86480000000000001</v>
      </c>
      <c r="L80" s="4">
        <v>11.252000000000001</v>
      </c>
      <c r="M80" s="4">
        <v>1.2463</v>
      </c>
      <c r="N80" s="4">
        <v>1522.857</v>
      </c>
      <c r="O80" s="4">
        <v>1.2971999999999999</v>
      </c>
      <c r="P80" s="4">
        <v>1524.2</v>
      </c>
      <c r="Q80" s="4">
        <v>1258.6465000000001</v>
      </c>
      <c r="R80" s="4">
        <v>1.0722</v>
      </c>
      <c r="S80" s="4">
        <v>1259.7</v>
      </c>
      <c r="T80" s="4">
        <v>5892.0735000000004</v>
      </c>
      <c r="W80" s="4">
        <v>0</v>
      </c>
      <c r="X80" s="4">
        <v>1.4109</v>
      </c>
      <c r="Y80" s="4">
        <v>12</v>
      </c>
      <c r="Z80" s="4">
        <v>852</v>
      </c>
      <c r="AA80" s="4">
        <v>851</v>
      </c>
      <c r="AB80" s="4">
        <v>862</v>
      </c>
      <c r="AC80" s="4">
        <v>96</v>
      </c>
      <c r="AD80" s="4">
        <v>30.34</v>
      </c>
      <c r="AE80" s="4">
        <v>0.7</v>
      </c>
      <c r="AF80" s="4">
        <v>978</v>
      </c>
      <c r="AG80" s="4">
        <v>2</v>
      </c>
      <c r="AH80" s="4">
        <v>70</v>
      </c>
      <c r="AI80" s="4">
        <v>37</v>
      </c>
      <c r="AJ80" s="4">
        <v>191</v>
      </c>
      <c r="AK80" s="4">
        <v>169</v>
      </c>
      <c r="AL80" s="4">
        <v>3.5</v>
      </c>
      <c r="AM80" s="4">
        <v>174.5</v>
      </c>
      <c r="AN80" s="4" t="s">
        <v>155</v>
      </c>
      <c r="AO80" s="4">
        <v>2</v>
      </c>
      <c r="AP80" s="5">
        <v>0.7697222222222222</v>
      </c>
      <c r="AQ80" s="4">
        <v>47.162607000000001</v>
      </c>
      <c r="AR80" s="4">
        <v>-88.484176000000005</v>
      </c>
      <c r="AS80" s="4">
        <v>317.2</v>
      </c>
      <c r="AT80" s="4">
        <v>30.9</v>
      </c>
      <c r="AU80" s="4">
        <v>12</v>
      </c>
      <c r="AV80" s="4">
        <v>10</v>
      </c>
      <c r="AW80" s="4" t="s">
        <v>212</v>
      </c>
      <c r="AX80" s="4">
        <v>1.4</v>
      </c>
      <c r="AY80" s="4">
        <v>1.2</v>
      </c>
      <c r="AZ80" s="4">
        <v>2.1</v>
      </c>
      <c r="BA80" s="4">
        <v>13.404</v>
      </c>
      <c r="BB80" s="4">
        <v>13.3</v>
      </c>
      <c r="BC80" s="4">
        <v>0.99</v>
      </c>
      <c r="BD80" s="4">
        <v>15.631</v>
      </c>
      <c r="BE80" s="4">
        <v>2498.527</v>
      </c>
      <c r="BF80" s="4">
        <v>176.143</v>
      </c>
      <c r="BG80" s="4">
        <v>35.411999999999999</v>
      </c>
      <c r="BH80" s="4">
        <v>0.03</v>
      </c>
      <c r="BI80" s="4">
        <v>35.442</v>
      </c>
      <c r="BJ80" s="4">
        <v>29.268000000000001</v>
      </c>
      <c r="BK80" s="4">
        <v>2.5000000000000001E-2</v>
      </c>
      <c r="BL80" s="4">
        <v>29.292999999999999</v>
      </c>
      <c r="BM80" s="4">
        <v>45.148499999999999</v>
      </c>
      <c r="BQ80" s="4">
        <v>227.79499999999999</v>
      </c>
      <c r="BR80" s="4">
        <v>0.47365800000000002</v>
      </c>
      <c r="BS80" s="4">
        <v>-5</v>
      </c>
      <c r="BT80" s="4">
        <v>8.9999999999999993E-3</v>
      </c>
      <c r="BU80" s="4">
        <v>11.575017000000001</v>
      </c>
      <c r="BV80" s="4">
        <v>21</v>
      </c>
      <c r="BW80" s="4">
        <f t="shared" si="10"/>
        <v>3.0581194914000003</v>
      </c>
      <c r="BY80" s="4">
        <f>BE80*$BU80*(VLOOKUP("Fuel Specific Gravity",'Raw Data'!$A$1:$B$2000,2,FALSE))</f>
        <v>21719.289867469211</v>
      </c>
      <c r="BZ80" s="4">
        <f>BF80*$BU80*(VLOOKUP("Fuel Specific Gravity",'Raw Data'!$A$1:$B$2000,2,FALSE))</f>
        <v>1531.1825227926811</v>
      </c>
      <c r="CA80" s="4">
        <f>BJ80*$BU80*(VLOOKUP("Fuel Specific Gravity",'Raw Data'!$A$1:$B$2000,2,FALSE))</f>
        <v>254.42197576455604</v>
      </c>
      <c r="CB80" s="4">
        <f>BM80*$BU80*(VLOOKUP("Fuel Specific Gravity",'Raw Data'!$A$1:$B$2000,2,FALSE))</f>
        <v>392.46858592339953</v>
      </c>
    </row>
    <row r="81" spans="1:80" x14ac:dyDescent="0.25">
      <c r="A81" s="2">
        <v>43167</v>
      </c>
      <c r="B81" s="38">
        <v>1.8922453703703705E-2</v>
      </c>
      <c r="C81" s="4">
        <v>13.16</v>
      </c>
      <c r="D81" s="4">
        <v>1.1762999999999999</v>
      </c>
      <c r="E81" s="4">
        <v>11762.536829999999</v>
      </c>
      <c r="F81" s="4">
        <v>1778.7</v>
      </c>
      <c r="G81" s="4">
        <v>1.7</v>
      </c>
      <c r="H81" s="4">
        <v>5651</v>
      </c>
      <c r="J81" s="4">
        <v>1.59</v>
      </c>
      <c r="K81" s="4">
        <v>0.86629999999999996</v>
      </c>
      <c r="L81" s="4">
        <v>11.400499999999999</v>
      </c>
      <c r="M81" s="4">
        <v>1.0189999999999999</v>
      </c>
      <c r="N81" s="4">
        <v>1540.8707999999999</v>
      </c>
      <c r="O81" s="4">
        <v>1.4614</v>
      </c>
      <c r="P81" s="4">
        <v>1542.3</v>
      </c>
      <c r="Q81" s="4">
        <v>1273.5349000000001</v>
      </c>
      <c r="R81" s="4">
        <v>1.2079</v>
      </c>
      <c r="S81" s="4">
        <v>1274.7</v>
      </c>
      <c r="T81" s="4">
        <v>5651.0227999999997</v>
      </c>
      <c r="W81" s="4">
        <v>0</v>
      </c>
      <c r="X81" s="4">
        <v>1.3778999999999999</v>
      </c>
      <c r="Y81" s="4">
        <v>12</v>
      </c>
      <c r="Z81" s="4">
        <v>850</v>
      </c>
      <c r="AA81" s="4">
        <v>849</v>
      </c>
      <c r="AB81" s="4">
        <v>861</v>
      </c>
      <c r="AC81" s="4">
        <v>96</v>
      </c>
      <c r="AD81" s="4">
        <v>30.34</v>
      </c>
      <c r="AE81" s="4">
        <v>0.7</v>
      </c>
      <c r="AF81" s="4">
        <v>978</v>
      </c>
      <c r="AG81" s="4">
        <v>2</v>
      </c>
      <c r="AH81" s="4">
        <v>70</v>
      </c>
      <c r="AI81" s="4">
        <v>37</v>
      </c>
      <c r="AJ81" s="4">
        <v>191</v>
      </c>
      <c r="AK81" s="4">
        <v>169.9</v>
      </c>
      <c r="AL81" s="4">
        <v>3.5</v>
      </c>
      <c r="AM81" s="4">
        <v>174.1</v>
      </c>
      <c r="AN81" s="4" t="s">
        <v>155</v>
      </c>
      <c r="AO81" s="4">
        <v>2</v>
      </c>
      <c r="AP81" s="5">
        <v>0.76973379629629635</v>
      </c>
      <c r="AQ81" s="4">
        <v>47.162762999999998</v>
      </c>
      <c r="AR81" s="4">
        <v>-88.484161</v>
      </c>
      <c r="AS81" s="4">
        <v>317.39999999999998</v>
      </c>
      <c r="AT81" s="4">
        <v>33.6</v>
      </c>
      <c r="AU81" s="4">
        <v>12</v>
      </c>
      <c r="AV81" s="4">
        <v>10</v>
      </c>
      <c r="AW81" s="4" t="s">
        <v>212</v>
      </c>
      <c r="AX81" s="4">
        <v>1.4719</v>
      </c>
      <c r="AY81" s="4">
        <v>1.3438000000000001</v>
      </c>
      <c r="AZ81" s="4">
        <v>2.1718999999999999</v>
      </c>
      <c r="BA81" s="4">
        <v>13.404</v>
      </c>
      <c r="BB81" s="4">
        <v>13.45</v>
      </c>
      <c r="BC81" s="4">
        <v>1</v>
      </c>
      <c r="BD81" s="4">
        <v>15.436</v>
      </c>
      <c r="BE81" s="4">
        <v>2551.6469999999999</v>
      </c>
      <c r="BF81" s="4">
        <v>145.155</v>
      </c>
      <c r="BG81" s="4">
        <v>36.116</v>
      </c>
      <c r="BH81" s="4">
        <v>3.4000000000000002E-2</v>
      </c>
      <c r="BI81" s="4">
        <v>36.15</v>
      </c>
      <c r="BJ81" s="4">
        <v>29.85</v>
      </c>
      <c r="BK81" s="4">
        <v>2.8000000000000001E-2</v>
      </c>
      <c r="BL81" s="4">
        <v>29.878</v>
      </c>
      <c r="BM81" s="4">
        <v>43.646099999999997</v>
      </c>
      <c r="BQ81" s="4">
        <v>224.24799999999999</v>
      </c>
      <c r="BR81" s="4">
        <v>0.446075</v>
      </c>
      <c r="BS81" s="4">
        <v>-5</v>
      </c>
      <c r="BT81" s="4">
        <v>8.9999999999999993E-3</v>
      </c>
      <c r="BU81" s="4">
        <v>10.900957999999999</v>
      </c>
      <c r="BV81" s="4">
        <v>21</v>
      </c>
      <c r="BW81" s="4">
        <f t="shared" si="10"/>
        <v>2.8800331035999998</v>
      </c>
      <c r="BY81" s="4">
        <f>BE81*$BU81*(VLOOKUP("Fuel Specific Gravity",'Raw Data'!$A$1:$B$2000,2,FALSE))</f>
        <v>20889.362980147325</v>
      </c>
      <c r="BZ81" s="4">
        <f>BF81*$BU81*(VLOOKUP("Fuel Specific Gravity",'Raw Data'!$A$1:$B$2000,2,FALSE))</f>
        <v>1188.3287474259901</v>
      </c>
      <c r="CA81" s="4">
        <f>BJ81*$BU81*(VLOOKUP("Fuel Specific Gravity",'Raw Data'!$A$1:$B$2000,2,FALSE))</f>
        <v>244.3705908213</v>
      </c>
      <c r="CB81" s="4">
        <f>BM81*$BU81*(VLOOKUP("Fuel Specific Gravity",'Raw Data'!$A$1:$B$2000,2,FALSE))</f>
        <v>357.31401152581373</v>
      </c>
    </row>
    <row r="82" spans="1:80" x14ac:dyDescent="0.25">
      <c r="A82" s="2">
        <v>43167</v>
      </c>
      <c r="B82" s="38">
        <v>1.8934027777777779E-2</v>
      </c>
      <c r="C82" s="4">
        <v>13.169</v>
      </c>
      <c r="D82" s="4">
        <v>1.0882000000000001</v>
      </c>
      <c r="E82" s="4">
        <v>10882.26856</v>
      </c>
      <c r="F82" s="4">
        <v>1739.9</v>
      </c>
      <c r="G82" s="4">
        <v>2.1</v>
      </c>
      <c r="H82" s="4">
        <v>5591</v>
      </c>
      <c r="J82" s="4">
        <v>1.5</v>
      </c>
      <c r="K82" s="4">
        <v>0.86699999999999999</v>
      </c>
      <c r="L82" s="4">
        <v>11.417299999999999</v>
      </c>
      <c r="M82" s="4">
        <v>0.94350000000000001</v>
      </c>
      <c r="N82" s="4">
        <v>1508.4984999999999</v>
      </c>
      <c r="O82" s="4">
        <v>1.8456999999999999</v>
      </c>
      <c r="P82" s="4">
        <v>1510.3</v>
      </c>
      <c r="Q82" s="4">
        <v>1246.7791999999999</v>
      </c>
      <c r="R82" s="4">
        <v>1.5255000000000001</v>
      </c>
      <c r="S82" s="4">
        <v>1248.3</v>
      </c>
      <c r="T82" s="4">
        <v>5590.9574000000002</v>
      </c>
      <c r="W82" s="4">
        <v>0</v>
      </c>
      <c r="X82" s="4">
        <v>1.3005</v>
      </c>
      <c r="Y82" s="4">
        <v>11.9</v>
      </c>
      <c r="Z82" s="4">
        <v>850</v>
      </c>
      <c r="AA82" s="4">
        <v>848</v>
      </c>
      <c r="AB82" s="4">
        <v>861</v>
      </c>
      <c r="AC82" s="4">
        <v>96</v>
      </c>
      <c r="AD82" s="4">
        <v>30.34</v>
      </c>
      <c r="AE82" s="4">
        <v>0.7</v>
      </c>
      <c r="AF82" s="4">
        <v>978</v>
      </c>
      <c r="AG82" s="4">
        <v>2</v>
      </c>
      <c r="AH82" s="4">
        <v>70</v>
      </c>
      <c r="AI82" s="4">
        <v>37</v>
      </c>
      <c r="AJ82" s="4">
        <v>191</v>
      </c>
      <c r="AK82" s="4">
        <v>169.1</v>
      </c>
      <c r="AL82" s="4">
        <v>3.3</v>
      </c>
      <c r="AM82" s="4">
        <v>174.2</v>
      </c>
      <c r="AN82" s="4" t="s">
        <v>155</v>
      </c>
      <c r="AO82" s="4">
        <v>2</v>
      </c>
      <c r="AP82" s="5">
        <v>0.76974537037037039</v>
      </c>
      <c r="AQ82" s="4">
        <v>47.162908000000002</v>
      </c>
      <c r="AR82" s="4">
        <v>-88.48415</v>
      </c>
      <c r="AS82" s="4">
        <v>317.7</v>
      </c>
      <c r="AT82" s="4">
        <v>34.4</v>
      </c>
      <c r="AU82" s="4">
        <v>12</v>
      </c>
      <c r="AV82" s="4">
        <v>10</v>
      </c>
      <c r="AW82" s="4" t="s">
        <v>212</v>
      </c>
      <c r="AX82" s="4">
        <v>1.5</v>
      </c>
      <c r="AY82" s="4">
        <v>1.4</v>
      </c>
      <c r="AZ82" s="4">
        <v>2.2000000000000002</v>
      </c>
      <c r="BA82" s="4">
        <v>13.404</v>
      </c>
      <c r="BB82" s="4">
        <v>13.54</v>
      </c>
      <c r="BC82" s="4">
        <v>1.01</v>
      </c>
      <c r="BD82" s="4">
        <v>15.34</v>
      </c>
      <c r="BE82" s="4">
        <v>2568.241</v>
      </c>
      <c r="BF82" s="4">
        <v>135.08000000000001</v>
      </c>
      <c r="BG82" s="4">
        <v>35.534999999999997</v>
      </c>
      <c r="BH82" s="4">
        <v>4.2999999999999997E-2</v>
      </c>
      <c r="BI82" s="4">
        <v>35.578000000000003</v>
      </c>
      <c r="BJ82" s="4">
        <v>29.37</v>
      </c>
      <c r="BK82" s="4">
        <v>3.5999999999999997E-2</v>
      </c>
      <c r="BL82" s="4">
        <v>29.405000000000001</v>
      </c>
      <c r="BM82" s="4">
        <v>43.399000000000001</v>
      </c>
      <c r="BQ82" s="4">
        <v>212.708</v>
      </c>
      <c r="BR82" s="4">
        <v>0.48772700000000002</v>
      </c>
      <c r="BS82" s="4">
        <v>-5</v>
      </c>
      <c r="BT82" s="4">
        <v>8.9999999999999993E-3</v>
      </c>
      <c r="BU82" s="4">
        <v>11.918829000000001</v>
      </c>
      <c r="BV82" s="4">
        <v>21</v>
      </c>
      <c r="BW82" s="4">
        <f t="shared" si="10"/>
        <v>3.1489546218000002</v>
      </c>
      <c r="BY82" s="4">
        <f>BE82*$BU82*(VLOOKUP("Fuel Specific Gravity",'Raw Data'!$A$1:$B$2000,2,FALSE))</f>
        <v>22988.42940765154</v>
      </c>
      <c r="BZ82" s="4">
        <f>BF82*$BU82*(VLOOKUP("Fuel Specific Gravity",'Raw Data'!$A$1:$B$2000,2,FALSE))</f>
        <v>1209.1065614113202</v>
      </c>
      <c r="CA82" s="4">
        <f>BJ82*$BU82*(VLOOKUP("Fuel Specific Gravity",'Raw Data'!$A$1:$B$2000,2,FALSE))</f>
        <v>262.89206180523001</v>
      </c>
      <c r="CB82" s="4">
        <f>BM82*$BU82*(VLOOKUP("Fuel Specific Gravity",'Raw Data'!$A$1:$B$2000,2,FALSE))</f>
        <v>388.46621008802106</v>
      </c>
    </row>
    <row r="83" spans="1:80" x14ac:dyDescent="0.25">
      <c r="A83" s="2">
        <v>43167</v>
      </c>
      <c r="B83" s="38">
        <v>1.8945601851851852E-2</v>
      </c>
      <c r="C83" s="4">
        <v>13.032999999999999</v>
      </c>
      <c r="D83" s="4">
        <v>1.3795999999999999</v>
      </c>
      <c r="E83" s="4">
        <v>13795.87011</v>
      </c>
      <c r="F83" s="4">
        <v>1760.7</v>
      </c>
      <c r="G83" s="4">
        <v>2.2000000000000002</v>
      </c>
      <c r="H83" s="4">
        <v>5692.3</v>
      </c>
      <c r="J83" s="4">
        <v>1.4</v>
      </c>
      <c r="K83" s="4">
        <v>0.86539999999999995</v>
      </c>
      <c r="L83" s="4">
        <v>11.2782</v>
      </c>
      <c r="M83" s="4">
        <v>1.1938</v>
      </c>
      <c r="N83" s="4">
        <v>1523.6423</v>
      </c>
      <c r="O83" s="4">
        <v>1.9037999999999999</v>
      </c>
      <c r="P83" s="4">
        <v>1525.5</v>
      </c>
      <c r="Q83" s="4">
        <v>1259.2954999999999</v>
      </c>
      <c r="R83" s="4">
        <v>1.5734999999999999</v>
      </c>
      <c r="S83" s="4">
        <v>1260.9000000000001</v>
      </c>
      <c r="T83" s="4">
        <v>5692.2983999999997</v>
      </c>
      <c r="W83" s="4">
        <v>0</v>
      </c>
      <c r="X83" s="4">
        <v>1.2115</v>
      </c>
      <c r="Y83" s="4">
        <v>11.9</v>
      </c>
      <c r="Z83" s="4">
        <v>850</v>
      </c>
      <c r="AA83" s="4">
        <v>848</v>
      </c>
      <c r="AB83" s="4">
        <v>860</v>
      </c>
      <c r="AC83" s="4">
        <v>96</v>
      </c>
      <c r="AD83" s="4">
        <v>30.34</v>
      </c>
      <c r="AE83" s="4">
        <v>0.7</v>
      </c>
      <c r="AF83" s="4">
        <v>978</v>
      </c>
      <c r="AG83" s="4">
        <v>2</v>
      </c>
      <c r="AH83" s="4">
        <v>69.123000000000005</v>
      </c>
      <c r="AI83" s="4">
        <v>37</v>
      </c>
      <c r="AJ83" s="4">
        <v>191</v>
      </c>
      <c r="AK83" s="4">
        <v>169</v>
      </c>
      <c r="AL83" s="4">
        <v>3.4</v>
      </c>
      <c r="AM83" s="4">
        <v>174.5</v>
      </c>
      <c r="AN83" s="4" t="s">
        <v>155</v>
      </c>
      <c r="AO83" s="4">
        <v>2</v>
      </c>
      <c r="AP83" s="5">
        <v>0.76975694444444442</v>
      </c>
      <c r="AQ83" s="4">
        <v>47.163066000000001</v>
      </c>
      <c r="AR83" s="4">
        <v>-88.484194000000002</v>
      </c>
      <c r="AS83" s="4">
        <v>318.2</v>
      </c>
      <c r="AT83" s="4">
        <v>36.299999999999997</v>
      </c>
      <c r="AU83" s="4">
        <v>12</v>
      </c>
      <c r="AV83" s="4">
        <v>10</v>
      </c>
      <c r="AW83" s="4" t="s">
        <v>212</v>
      </c>
      <c r="AX83" s="4">
        <v>1.5</v>
      </c>
      <c r="AY83" s="4">
        <v>1.112687</v>
      </c>
      <c r="AZ83" s="4">
        <v>2.2000000000000002</v>
      </c>
      <c r="BA83" s="4">
        <v>13.404</v>
      </c>
      <c r="BB83" s="4">
        <v>13.36</v>
      </c>
      <c r="BC83" s="4">
        <v>1</v>
      </c>
      <c r="BD83" s="4">
        <v>15.558999999999999</v>
      </c>
      <c r="BE83" s="4">
        <v>2513.259</v>
      </c>
      <c r="BF83" s="4">
        <v>169.32400000000001</v>
      </c>
      <c r="BG83" s="4">
        <v>35.555999999999997</v>
      </c>
      <c r="BH83" s="4">
        <v>4.3999999999999997E-2</v>
      </c>
      <c r="BI83" s="4">
        <v>35.600999999999999</v>
      </c>
      <c r="BJ83" s="4">
        <v>29.387</v>
      </c>
      <c r="BK83" s="4">
        <v>3.6999999999999998E-2</v>
      </c>
      <c r="BL83" s="4">
        <v>29.423999999999999</v>
      </c>
      <c r="BM83" s="4">
        <v>43.773000000000003</v>
      </c>
      <c r="BQ83" s="4">
        <v>196.29900000000001</v>
      </c>
      <c r="BR83" s="4">
        <v>0.56679100000000004</v>
      </c>
      <c r="BS83" s="4">
        <v>-5</v>
      </c>
      <c r="BT83" s="4">
        <v>8.123E-3</v>
      </c>
      <c r="BU83" s="4">
        <v>13.850955000000001</v>
      </c>
      <c r="BV83" s="4">
        <v>21</v>
      </c>
      <c r="BW83" s="4">
        <f t="shared" si="10"/>
        <v>3.6594223110000001</v>
      </c>
      <c r="BY83" s="4">
        <f>BE83*$BU83*(VLOOKUP("Fuel Specific Gravity",'Raw Data'!$A$1:$B$2000,2,FALSE))</f>
        <v>26143.089021571097</v>
      </c>
      <c r="BZ83" s="4">
        <f>BF83*$BU83*(VLOOKUP("Fuel Specific Gravity",'Raw Data'!$A$1:$B$2000,2,FALSE))</f>
        <v>1761.3196274194202</v>
      </c>
      <c r="CA83" s="4">
        <f>BJ83*$BU83*(VLOOKUP("Fuel Specific Gravity",'Raw Data'!$A$1:$B$2000,2,FALSE))</f>
        <v>305.68554895333506</v>
      </c>
      <c r="CB83" s="4">
        <f>BM83*$BU83*(VLOOKUP("Fuel Specific Gravity",'Raw Data'!$A$1:$B$2000,2,FALSE))</f>
        <v>455.32968776446501</v>
      </c>
    </row>
    <row r="84" spans="1:80" x14ac:dyDescent="0.25">
      <c r="A84" s="2">
        <v>43167</v>
      </c>
      <c r="B84" s="38">
        <v>1.8957175925925926E-2</v>
      </c>
      <c r="C84" s="4">
        <v>12.856999999999999</v>
      </c>
      <c r="D84" s="4">
        <v>1.8126</v>
      </c>
      <c r="E84" s="4">
        <v>18125.59534</v>
      </c>
      <c r="F84" s="4">
        <v>1771.8</v>
      </c>
      <c r="G84" s="4">
        <v>2.4</v>
      </c>
      <c r="H84" s="4">
        <v>5916.1</v>
      </c>
      <c r="J84" s="4">
        <v>1.34</v>
      </c>
      <c r="K84" s="4">
        <v>0.86260000000000003</v>
      </c>
      <c r="L84" s="4">
        <v>11.0907</v>
      </c>
      <c r="M84" s="4">
        <v>1.5634999999999999</v>
      </c>
      <c r="N84" s="4">
        <v>1528.3342</v>
      </c>
      <c r="O84" s="4">
        <v>2.0952999999999999</v>
      </c>
      <c r="P84" s="4">
        <v>1530.4</v>
      </c>
      <c r="Q84" s="4">
        <v>1263.1733999999999</v>
      </c>
      <c r="R84" s="4">
        <v>1.7318</v>
      </c>
      <c r="S84" s="4">
        <v>1264.9000000000001</v>
      </c>
      <c r="T84" s="4">
        <v>5916.0870000000004</v>
      </c>
      <c r="W84" s="4">
        <v>0</v>
      </c>
      <c r="X84" s="4">
        <v>1.1563000000000001</v>
      </c>
      <c r="Y84" s="4">
        <v>11.9</v>
      </c>
      <c r="Z84" s="4">
        <v>849</v>
      </c>
      <c r="AA84" s="4">
        <v>847</v>
      </c>
      <c r="AB84" s="4">
        <v>860</v>
      </c>
      <c r="AC84" s="4">
        <v>96</v>
      </c>
      <c r="AD84" s="4">
        <v>30.34</v>
      </c>
      <c r="AE84" s="4">
        <v>0.7</v>
      </c>
      <c r="AF84" s="4">
        <v>978</v>
      </c>
      <c r="AG84" s="4">
        <v>2</v>
      </c>
      <c r="AH84" s="4">
        <v>69</v>
      </c>
      <c r="AI84" s="4">
        <v>37</v>
      </c>
      <c r="AJ84" s="4">
        <v>191</v>
      </c>
      <c r="AK84" s="4">
        <v>169</v>
      </c>
      <c r="AL84" s="4">
        <v>3.4</v>
      </c>
      <c r="AM84" s="4">
        <v>174.9</v>
      </c>
      <c r="AN84" s="4" t="s">
        <v>155</v>
      </c>
      <c r="AO84" s="4">
        <v>2</v>
      </c>
      <c r="AP84" s="5">
        <v>0.76976851851851846</v>
      </c>
      <c r="AQ84" s="4">
        <v>47.163214000000004</v>
      </c>
      <c r="AR84" s="4">
        <v>-88.484290999999999</v>
      </c>
      <c r="AS84" s="4">
        <v>318.89999999999998</v>
      </c>
      <c r="AT84" s="4">
        <v>37.5</v>
      </c>
      <c r="AU84" s="4">
        <v>12</v>
      </c>
      <c r="AV84" s="4">
        <v>10</v>
      </c>
      <c r="AW84" s="4" t="s">
        <v>212</v>
      </c>
      <c r="AX84" s="4">
        <v>1.787487</v>
      </c>
      <c r="AY84" s="4">
        <v>1.5031030000000001</v>
      </c>
      <c r="AZ84" s="4">
        <v>2.774975</v>
      </c>
      <c r="BA84" s="4">
        <v>13.404</v>
      </c>
      <c r="BB84" s="4">
        <v>13.07</v>
      </c>
      <c r="BC84" s="4">
        <v>0.98</v>
      </c>
      <c r="BD84" s="4">
        <v>15.93</v>
      </c>
      <c r="BE84" s="4">
        <v>2433.1840000000002</v>
      </c>
      <c r="BF84" s="4">
        <v>218.31800000000001</v>
      </c>
      <c r="BG84" s="4">
        <v>35.113</v>
      </c>
      <c r="BH84" s="4">
        <v>4.8000000000000001E-2</v>
      </c>
      <c r="BI84" s="4">
        <v>35.161000000000001</v>
      </c>
      <c r="BJ84" s="4">
        <v>29.021000000000001</v>
      </c>
      <c r="BK84" s="4">
        <v>0.04</v>
      </c>
      <c r="BL84" s="4">
        <v>29.061</v>
      </c>
      <c r="BM84" s="4">
        <v>44.789099999999998</v>
      </c>
      <c r="BQ84" s="4">
        <v>184.459</v>
      </c>
      <c r="BR84" s="4">
        <v>0.61207999999999996</v>
      </c>
      <c r="BS84" s="4">
        <v>-5</v>
      </c>
      <c r="BT84" s="4">
        <v>8.8769999999999995E-3</v>
      </c>
      <c r="BU84" s="4">
        <v>14.957705000000001</v>
      </c>
      <c r="BV84" s="4">
        <v>21</v>
      </c>
      <c r="BW84" s="4">
        <f t="shared" si="10"/>
        <v>3.951825661</v>
      </c>
      <c r="BY84" s="4">
        <f>BE84*$BU84*(VLOOKUP("Fuel Specific Gravity",'Raw Data'!$A$1:$B$2000,2,FALSE))</f>
        <v>27332.531210522728</v>
      </c>
      <c r="BZ84" s="4">
        <f>BF84*$BU84*(VLOOKUP("Fuel Specific Gravity",'Raw Data'!$A$1:$B$2000,2,FALSE))</f>
        <v>2452.4177163826903</v>
      </c>
      <c r="CA84" s="4">
        <f>BJ84*$BU84*(VLOOKUP("Fuel Specific Gravity",'Raw Data'!$A$1:$B$2000,2,FALSE))</f>
        <v>325.99975516055503</v>
      </c>
      <c r="CB84" s="4">
        <f>BM84*$BU84*(VLOOKUP("Fuel Specific Gravity",'Raw Data'!$A$1:$B$2000,2,FALSE))</f>
        <v>503.12655090664055</v>
      </c>
    </row>
    <row r="85" spans="1:80" x14ac:dyDescent="0.25">
      <c r="A85" s="2">
        <v>43167</v>
      </c>
      <c r="B85" s="38">
        <v>1.8968750000000003E-2</v>
      </c>
      <c r="C85" s="4">
        <v>12.76</v>
      </c>
      <c r="D85" s="4">
        <v>2.0752999999999999</v>
      </c>
      <c r="E85" s="4">
        <v>20753.245320000002</v>
      </c>
      <c r="F85" s="4">
        <v>1826.1</v>
      </c>
      <c r="G85" s="4">
        <v>2.5</v>
      </c>
      <c r="H85" s="4">
        <v>6156.2</v>
      </c>
      <c r="J85" s="4">
        <v>1.29</v>
      </c>
      <c r="K85" s="4">
        <v>0.86080000000000001</v>
      </c>
      <c r="L85" s="4">
        <v>10.9833</v>
      </c>
      <c r="M85" s="4">
        <v>1.7864</v>
      </c>
      <c r="N85" s="4">
        <v>1571.7908</v>
      </c>
      <c r="O85" s="4">
        <v>2.1271</v>
      </c>
      <c r="P85" s="4">
        <v>1573.9</v>
      </c>
      <c r="Q85" s="4">
        <v>1299.0904</v>
      </c>
      <c r="R85" s="4">
        <v>1.758</v>
      </c>
      <c r="S85" s="4">
        <v>1300.8</v>
      </c>
      <c r="T85" s="4">
        <v>6156.1908999999996</v>
      </c>
      <c r="W85" s="4">
        <v>0</v>
      </c>
      <c r="X85" s="4">
        <v>1.1094999999999999</v>
      </c>
      <c r="Y85" s="4">
        <v>11.9</v>
      </c>
      <c r="Z85" s="4">
        <v>850</v>
      </c>
      <c r="AA85" s="4">
        <v>849</v>
      </c>
      <c r="AB85" s="4">
        <v>860</v>
      </c>
      <c r="AC85" s="4">
        <v>96</v>
      </c>
      <c r="AD85" s="4">
        <v>30.34</v>
      </c>
      <c r="AE85" s="4">
        <v>0.7</v>
      </c>
      <c r="AF85" s="4">
        <v>978</v>
      </c>
      <c r="AG85" s="4">
        <v>2</v>
      </c>
      <c r="AH85" s="4">
        <v>69</v>
      </c>
      <c r="AI85" s="4">
        <v>37</v>
      </c>
      <c r="AJ85" s="4">
        <v>191</v>
      </c>
      <c r="AK85" s="4">
        <v>169.9</v>
      </c>
      <c r="AL85" s="4">
        <v>3.5</v>
      </c>
      <c r="AM85" s="4">
        <v>175</v>
      </c>
      <c r="AN85" s="4" t="s">
        <v>155</v>
      </c>
      <c r="AO85" s="4">
        <v>2</v>
      </c>
      <c r="AP85" s="5">
        <v>0.76978009259259261</v>
      </c>
      <c r="AQ85" s="4">
        <v>47.163356999999998</v>
      </c>
      <c r="AR85" s="4">
        <v>-88.484367000000006</v>
      </c>
      <c r="AS85" s="4">
        <v>319.60000000000002</v>
      </c>
      <c r="AT85" s="4">
        <v>39.1</v>
      </c>
      <c r="AU85" s="4">
        <v>12</v>
      </c>
      <c r="AV85" s="4">
        <v>10</v>
      </c>
      <c r="AW85" s="4" t="s">
        <v>212</v>
      </c>
      <c r="AX85" s="4">
        <v>1.9</v>
      </c>
      <c r="AY85" s="4">
        <v>1.7</v>
      </c>
      <c r="AZ85" s="4">
        <v>3</v>
      </c>
      <c r="BA85" s="4">
        <v>13.404</v>
      </c>
      <c r="BB85" s="4">
        <v>12.89</v>
      </c>
      <c r="BC85" s="4">
        <v>0.96</v>
      </c>
      <c r="BD85" s="4">
        <v>16.177</v>
      </c>
      <c r="BE85" s="4">
        <v>2384.4319999999998</v>
      </c>
      <c r="BF85" s="4">
        <v>246.83</v>
      </c>
      <c r="BG85" s="4">
        <v>35.734000000000002</v>
      </c>
      <c r="BH85" s="4">
        <v>4.8000000000000001E-2</v>
      </c>
      <c r="BI85" s="4">
        <v>35.783000000000001</v>
      </c>
      <c r="BJ85" s="4">
        <v>29.533999999999999</v>
      </c>
      <c r="BK85" s="4">
        <v>0.04</v>
      </c>
      <c r="BL85" s="4">
        <v>29.574000000000002</v>
      </c>
      <c r="BM85" s="4">
        <v>46.119799999999998</v>
      </c>
      <c r="BQ85" s="4">
        <v>175.137</v>
      </c>
      <c r="BR85" s="4">
        <v>0.67049700000000001</v>
      </c>
      <c r="BS85" s="4">
        <v>-5</v>
      </c>
      <c r="BT85" s="4">
        <v>8.9999999999999993E-3</v>
      </c>
      <c r="BU85" s="4">
        <v>16.385269999999998</v>
      </c>
      <c r="BV85" s="4">
        <v>21</v>
      </c>
      <c r="BW85" s="4">
        <f t="shared" si="10"/>
        <v>4.328988333999999</v>
      </c>
      <c r="BY85" s="4">
        <f>BE85*$BU85*(VLOOKUP("Fuel Specific Gravity",'Raw Data'!$A$1:$B$2000,2,FALSE))</f>
        <v>29341.241149596637</v>
      </c>
      <c r="BZ85" s="4">
        <f>BF85*$BU85*(VLOOKUP("Fuel Specific Gravity",'Raw Data'!$A$1:$B$2000,2,FALSE))</f>
        <v>3037.3265217691001</v>
      </c>
      <c r="CA85" s="4">
        <f>BJ85*$BU85*(VLOOKUP("Fuel Specific Gravity",'Raw Data'!$A$1:$B$2000,2,FALSE))</f>
        <v>363.42584569917994</v>
      </c>
      <c r="CB85" s="4">
        <f>BM85*$BU85*(VLOOKUP("Fuel Specific Gravity",'Raw Data'!$A$1:$B$2000,2,FALSE))</f>
        <v>567.51971688484593</v>
      </c>
    </row>
    <row r="86" spans="1:80" x14ac:dyDescent="0.25">
      <c r="A86" s="2">
        <v>43167</v>
      </c>
      <c r="B86" s="38">
        <v>1.8980324074074077E-2</v>
      </c>
      <c r="C86" s="4">
        <v>12.781000000000001</v>
      </c>
      <c r="D86" s="4">
        <v>1.9649000000000001</v>
      </c>
      <c r="E86" s="4">
        <v>19649.284530000001</v>
      </c>
      <c r="F86" s="4">
        <v>1865.6</v>
      </c>
      <c r="G86" s="4">
        <v>2.4</v>
      </c>
      <c r="H86" s="4">
        <v>6320.6</v>
      </c>
      <c r="J86" s="4">
        <v>1.1299999999999999</v>
      </c>
      <c r="K86" s="4">
        <v>0.86150000000000004</v>
      </c>
      <c r="L86" s="4">
        <v>11.0108</v>
      </c>
      <c r="M86" s="4">
        <v>1.6928000000000001</v>
      </c>
      <c r="N86" s="4">
        <v>1607.1957</v>
      </c>
      <c r="O86" s="4">
        <v>2.0676000000000001</v>
      </c>
      <c r="P86" s="4">
        <v>1609.3</v>
      </c>
      <c r="Q86" s="4">
        <v>1326.9158</v>
      </c>
      <c r="R86" s="4">
        <v>1.7070000000000001</v>
      </c>
      <c r="S86" s="4">
        <v>1328.6</v>
      </c>
      <c r="T86" s="4">
        <v>6320.5515999999998</v>
      </c>
      <c r="W86" s="4">
        <v>0</v>
      </c>
      <c r="X86" s="4">
        <v>0.97650000000000003</v>
      </c>
      <c r="Y86" s="4">
        <v>11.9</v>
      </c>
      <c r="Z86" s="4">
        <v>849</v>
      </c>
      <c r="AA86" s="4">
        <v>849</v>
      </c>
      <c r="AB86" s="4">
        <v>859</v>
      </c>
      <c r="AC86" s="4">
        <v>95.1</v>
      </c>
      <c r="AD86" s="4">
        <v>30.06</v>
      </c>
      <c r="AE86" s="4">
        <v>0.69</v>
      </c>
      <c r="AF86" s="4">
        <v>978</v>
      </c>
      <c r="AG86" s="4">
        <v>2</v>
      </c>
      <c r="AH86" s="4">
        <v>69</v>
      </c>
      <c r="AI86" s="4">
        <v>37</v>
      </c>
      <c r="AJ86" s="4">
        <v>191</v>
      </c>
      <c r="AK86" s="4">
        <v>170</v>
      </c>
      <c r="AL86" s="4">
        <v>3.5</v>
      </c>
      <c r="AM86" s="4">
        <v>175</v>
      </c>
      <c r="AN86" s="4" t="s">
        <v>155</v>
      </c>
      <c r="AO86" s="4">
        <v>2</v>
      </c>
      <c r="AP86" s="5">
        <v>0.76979166666666676</v>
      </c>
      <c r="AQ86" s="4">
        <v>47.163499999999999</v>
      </c>
      <c r="AR86" s="4">
        <v>-88.484513000000007</v>
      </c>
      <c r="AS86" s="4">
        <v>319.39999999999998</v>
      </c>
      <c r="AT86" s="4">
        <v>41.4</v>
      </c>
      <c r="AU86" s="4">
        <v>12</v>
      </c>
      <c r="AV86" s="4">
        <v>10</v>
      </c>
      <c r="AW86" s="4" t="s">
        <v>212</v>
      </c>
      <c r="AX86" s="4">
        <v>1.7562</v>
      </c>
      <c r="AY86" s="4">
        <v>1.7719</v>
      </c>
      <c r="AZ86" s="4">
        <v>3</v>
      </c>
      <c r="BA86" s="4">
        <v>13.404</v>
      </c>
      <c r="BB86" s="4">
        <v>12.95</v>
      </c>
      <c r="BC86" s="4">
        <v>0.97</v>
      </c>
      <c r="BD86" s="4">
        <v>16.077000000000002</v>
      </c>
      <c r="BE86" s="4">
        <v>2399.3290000000002</v>
      </c>
      <c r="BF86" s="4">
        <v>234.774</v>
      </c>
      <c r="BG86" s="4">
        <v>36.676000000000002</v>
      </c>
      <c r="BH86" s="4">
        <v>4.7E-2</v>
      </c>
      <c r="BI86" s="4">
        <v>36.722999999999999</v>
      </c>
      <c r="BJ86" s="4">
        <v>30.28</v>
      </c>
      <c r="BK86" s="4">
        <v>3.9E-2</v>
      </c>
      <c r="BL86" s="4">
        <v>30.318999999999999</v>
      </c>
      <c r="BM86" s="4">
        <v>47.527900000000002</v>
      </c>
      <c r="BQ86" s="4">
        <v>154.721</v>
      </c>
      <c r="BR86" s="4">
        <v>0.65259199999999995</v>
      </c>
      <c r="BS86" s="4">
        <v>-5</v>
      </c>
      <c r="BT86" s="4">
        <v>8.9999999999999993E-3</v>
      </c>
      <c r="BU86" s="4">
        <v>15.947727</v>
      </c>
      <c r="BV86" s="4">
        <v>21</v>
      </c>
      <c r="BW86" s="4">
        <f t="shared" si="10"/>
        <v>4.2133894734000004</v>
      </c>
      <c r="BY86" s="4">
        <f>BE86*$BU86*(VLOOKUP("Fuel Specific Gravity",'Raw Data'!$A$1:$B$2000,2,FALSE))</f>
        <v>28736.146750262436</v>
      </c>
      <c r="BZ86" s="4">
        <f>BF86*$BU86*(VLOOKUP("Fuel Specific Gravity",'Raw Data'!$A$1:$B$2000,2,FALSE))</f>
        <v>2811.8278556821983</v>
      </c>
      <c r="CA86" s="4">
        <f>BJ86*$BU86*(VLOOKUP("Fuel Specific Gravity",'Raw Data'!$A$1:$B$2000,2,FALSE))</f>
        <v>362.65577734356003</v>
      </c>
      <c r="CB86" s="4">
        <f>BM86*$BU86*(VLOOKUP("Fuel Specific Gravity",'Raw Data'!$A$1:$B$2000,2,FALSE))</f>
        <v>569.22944253655839</v>
      </c>
    </row>
    <row r="87" spans="1:80" x14ac:dyDescent="0.25">
      <c r="A87" s="2">
        <v>43167</v>
      </c>
      <c r="B87" s="38">
        <v>1.8991898148148147E-2</v>
      </c>
      <c r="C87" s="4">
        <v>12.86</v>
      </c>
      <c r="D87" s="4">
        <v>1.7665</v>
      </c>
      <c r="E87" s="4">
        <v>17664.556960000002</v>
      </c>
      <c r="F87" s="4">
        <v>1903.9</v>
      </c>
      <c r="G87" s="4">
        <v>2.4</v>
      </c>
      <c r="H87" s="4">
        <v>6303.6</v>
      </c>
      <c r="J87" s="4">
        <v>1.0900000000000001</v>
      </c>
      <c r="K87" s="4">
        <v>0.86260000000000003</v>
      </c>
      <c r="L87" s="4">
        <v>11.0936</v>
      </c>
      <c r="M87" s="4">
        <v>1.5238</v>
      </c>
      <c r="N87" s="4">
        <v>1642.3422</v>
      </c>
      <c r="O87" s="4">
        <v>2.0703</v>
      </c>
      <c r="P87" s="4">
        <v>1644.4</v>
      </c>
      <c r="Q87" s="4">
        <v>1357.1948</v>
      </c>
      <c r="R87" s="4">
        <v>1.7109000000000001</v>
      </c>
      <c r="S87" s="4">
        <v>1358.9</v>
      </c>
      <c r="T87" s="4">
        <v>6303.5618000000004</v>
      </c>
      <c r="W87" s="4">
        <v>0</v>
      </c>
      <c r="X87" s="4">
        <v>0.94099999999999995</v>
      </c>
      <c r="Y87" s="4">
        <v>11.9</v>
      </c>
      <c r="Z87" s="4">
        <v>850</v>
      </c>
      <c r="AA87" s="4">
        <v>850</v>
      </c>
      <c r="AB87" s="4">
        <v>860</v>
      </c>
      <c r="AC87" s="4">
        <v>95.9</v>
      </c>
      <c r="AD87" s="4">
        <v>30.3</v>
      </c>
      <c r="AE87" s="4">
        <v>0.7</v>
      </c>
      <c r="AF87" s="4">
        <v>978</v>
      </c>
      <c r="AG87" s="4">
        <v>2</v>
      </c>
      <c r="AH87" s="4">
        <v>69</v>
      </c>
      <c r="AI87" s="4">
        <v>37</v>
      </c>
      <c r="AJ87" s="4">
        <v>191</v>
      </c>
      <c r="AK87" s="4">
        <v>169.1</v>
      </c>
      <c r="AL87" s="4">
        <v>3.4</v>
      </c>
      <c r="AM87" s="4">
        <v>175</v>
      </c>
      <c r="AN87" s="4" t="s">
        <v>155</v>
      </c>
      <c r="AO87" s="4">
        <v>2</v>
      </c>
      <c r="AP87" s="5">
        <v>0.76980324074074069</v>
      </c>
      <c r="AQ87" s="4">
        <v>47.163646</v>
      </c>
      <c r="AR87" s="4">
        <v>-88.484668999999997</v>
      </c>
      <c r="AS87" s="4">
        <v>319.2</v>
      </c>
      <c r="AT87" s="4">
        <v>43.1</v>
      </c>
      <c r="AU87" s="4">
        <v>12</v>
      </c>
      <c r="AV87" s="4">
        <v>10</v>
      </c>
      <c r="AW87" s="4" t="s">
        <v>212</v>
      </c>
      <c r="AX87" s="4">
        <v>1.4124000000000001</v>
      </c>
      <c r="AY87" s="4">
        <v>1.8</v>
      </c>
      <c r="AZ87" s="4">
        <v>2.5686</v>
      </c>
      <c r="BA87" s="4">
        <v>13.404</v>
      </c>
      <c r="BB87" s="4">
        <v>13.07</v>
      </c>
      <c r="BC87" s="4">
        <v>0.98</v>
      </c>
      <c r="BD87" s="4">
        <v>15.925000000000001</v>
      </c>
      <c r="BE87" s="4">
        <v>2433.4650000000001</v>
      </c>
      <c r="BF87" s="4">
        <v>212.74199999999999</v>
      </c>
      <c r="BG87" s="4">
        <v>37.726999999999997</v>
      </c>
      <c r="BH87" s="4">
        <v>4.8000000000000001E-2</v>
      </c>
      <c r="BI87" s="4">
        <v>37.774999999999999</v>
      </c>
      <c r="BJ87" s="4">
        <v>31.177</v>
      </c>
      <c r="BK87" s="4">
        <v>3.9E-2</v>
      </c>
      <c r="BL87" s="4">
        <v>31.216000000000001</v>
      </c>
      <c r="BM87" s="4">
        <v>47.715499999999999</v>
      </c>
      <c r="BQ87" s="4">
        <v>150.09</v>
      </c>
      <c r="BR87" s="4">
        <v>0.59551100000000001</v>
      </c>
      <c r="BS87" s="4">
        <v>-5</v>
      </c>
      <c r="BT87" s="4">
        <v>8.9999999999999993E-3</v>
      </c>
      <c r="BU87" s="4">
        <v>14.552788</v>
      </c>
      <c r="BV87" s="4">
        <v>21</v>
      </c>
      <c r="BW87" s="4">
        <f t="shared" si="10"/>
        <v>3.8448465895999999</v>
      </c>
      <c r="BY87" s="4">
        <f>BE87*$BU87*(VLOOKUP("Fuel Specific Gravity",'Raw Data'!$A$1:$B$2000,2,FALSE))</f>
        <v>26595.688888065419</v>
      </c>
      <c r="BZ87" s="4">
        <f>BF87*$BU87*(VLOOKUP("Fuel Specific Gravity",'Raw Data'!$A$1:$B$2000,2,FALSE))</f>
        <v>2325.0879077466957</v>
      </c>
      <c r="CA87" s="4">
        <f>BJ87*$BU87*(VLOOKUP("Fuel Specific Gravity",'Raw Data'!$A$1:$B$2000,2,FALSE))</f>
        <v>340.73791587847597</v>
      </c>
      <c r="CB87" s="4">
        <f>BM87*$BU87*(VLOOKUP("Fuel Specific Gravity",'Raw Data'!$A$1:$B$2000,2,FALSE))</f>
        <v>521.48956041631391</v>
      </c>
    </row>
    <row r="88" spans="1:80" x14ac:dyDescent="0.25">
      <c r="A88" s="2">
        <v>43167</v>
      </c>
      <c r="B88" s="38">
        <v>1.900347222222222E-2</v>
      </c>
      <c r="C88" s="4">
        <v>12.869</v>
      </c>
      <c r="D88" s="4">
        <v>1.69</v>
      </c>
      <c r="E88" s="4">
        <v>16900.43478</v>
      </c>
      <c r="F88" s="4">
        <v>1967.2</v>
      </c>
      <c r="G88" s="4">
        <v>2.4</v>
      </c>
      <c r="H88" s="4">
        <v>6231</v>
      </c>
      <c r="J88" s="4">
        <v>1</v>
      </c>
      <c r="K88" s="4">
        <v>0.86339999999999995</v>
      </c>
      <c r="L88" s="4">
        <v>11.1107</v>
      </c>
      <c r="M88" s="4">
        <v>1.4592000000000001</v>
      </c>
      <c r="N88" s="4">
        <v>1698.4963</v>
      </c>
      <c r="O88" s="4">
        <v>2.0472000000000001</v>
      </c>
      <c r="P88" s="4">
        <v>1700.5</v>
      </c>
      <c r="Q88" s="4">
        <v>1402.2928999999999</v>
      </c>
      <c r="R88" s="4">
        <v>1.6901999999999999</v>
      </c>
      <c r="S88" s="4">
        <v>1404</v>
      </c>
      <c r="T88" s="4">
        <v>6230.9732999999997</v>
      </c>
      <c r="W88" s="4">
        <v>0</v>
      </c>
      <c r="X88" s="4">
        <v>0.86339999999999995</v>
      </c>
      <c r="Y88" s="4">
        <v>11.9</v>
      </c>
      <c r="Z88" s="4">
        <v>849</v>
      </c>
      <c r="AA88" s="4">
        <v>849</v>
      </c>
      <c r="AB88" s="4">
        <v>860</v>
      </c>
      <c r="AC88" s="4">
        <v>95.1</v>
      </c>
      <c r="AD88" s="4">
        <v>30.06</v>
      </c>
      <c r="AE88" s="4">
        <v>0.69</v>
      </c>
      <c r="AF88" s="4">
        <v>978</v>
      </c>
      <c r="AG88" s="4">
        <v>2</v>
      </c>
      <c r="AH88" s="4">
        <v>69</v>
      </c>
      <c r="AI88" s="4">
        <v>37</v>
      </c>
      <c r="AJ88" s="4">
        <v>191</v>
      </c>
      <c r="AK88" s="4">
        <v>169.9</v>
      </c>
      <c r="AL88" s="4">
        <v>3.5</v>
      </c>
      <c r="AM88" s="4">
        <v>175</v>
      </c>
      <c r="AN88" s="4" t="s">
        <v>155</v>
      </c>
      <c r="AO88" s="4">
        <v>2</v>
      </c>
      <c r="AP88" s="5">
        <v>0.76981481481481484</v>
      </c>
      <c r="AQ88" s="4">
        <v>47.163792000000001</v>
      </c>
      <c r="AR88" s="4">
        <v>-88.484819999999999</v>
      </c>
      <c r="AS88" s="4">
        <v>319</v>
      </c>
      <c r="AT88" s="4">
        <v>43.5</v>
      </c>
      <c r="AU88" s="4">
        <v>12</v>
      </c>
      <c r="AV88" s="4">
        <v>10</v>
      </c>
      <c r="AW88" s="4" t="s">
        <v>212</v>
      </c>
      <c r="AX88" s="4">
        <v>1.3</v>
      </c>
      <c r="AY88" s="4">
        <v>1.8</v>
      </c>
      <c r="AZ88" s="4">
        <v>2.4</v>
      </c>
      <c r="BA88" s="4">
        <v>13.404</v>
      </c>
      <c r="BB88" s="4">
        <v>13.15</v>
      </c>
      <c r="BC88" s="4">
        <v>0.98</v>
      </c>
      <c r="BD88" s="4">
        <v>15.821</v>
      </c>
      <c r="BE88" s="4">
        <v>2447.3670000000002</v>
      </c>
      <c r="BF88" s="4">
        <v>204.57</v>
      </c>
      <c r="BG88" s="4">
        <v>39.179000000000002</v>
      </c>
      <c r="BH88" s="4">
        <v>4.7E-2</v>
      </c>
      <c r="BI88" s="4">
        <v>39.226999999999997</v>
      </c>
      <c r="BJ88" s="4">
        <v>32.347000000000001</v>
      </c>
      <c r="BK88" s="4">
        <v>3.9E-2</v>
      </c>
      <c r="BL88" s="4">
        <v>32.386000000000003</v>
      </c>
      <c r="BM88" s="4">
        <v>47.362499999999997</v>
      </c>
      <c r="BQ88" s="4">
        <v>138.28200000000001</v>
      </c>
      <c r="BR88" s="4">
        <v>0.65026700000000004</v>
      </c>
      <c r="BS88" s="4">
        <v>-5</v>
      </c>
      <c r="BT88" s="4">
        <v>9.8770000000000004E-3</v>
      </c>
      <c r="BU88" s="4">
        <v>15.8909</v>
      </c>
      <c r="BV88" s="4">
        <v>21</v>
      </c>
      <c r="BW88" s="4">
        <f t="shared" si="10"/>
        <v>4.1983757800000001</v>
      </c>
      <c r="BY88" s="4">
        <f>BE88*$BU88*(VLOOKUP("Fuel Specific Gravity",'Raw Data'!$A$1:$B$2000,2,FALSE))</f>
        <v>29207.039059485302</v>
      </c>
      <c r="BZ88" s="4">
        <f>BF88*$BU88*(VLOOKUP("Fuel Specific Gravity",'Raw Data'!$A$1:$B$2000,2,FALSE))</f>
        <v>2441.3518611630002</v>
      </c>
      <c r="CA88" s="4">
        <f>BJ88*$BU88*(VLOOKUP("Fuel Specific Gravity",'Raw Data'!$A$1:$B$2000,2,FALSE))</f>
        <v>386.03122966730007</v>
      </c>
      <c r="CB88" s="4">
        <f>BM88*$BU88*(VLOOKUP("Fuel Specific Gravity",'Raw Data'!$A$1:$B$2000,2,FALSE))</f>
        <v>565.22719618874999</v>
      </c>
    </row>
    <row r="89" spans="1:80" x14ac:dyDescent="0.25">
      <c r="A89" s="2">
        <v>43167</v>
      </c>
      <c r="B89" s="38">
        <v>1.9015046296296297E-2</v>
      </c>
      <c r="C89" s="4">
        <v>12.87</v>
      </c>
      <c r="D89" s="4">
        <v>1.6675</v>
      </c>
      <c r="E89" s="4">
        <v>16675.079099999999</v>
      </c>
      <c r="F89" s="4">
        <v>2079.9</v>
      </c>
      <c r="G89" s="4">
        <v>2.2999999999999998</v>
      </c>
      <c r="H89" s="4">
        <v>6157.6</v>
      </c>
      <c r="J89" s="4">
        <v>0.9</v>
      </c>
      <c r="K89" s="4">
        <v>0.86360000000000003</v>
      </c>
      <c r="L89" s="4">
        <v>11.1151</v>
      </c>
      <c r="M89" s="4">
        <v>1.4400999999999999</v>
      </c>
      <c r="N89" s="4">
        <v>1796.3261</v>
      </c>
      <c r="O89" s="4">
        <v>1.9863999999999999</v>
      </c>
      <c r="P89" s="4">
        <v>1798.3</v>
      </c>
      <c r="Q89" s="4">
        <v>1482.8368</v>
      </c>
      <c r="R89" s="4">
        <v>1.6396999999999999</v>
      </c>
      <c r="S89" s="4">
        <v>1484.5</v>
      </c>
      <c r="T89" s="4">
        <v>6157.6346999999996</v>
      </c>
      <c r="W89" s="4">
        <v>0</v>
      </c>
      <c r="X89" s="4">
        <v>0.77729999999999999</v>
      </c>
      <c r="Y89" s="4">
        <v>11.9</v>
      </c>
      <c r="Z89" s="4">
        <v>849</v>
      </c>
      <c r="AA89" s="4">
        <v>848</v>
      </c>
      <c r="AB89" s="4">
        <v>861</v>
      </c>
      <c r="AC89" s="4">
        <v>95</v>
      </c>
      <c r="AD89" s="4">
        <v>30.02</v>
      </c>
      <c r="AE89" s="4">
        <v>0.69</v>
      </c>
      <c r="AF89" s="4">
        <v>978</v>
      </c>
      <c r="AG89" s="4">
        <v>2</v>
      </c>
      <c r="AH89" s="4">
        <v>69</v>
      </c>
      <c r="AI89" s="4">
        <v>37</v>
      </c>
      <c r="AJ89" s="4">
        <v>191</v>
      </c>
      <c r="AK89" s="4">
        <v>170</v>
      </c>
      <c r="AL89" s="4">
        <v>3.4</v>
      </c>
      <c r="AM89" s="4">
        <v>175</v>
      </c>
      <c r="AN89" s="4" t="s">
        <v>155</v>
      </c>
      <c r="AO89" s="4">
        <v>2</v>
      </c>
      <c r="AP89" s="5">
        <v>0.76982638888888888</v>
      </c>
      <c r="AQ89" s="4">
        <v>47.163925999999996</v>
      </c>
      <c r="AR89" s="4">
        <v>-88.484994999999998</v>
      </c>
      <c r="AS89" s="4">
        <v>318.89999999999998</v>
      </c>
      <c r="AT89" s="4">
        <v>44</v>
      </c>
      <c r="AU89" s="4">
        <v>12</v>
      </c>
      <c r="AV89" s="4">
        <v>10</v>
      </c>
      <c r="AW89" s="4" t="s">
        <v>212</v>
      </c>
      <c r="AX89" s="4">
        <v>1.3</v>
      </c>
      <c r="AY89" s="4">
        <v>1.8</v>
      </c>
      <c r="AZ89" s="4">
        <v>2.4</v>
      </c>
      <c r="BA89" s="4">
        <v>13.404</v>
      </c>
      <c r="BB89" s="4">
        <v>13.17</v>
      </c>
      <c r="BC89" s="4">
        <v>0.98</v>
      </c>
      <c r="BD89" s="4">
        <v>15.789</v>
      </c>
      <c r="BE89" s="4">
        <v>2452.4340000000002</v>
      </c>
      <c r="BF89" s="4">
        <v>202.239</v>
      </c>
      <c r="BG89" s="4">
        <v>41.506</v>
      </c>
      <c r="BH89" s="4">
        <v>4.5999999999999999E-2</v>
      </c>
      <c r="BI89" s="4">
        <v>41.551000000000002</v>
      </c>
      <c r="BJ89" s="4">
        <v>34.262</v>
      </c>
      <c r="BK89" s="4">
        <v>3.7999999999999999E-2</v>
      </c>
      <c r="BL89" s="4">
        <v>34.299999999999997</v>
      </c>
      <c r="BM89" s="4">
        <v>46.883600000000001</v>
      </c>
      <c r="BQ89" s="4">
        <v>124.69799999999999</v>
      </c>
      <c r="BR89" s="4">
        <v>0.60287199999999996</v>
      </c>
      <c r="BS89" s="4">
        <v>-5</v>
      </c>
      <c r="BT89" s="4">
        <v>0.01</v>
      </c>
      <c r="BU89" s="4">
        <v>14.732684000000001</v>
      </c>
      <c r="BV89" s="4">
        <v>21</v>
      </c>
      <c r="BW89" s="4">
        <f t="shared" si="10"/>
        <v>3.8923751127999999</v>
      </c>
      <c r="BY89" s="4">
        <f>BE89*$BU89*(VLOOKUP("Fuel Specific Gravity",'Raw Data'!$A$1:$B$2000,2,FALSE))</f>
        <v>27134.33229979486</v>
      </c>
      <c r="BZ89" s="4">
        <f>BF89*$BU89*(VLOOKUP("Fuel Specific Gravity",'Raw Data'!$A$1:$B$2000,2,FALSE))</f>
        <v>2237.6219828864764</v>
      </c>
      <c r="CA89" s="4">
        <f>BJ89*$BU89*(VLOOKUP("Fuel Specific Gravity",'Raw Data'!$A$1:$B$2000,2,FALSE))</f>
        <v>379.08318562520805</v>
      </c>
      <c r="CB89" s="4">
        <f>BM89*$BU89*(VLOOKUP("Fuel Specific Gravity",'Raw Data'!$A$1:$B$2000,2,FALSE))</f>
        <v>518.73166895038241</v>
      </c>
    </row>
    <row r="90" spans="1:80" x14ac:dyDescent="0.25">
      <c r="A90" s="2">
        <v>43167</v>
      </c>
      <c r="B90" s="38">
        <v>1.9026620370370371E-2</v>
      </c>
      <c r="C90" s="4">
        <v>12.755000000000001</v>
      </c>
      <c r="D90" s="4">
        <v>1.6209</v>
      </c>
      <c r="E90" s="4">
        <v>16208.800999999999</v>
      </c>
      <c r="F90" s="4">
        <v>2180.1</v>
      </c>
      <c r="G90" s="4">
        <v>2.2000000000000002</v>
      </c>
      <c r="H90" s="4">
        <v>6062.8</v>
      </c>
      <c r="J90" s="4">
        <v>0.9</v>
      </c>
      <c r="K90" s="4">
        <v>0.86509999999999998</v>
      </c>
      <c r="L90" s="4">
        <v>11.0344</v>
      </c>
      <c r="M90" s="4">
        <v>1.4021999999999999</v>
      </c>
      <c r="N90" s="4">
        <v>1886.0085999999999</v>
      </c>
      <c r="O90" s="4">
        <v>1.9032</v>
      </c>
      <c r="P90" s="4">
        <v>1887.9</v>
      </c>
      <c r="Q90" s="4">
        <v>1556.8681999999999</v>
      </c>
      <c r="R90" s="4">
        <v>1.5710999999999999</v>
      </c>
      <c r="S90" s="4">
        <v>1558.4</v>
      </c>
      <c r="T90" s="4">
        <v>6062.8427000000001</v>
      </c>
      <c r="W90" s="4">
        <v>0</v>
      </c>
      <c r="X90" s="4">
        <v>0.77859999999999996</v>
      </c>
      <c r="Y90" s="4">
        <v>12</v>
      </c>
      <c r="Z90" s="4">
        <v>849</v>
      </c>
      <c r="AA90" s="4">
        <v>849</v>
      </c>
      <c r="AB90" s="4">
        <v>860</v>
      </c>
      <c r="AC90" s="4">
        <v>95</v>
      </c>
      <c r="AD90" s="4">
        <v>30.02</v>
      </c>
      <c r="AE90" s="4">
        <v>0.69</v>
      </c>
      <c r="AF90" s="4">
        <v>978</v>
      </c>
      <c r="AG90" s="4">
        <v>2</v>
      </c>
      <c r="AH90" s="4">
        <v>69</v>
      </c>
      <c r="AI90" s="4">
        <v>37</v>
      </c>
      <c r="AJ90" s="4">
        <v>191</v>
      </c>
      <c r="AK90" s="4">
        <v>170</v>
      </c>
      <c r="AL90" s="4">
        <v>3.5</v>
      </c>
      <c r="AM90" s="4">
        <v>174.9</v>
      </c>
      <c r="AN90" s="4" t="s">
        <v>155</v>
      </c>
      <c r="AO90" s="4">
        <v>2</v>
      </c>
      <c r="AP90" s="5">
        <v>0.76983796296296303</v>
      </c>
      <c r="AQ90" s="4">
        <v>47.164043999999997</v>
      </c>
      <c r="AR90" s="4">
        <v>-88.485195000000004</v>
      </c>
      <c r="AS90" s="4">
        <v>319</v>
      </c>
      <c r="AT90" s="4">
        <v>44.2</v>
      </c>
      <c r="AU90" s="4">
        <v>12</v>
      </c>
      <c r="AV90" s="4">
        <v>10</v>
      </c>
      <c r="AW90" s="4" t="s">
        <v>212</v>
      </c>
      <c r="AX90" s="4">
        <v>1.3718999999999999</v>
      </c>
      <c r="AY90" s="4">
        <v>1.8718999999999999</v>
      </c>
      <c r="AZ90" s="4">
        <v>2.4719000000000002</v>
      </c>
      <c r="BA90" s="4">
        <v>13.404</v>
      </c>
      <c r="BB90" s="4">
        <v>13.32</v>
      </c>
      <c r="BC90" s="4">
        <v>0.99</v>
      </c>
      <c r="BD90" s="4">
        <v>15.595000000000001</v>
      </c>
      <c r="BE90" s="4">
        <v>2458.614</v>
      </c>
      <c r="BF90" s="4">
        <v>198.85300000000001</v>
      </c>
      <c r="BG90" s="4">
        <v>44.006999999999998</v>
      </c>
      <c r="BH90" s="4">
        <v>4.3999999999999997E-2</v>
      </c>
      <c r="BI90" s="4">
        <v>44.052</v>
      </c>
      <c r="BJ90" s="4">
        <v>36.326999999999998</v>
      </c>
      <c r="BK90" s="4">
        <v>3.6999999999999998E-2</v>
      </c>
      <c r="BL90" s="4">
        <v>36.363999999999997</v>
      </c>
      <c r="BM90" s="4">
        <v>46.616700000000002</v>
      </c>
      <c r="BQ90" s="4">
        <v>126.13800000000001</v>
      </c>
      <c r="BR90" s="4">
        <v>0.62218700000000005</v>
      </c>
      <c r="BS90" s="4">
        <v>-5</v>
      </c>
      <c r="BT90" s="4">
        <v>9.1229999999999992E-3</v>
      </c>
      <c r="BU90" s="4">
        <v>15.204694999999999</v>
      </c>
      <c r="BV90" s="4">
        <v>21</v>
      </c>
      <c r="BW90" s="4">
        <f t="shared" si="10"/>
        <v>4.017080419</v>
      </c>
      <c r="BY90" s="4">
        <f>BE90*$BU90*(VLOOKUP("Fuel Specific Gravity",'Raw Data'!$A$1:$B$2000,2,FALSE))</f>
        <v>28074.239470540226</v>
      </c>
      <c r="BZ90" s="4">
        <f>BF90*$BU90*(VLOOKUP("Fuel Specific Gravity",'Raw Data'!$A$1:$B$2000,2,FALSE))</f>
        <v>2270.6479103410848</v>
      </c>
      <c r="CA90" s="4">
        <f>BJ90*$BU90*(VLOOKUP("Fuel Specific Gravity",'Raw Data'!$A$1:$B$2000,2,FALSE))</f>
        <v>414.80805740401496</v>
      </c>
      <c r="CB90" s="4">
        <f>BM90*$BU90*(VLOOKUP("Fuel Specific Gravity",'Raw Data'!$A$1:$B$2000,2,FALSE))</f>
        <v>532.30332176028151</v>
      </c>
    </row>
    <row r="91" spans="1:80" x14ac:dyDescent="0.25">
      <c r="A91" s="2">
        <v>43167</v>
      </c>
      <c r="B91" s="38">
        <v>1.9038194444444444E-2</v>
      </c>
      <c r="C91" s="4">
        <v>11.484999999999999</v>
      </c>
      <c r="D91" s="4">
        <v>3.7052</v>
      </c>
      <c r="E91" s="4">
        <v>37052.238550000002</v>
      </c>
      <c r="F91" s="4">
        <v>2237.4</v>
      </c>
      <c r="G91" s="4">
        <v>2.2000000000000002</v>
      </c>
      <c r="H91" s="4">
        <v>5969.3</v>
      </c>
      <c r="J91" s="4">
        <v>0.8</v>
      </c>
      <c r="K91" s="4">
        <v>0.85599999999999998</v>
      </c>
      <c r="L91" s="4">
        <v>9.8308</v>
      </c>
      <c r="M91" s="4">
        <v>3.1716000000000002</v>
      </c>
      <c r="N91" s="4">
        <v>1915.1748</v>
      </c>
      <c r="O91" s="4">
        <v>1.8832</v>
      </c>
      <c r="P91" s="4">
        <v>1917.1</v>
      </c>
      <c r="Q91" s="4">
        <v>1580.9444000000001</v>
      </c>
      <c r="R91" s="4">
        <v>1.5545</v>
      </c>
      <c r="S91" s="4">
        <v>1582.5</v>
      </c>
      <c r="T91" s="4">
        <v>5969.3105999999998</v>
      </c>
      <c r="W91" s="4">
        <v>0</v>
      </c>
      <c r="X91" s="4">
        <v>0.68479999999999996</v>
      </c>
      <c r="Y91" s="4">
        <v>12</v>
      </c>
      <c r="Z91" s="4">
        <v>848</v>
      </c>
      <c r="AA91" s="4">
        <v>848</v>
      </c>
      <c r="AB91" s="4">
        <v>861</v>
      </c>
      <c r="AC91" s="4">
        <v>95</v>
      </c>
      <c r="AD91" s="4">
        <v>30.02</v>
      </c>
      <c r="AE91" s="4">
        <v>0.69</v>
      </c>
      <c r="AF91" s="4">
        <v>978</v>
      </c>
      <c r="AG91" s="4">
        <v>2</v>
      </c>
      <c r="AH91" s="4">
        <v>69</v>
      </c>
      <c r="AI91" s="4">
        <v>37</v>
      </c>
      <c r="AJ91" s="4">
        <v>191</v>
      </c>
      <c r="AK91" s="4">
        <v>170</v>
      </c>
      <c r="AL91" s="4">
        <v>3.6</v>
      </c>
      <c r="AM91" s="4">
        <v>174.5</v>
      </c>
      <c r="AN91" s="4" t="s">
        <v>155</v>
      </c>
      <c r="AO91" s="4">
        <v>2</v>
      </c>
      <c r="AP91" s="5">
        <v>0.76984953703703696</v>
      </c>
      <c r="AQ91" s="4">
        <v>47.164140000000003</v>
      </c>
      <c r="AR91" s="4">
        <v>-88.485417999999996</v>
      </c>
      <c r="AS91" s="4">
        <v>319.3</v>
      </c>
      <c r="AT91" s="4">
        <v>44.2</v>
      </c>
      <c r="AU91" s="4">
        <v>12</v>
      </c>
      <c r="AV91" s="4">
        <v>11</v>
      </c>
      <c r="AW91" s="4" t="s">
        <v>215</v>
      </c>
      <c r="AX91" s="4">
        <v>1.3281000000000001</v>
      </c>
      <c r="AY91" s="4">
        <v>1.7562</v>
      </c>
      <c r="AZ91" s="4">
        <v>2.2124000000000001</v>
      </c>
      <c r="BA91" s="4">
        <v>13.404</v>
      </c>
      <c r="BB91" s="4">
        <v>12.42</v>
      </c>
      <c r="BC91" s="4">
        <v>0.93</v>
      </c>
      <c r="BD91" s="4">
        <v>16.824999999999999</v>
      </c>
      <c r="BE91" s="4">
        <v>2100.5</v>
      </c>
      <c r="BF91" s="4">
        <v>431.30700000000002</v>
      </c>
      <c r="BG91" s="4">
        <v>42.853000000000002</v>
      </c>
      <c r="BH91" s="4">
        <v>4.2000000000000003E-2</v>
      </c>
      <c r="BI91" s="4">
        <v>42.895000000000003</v>
      </c>
      <c r="BJ91" s="4">
        <v>35.374000000000002</v>
      </c>
      <c r="BK91" s="4">
        <v>3.5000000000000003E-2</v>
      </c>
      <c r="BL91" s="4">
        <v>35.408999999999999</v>
      </c>
      <c r="BM91" s="4">
        <v>44.012700000000002</v>
      </c>
      <c r="BQ91" s="4">
        <v>106.386</v>
      </c>
      <c r="BR91" s="4">
        <v>0.51900599999999997</v>
      </c>
      <c r="BS91" s="4">
        <v>-5</v>
      </c>
      <c r="BT91" s="4">
        <v>8.123E-3</v>
      </c>
      <c r="BU91" s="4">
        <v>12.683209</v>
      </c>
      <c r="BV91" s="4">
        <v>21</v>
      </c>
      <c r="BW91" s="4">
        <f t="shared" si="10"/>
        <v>3.3509038177999999</v>
      </c>
      <c r="BY91" s="4">
        <f>BE91*$BU91*(VLOOKUP("Fuel Specific Gravity",'Raw Data'!$A$1:$B$2000,2,FALSE))</f>
        <v>20007.451458879499</v>
      </c>
      <c r="BZ91" s="4">
        <f>BF91*$BU91*(VLOOKUP("Fuel Specific Gravity",'Raw Data'!$A$1:$B$2000,2,FALSE))</f>
        <v>4108.2379749464135</v>
      </c>
      <c r="CA91" s="4">
        <f>BJ91*$BU91*(VLOOKUP("Fuel Specific Gravity",'Raw Data'!$A$1:$B$2000,2,FALSE))</f>
        <v>336.940532209666</v>
      </c>
      <c r="CB91" s="4">
        <f>BM91*$BU91*(VLOOKUP("Fuel Specific Gravity",'Raw Data'!$A$1:$B$2000,2,FALSE))</f>
        <v>419.22492683847929</v>
      </c>
    </row>
    <row r="92" spans="1:80" x14ac:dyDescent="0.25">
      <c r="A92" s="2">
        <v>43167</v>
      </c>
      <c r="B92" s="38">
        <v>1.9049768518518518E-2</v>
      </c>
      <c r="C92" s="4">
        <v>9.4450000000000003</v>
      </c>
      <c r="D92" s="4">
        <v>6.4492000000000003</v>
      </c>
      <c r="E92" s="4">
        <v>64492.433779999999</v>
      </c>
      <c r="F92" s="4">
        <v>2171.3000000000002</v>
      </c>
      <c r="G92" s="4">
        <v>2.5</v>
      </c>
      <c r="H92" s="4">
        <v>6273</v>
      </c>
      <c r="J92" s="4">
        <v>0.8</v>
      </c>
      <c r="K92" s="4">
        <v>0.84550000000000003</v>
      </c>
      <c r="L92" s="4">
        <v>7.9856999999999996</v>
      </c>
      <c r="M92" s="4">
        <v>5.4531000000000001</v>
      </c>
      <c r="N92" s="4">
        <v>1835.9413999999999</v>
      </c>
      <c r="O92" s="4">
        <v>2.0912999999999999</v>
      </c>
      <c r="P92" s="4">
        <v>1838</v>
      </c>
      <c r="Q92" s="4">
        <v>1515.5385000000001</v>
      </c>
      <c r="R92" s="4">
        <v>1.7262999999999999</v>
      </c>
      <c r="S92" s="4">
        <v>1517.3</v>
      </c>
      <c r="T92" s="4">
        <v>6273.0312000000004</v>
      </c>
      <c r="W92" s="4">
        <v>0</v>
      </c>
      <c r="X92" s="4">
        <v>0.6764</v>
      </c>
      <c r="Y92" s="4">
        <v>12.3</v>
      </c>
      <c r="Z92" s="4">
        <v>849</v>
      </c>
      <c r="AA92" s="4">
        <v>848</v>
      </c>
      <c r="AB92" s="4">
        <v>863</v>
      </c>
      <c r="AC92" s="4">
        <v>95</v>
      </c>
      <c r="AD92" s="4">
        <v>30.02</v>
      </c>
      <c r="AE92" s="4">
        <v>0.69</v>
      </c>
      <c r="AF92" s="4">
        <v>978</v>
      </c>
      <c r="AG92" s="4">
        <v>2</v>
      </c>
      <c r="AH92" s="4">
        <v>69</v>
      </c>
      <c r="AI92" s="4">
        <v>37</v>
      </c>
      <c r="AJ92" s="4">
        <v>191.9</v>
      </c>
      <c r="AK92" s="4">
        <v>170</v>
      </c>
      <c r="AL92" s="4">
        <v>3.9</v>
      </c>
      <c r="AM92" s="4">
        <v>174.1</v>
      </c>
      <c r="AN92" s="4" t="s">
        <v>155</v>
      </c>
      <c r="AO92" s="4">
        <v>2</v>
      </c>
      <c r="AP92" s="5">
        <v>0.76986111111111111</v>
      </c>
      <c r="AQ92" s="4">
        <v>47.164225999999999</v>
      </c>
      <c r="AR92" s="4">
        <v>-88.485650000000007</v>
      </c>
      <c r="AS92" s="4">
        <v>319.39999999999998</v>
      </c>
      <c r="AT92" s="4">
        <v>44.4</v>
      </c>
      <c r="AU92" s="4">
        <v>12</v>
      </c>
      <c r="AV92" s="4">
        <v>11</v>
      </c>
      <c r="AW92" s="4" t="s">
        <v>215</v>
      </c>
      <c r="AX92" s="4">
        <v>1.3</v>
      </c>
      <c r="AY92" s="4">
        <v>1.7</v>
      </c>
      <c r="AZ92" s="4">
        <v>2.1</v>
      </c>
      <c r="BA92" s="4">
        <v>13.404</v>
      </c>
      <c r="BB92" s="4">
        <v>11.51</v>
      </c>
      <c r="BC92" s="4">
        <v>0.86</v>
      </c>
      <c r="BD92" s="4">
        <v>18.268000000000001</v>
      </c>
      <c r="BE92" s="4">
        <v>1649.4359999999999</v>
      </c>
      <c r="BF92" s="4">
        <v>716.86900000000003</v>
      </c>
      <c r="BG92" s="4">
        <v>39.712000000000003</v>
      </c>
      <c r="BH92" s="4">
        <v>4.4999999999999998E-2</v>
      </c>
      <c r="BI92" s="4">
        <v>39.756999999999998</v>
      </c>
      <c r="BJ92" s="4">
        <v>32.780999999999999</v>
      </c>
      <c r="BK92" s="4">
        <v>3.6999999999999998E-2</v>
      </c>
      <c r="BL92" s="4">
        <v>32.819000000000003</v>
      </c>
      <c r="BM92" s="4">
        <v>44.711799999999997</v>
      </c>
      <c r="BQ92" s="4">
        <v>101.58799999999999</v>
      </c>
      <c r="BR92" s="4">
        <v>0.32947700000000002</v>
      </c>
      <c r="BS92" s="4">
        <v>-5</v>
      </c>
      <c r="BT92" s="4">
        <v>7.123E-3</v>
      </c>
      <c r="BU92" s="4">
        <v>8.0515939999999997</v>
      </c>
      <c r="BV92" s="4">
        <v>21</v>
      </c>
      <c r="BW92" s="4">
        <f t="shared" si="10"/>
        <v>2.1272311347999997</v>
      </c>
      <c r="BY92" s="4">
        <f>BE92*$BU92*(VLOOKUP("Fuel Specific Gravity",'Raw Data'!$A$1:$B$2000,2,FALSE))</f>
        <v>9973.7223397389826</v>
      </c>
      <c r="BZ92" s="4">
        <f>BF92*$BU92*(VLOOKUP("Fuel Specific Gravity",'Raw Data'!$A$1:$B$2000,2,FALSE))</f>
        <v>4334.7255425286858</v>
      </c>
      <c r="CA92" s="4">
        <f>BJ92*$BU92*(VLOOKUP("Fuel Specific Gravity",'Raw Data'!$A$1:$B$2000,2,FALSE))</f>
        <v>198.21841648841399</v>
      </c>
      <c r="CB92" s="4">
        <f>BM92*$BU92*(VLOOKUP("Fuel Specific Gravity",'Raw Data'!$A$1:$B$2000,2,FALSE))</f>
        <v>270.36094671750919</v>
      </c>
    </row>
    <row r="93" spans="1:80" x14ac:dyDescent="0.25">
      <c r="A93" s="2">
        <v>43167</v>
      </c>
      <c r="B93" s="38">
        <v>1.9061342592592592E-2</v>
      </c>
      <c r="C93" s="4">
        <v>9.0120000000000005</v>
      </c>
      <c r="D93" s="4">
        <v>7.3544</v>
      </c>
      <c r="E93" s="4">
        <v>73543.714760000003</v>
      </c>
      <c r="F93" s="4">
        <v>1843</v>
      </c>
      <c r="G93" s="4">
        <v>4</v>
      </c>
      <c r="H93" s="4">
        <v>7012.3</v>
      </c>
      <c r="J93" s="4">
        <v>0.8</v>
      </c>
      <c r="K93" s="4">
        <v>0.83919999999999995</v>
      </c>
      <c r="L93" s="4">
        <v>7.5636999999999999</v>
      </c>
      <c r="M93" s="4">
        <v>6.1721000000000004</v>
      </c>
      <c r="N93" s="4">
        <v>1546.7512999999999</v>
      </c>
      <c r="O93" s="4">
        <v>3.3729</v>
      </c>
      <c r="P93" s="4">
        <v>1550.1</v>
      </c>
      <c r="Q93" s="4">
        <v>1276.817</v>
      </c>
      <c r="R93" s="4">
        <v>2.7843</v>
      </c>
      <c r="S93" s="4">
        <v>1279.5999999999999</v>
      </c>
      <c r="T93" s="4">
        <v>7012.2627000000002</v>
      </c>
      <c r="W93" s="4">
        <v>0</v>
      </c>
      <c r="X93" s="4">
        <v>0.6714</v>
      </c>
      <c r="Y93" s="4">
        <v>12.4</v>
      </c>
      <c r="Z93" s="4">
        <v>850</v>
      </c>
      <c r="AA93" s="4">
        <v>850</v>
      </c>
      <c r="AB93" s="4">
        <v>866</v>
      </c>
      <c r="AC93" s="4">
        <v>95</v>
      </c>
      <c r="AD93" s="4">
        <v>30.02</v>
      </c>
      <c r="AE93" s="4">
        <v>0.69</v>
      </c>
      <c r="AF93" s="4">
        <v>978</v>
      </c>
      <c r="AG93" s="4">
        <v>2</v>
      </c>
      <c r="AH93" s="4">
        <v>69</v>
      </c>
      <c r="AI93" s="4">
        <v>37</v>
      </c>
      <c r="AJ93" s="4">
        <v>192</v>
      </c>
      <c r="AK93" s="4">
        <v>170.9</v>
      </c>
      <c r="AL93" s="4">
        <v>4</v>
      </c>
      <c r="AM93" s="4">
        <v>174</v>
      </c>
      <c r="AN93" s="4" t="s">
        <v>155</v>
      </c>
      <c r="AO93" s="4">
        <v>2</v>
      </c>
      <c r="AP93" s="5">
        <v>0.76987268518518526</v>
      </c>
      <c r="AQ93" s="4">
        <v>47.164299999999997</v>
      </c>
      <c r="AR93" s="4">
        <v>-88.485889999999998</v>
      </c>
      <c r="AS93" s="4">
        <v>319.3</v>
      </c>
      <c r="AT93" s="4">
        <v>44.5</v>
      </c>
      <c r="AU93" s="4">
        <v>12</v>
      </c>
      <c r="AV93" s="4">
        <v>11</v>
      </c>
      <c r="AW93" s="4" t="s">
        <v>215</v>
      </c>
      <c r="AX93" s="4">
        <v>1.3718999999999999</v>
      </c>
      <c r="AY93" s="4">
        <v>1.7719</v>
      </c>
      <c r="AZ93" s="4">
        <v>2.1718999999999999</v>
      </c>
      <c r="BA93" s="4">
        <v>13.404</v>
      </c>
      <c r="BB93" s="4">
        <v>11.02</v>
      </c>
      <c r="BC93" s="4">
        <v>0.82</v>
      </c>
      <c r="BD93" s="4">
        <v>19.155000000000001</v>
      </c>
      <c r="BE93" s="4">
        <v>1522.0039999999999</v>
      </c>
      <c r="BF93" s="4">
        <v>790.48400000000004</v>
      </c>
      <c r="BG93" s="4">
        <v>32.594000000000001</v>
      </c>
      <c r="BH93" s="4">
        <v>7.0999999999999994E-2</v>
      </c>
      <c r="BI93" s="4">
        <v>32.664999999999999</v>
      </c>
      <c r="BJ93" s="4">
        <v>26.905999999999999</v>
      </c>
      <c r="BK93" s="4">
        <v>5.8999999999999997E-2</v>
      </c>
      <c r="BL93" s="4">
        <v>26.965</v>
      </c>
      <c r="BM93" s="4">
        <v>48.692500000000003</v>
      </c>
      <c r="BQ93" s="4">
        <v>98.233000000000004</v>
      </c>
      <c r="BR93" s="4">
        <v>0.249749</v>
      </c>
      <c r="BS93" s="4">
        <v>-5</v>
      </c>
      <c r="BT93" s="4">
        <v>7.0000000000000001E-3</v>
      </c>
      <c r="BU93" s="4">
        <v>6.1032409999999997</v>
      </c>
      <c r="BV93" s="4">
        <v>21</v>
      </c>
      <c r="BW93" s="4">
        <f t="shared" si="10"/>
        <v>1.6124762721999999</v>
      </c>
      <c r="BY93" s="4">
        <f>BE93*$BU93*(VLOOKUP("Fuel Specific Gravity",'Raw Data'!$A$1:$B$2000,2,FALSE))</f>
        <v>6976.157068437964</v>
      </c>
      <c r="BZ93" s="4">
        <f>BF93*$BU93*(VLOOKUP("Fuel Specific Gravity",'Raw Data'!$A$1:$B$2000,2,FALSE))</f>
        <v>3623.2102833416438</v>
      </c>
      <c r="CA93" s="4">
        <f>BJ93*$BU93*(VLOOKUP("Fuel Specific Gravity",'Raw Data'!$A$1:$B$2000,2,FALSE))</f>
        <v>123.324565561846</v>
      </c>
      <c r="CB93" s="4">
        <f>BM93*$BU93*(VLOOKUP("Fuel Specific Gravity",'Raw Data'!$A$1:$B$2000,2,FALSE))</f>
        <v>223.18372885676752</v>
      </c>
    </row>
    <row r="94" spans="1:80" x14ac:dyDescent="0.25">
      <c r="A94" s="2">
        <v>43167</v>
      </c>
      <c r="B94" s="38">
        <v>1.9072916666666665E-2</v>
      </c>
      <c r="C94" s="4">
        <v>10.262</v>
      </c>
      <c r="D94" s="4">
        <v>5.9054000000000002</v>
      </c>
      <c r="E94" s="4">
        <v>59053.985330000003</v>
      </c>
      <c r="F94" s="4">
        <v>1328.4</v>
      </c>
      <c r="G94" s="4">
        <v>4.9000000000000004</v>
      </c>
      <c r="H94" s="4">
        <v>6736.9</v>
      </c>
      <c r="J94" s="4">
        <v>0.7</v>
      </c>
      <c r="K94" s="4">
        <v>0.84399999999999997</v>
      </c>
      <c r="L94" s="4">
        <v>8.6620000000000008</v>
      </c>
      <c r="M94" s="4">
        <v>4.9843999999999999</v>
      </c>
      <c r="N94" s="4">
        <v>1121.2076</v>
      </c>
      <c r="O94" s="4">
        <v>4.1601999999999997</v>
      </c>
      <c r="P94" s="4">
        <v>1125.4000000000001</v>
      </c>
      <c r="Q94" s="4">
        <v>925.53790000000004</v>
      </c>
      <c r="R94" s="4">
        <v>3.4342000000000001</v>
      </c>
      <c r="S94" s="4">
        <v>929</v>
      </c>
      <c r="T94" s="4">
        <v>6736.9242999999997</v>
      </c>
      <c r="W94" s="4">
        <v>0</v>
      </c>
      <c r="X94" s="4">
        <v>0.59079999999999999</v>
      </c>
      <c r="Y94" s="4">
        <v>12.4</v>
      </c>
      <c r="Z94" s="4">
        <v>850</v>
      </c>
      <c r="AA94" s="4">
        <v>851</v>
      </c>
      <c r="AB94" s="4">
        <v>866</v>
      </c>
      <c r="AC94" s="4">
        <v>95</v>
      </c>
      <c r="AD94" s="4">
        <v>30.02</v>
      </c>
      <c r="AE94" s="4">
        <v>0.69</v>
      </c>
      <c r="AF94" s="4">
        <v>978</v>
      </c>
      <c r="AG94" s="4">
        <v>2</v>
      </c>
      <c r="AH94" s="4">
        <v>69</v>
      </c>
      <c r="AI94" s="4">
        <v>36.122999999999998</v>
      </c>
      <c r="AJ94" s="4">
        <v>192</v>
      </c>
      <c r="AK94" s="4">
        <v>171</v>
      </c>
      <c r="AL94" s="4">
        <v>4.0999999999999996</v>
      </c>
      <c r="AM94" s="4">
        <v>174</v>
      </c>
      <c r="AN94" s="4" t="s">
        <v>155</v>
      </c>
      <c r="AO94" s="4">
        <v>2</v>
      </c>
      <c r="AP94" s="5">
        <v>0.7698842592592593</v>
      </c>
      <c r="AQ94" s="4">
        <v>47.164361999999997</v>
      </c>
      <c r="AR94" s="4">
        <v>-88.486127999999994</v>
      </c>
      <c r="AS94" s="4">
        <v>319.39999999999998</v>
      </c>
      <c r="AT94" s="4">
        <v>40.9</v>
      </c>
      <c r="AU94" s="4">
        <v>12</v>
      </c>
      <c r="AV94" s="4">
        <v>11</v>
      </c>
      <c r="AW94" s="4" t="s">
        <v>215</v>
      </c>
      <c r="AX94" s="4">
        <v>1.4</v>
      </c>
      <c r="AY94" s="4">
        <v>1.8</v>
      </c>
      <c r="AZ94" s="4">
        <v>2.2000000000000002</v>
      </c>
      <c r="BA94" s="4">
        <v>13.404</v>
      </c>
      <c r="BB94" s="4">
        <v>11.39</v>
      </c>
      <c r="BC94" s="4">
        <v>0.85</v>
      </c>
      <c r="BD94" s="4">
        <v>18.477</v>
      </c>
      <c r="BE94" s="4">
        <v>1757.31</v>
      </c>
      <c r="BF94" s="4">
        <v>643.60799999999995</v>
      </c>
      <c r="BG94" s="4">
        <v>23.821000000000002</v>
      </c>
      <c r="BH94" s="4">
        <v>8.7999999999999995E-2</v>
      </c>
      <c r="BI94" s="4">
        <v>23.908999999999999</v>
      </c>
      <c r="BJ94" s="4">
        <v>19.663</v>
      </c>
      <c r="BK94" s="4">
        <v>7.2999999999999995E-2</v>
      </c>
      <c r="BL94" s="4">
        <v>19.736000000000001</v>
      </c>
      <c r="BM94" s="4">
        <v>47.164299999999997</v>
      </c>
      <c r="BQ94" s="4">
        <v>87.155000000000001</v>
      </c>
      <c r="BR94" s="4">
        <v>0.22533700000000001</v>
      </c>
      <c r="BS94" s="4">
        <v>-5</v>
      </c>
      <c r="BT94" s="4">
        <v>7.0000000000000001E-3</v>
      </c>
      <c r="BU94" s="4">
        <v>5.506672</v>
      </c>
      <c r="BV94" s="4">
        <v>21</v>
      </c>
      <c r="BW94" s="4">
        <f t="shared" si="10"/>
        <v>1.4548627424</v>
      </c>
      <c r="BY94" s="4">
        <f>BE94*$BU94*(VLOOKUP("Fuel Specific Gravity",'Raw Data'!$A$1:$B$2000,2,FALSE))</f>
        <v>7267.3742590123202</v>
      </c>
      <c r="BZ94" s="4">
        <f>BF94*$BU94*(VLOOKUP("Fuel Specific Gravity",'Raw Data'!$A$1:$B$2000,2,FALSE))</f>
        <v>2661.6477525845758</v>
      </c>
      <c r="CA94" s="4">
        <f>BJ94*$BU94*(VLOOKUP("Fuel Specific Gravity",'Raw Data'!$A$1:$B$2000,2,FALSE))</f>
        <v>81.316546343536004</v>
      </c>
      <c r="CB94" s="4">
        <f>BM94*$BU94*(VLOOKUP("Fuel Specific Gravity",'Raw Data'!$A$1:$B$2000,2,FALSE))</f>
        <v>195.04846598740957</v>
      </c>
    </row>
    <row r="95" spans="1:80" x14ac:dyDescent="0.25">
      <c r="A95" s="2">
        <v>43167</v>
      </c>
      <c r="B95" s="38">
        <v>1.9084490740740739E-2</v>
      </c>
      <c r="C95" s="4">
        <v>11.244999999999999</v>
      </c>
      <c r="D95" s="4">
        <v>4.1311999999999998</v>
      </c>
      <c r="E95" s="4">
        <v>41311.893689999997</v>
      </c>
      <c r="F95" s="4">
        <v>993.3</v>
      </c>
      <c r="G95" s="4">
        <v>5</v>
      </c>
      <c r="H95" s="4">
        <v>6305.5</v>
      </c>
      <c r="J95" s="4">
        <v>0.8</v>
      </c>
      <c r="K95" s="4">
        <v>0.85370000000000001</v>
      </c>
      <c r="L95" s="4">
        <v>9.6</v>
      </c>
      <c r="M95" s="4">
        <v>3.5268999999999999</v>
      </c>
      <c r="N95" s="4">
        <v>847.98789999999997</v>
      </c>
      <c r="O95" s="4">
        <v>4.2686000000000002</v>
      </c>
      <c r="P95" s="4">
        <v>852.3</v>
      </c>
      <c r="Q95" s="4">
        <v>699.99959999999999</v>
      </c>
      <c r="R95" s="4">
        <v>3.5236999999999998</v>
      </c>
      <c r="S95" s="4">
        <v>703.5</v>
      </c>
      <c r="T95" s="4">
        <v>6305.4834000000001</v>
      </c>
      <c r="W95" s="4">
        <v>0</v>
      </c>
      <c r="X95" s="4">
        <v>0.68300000000000005</v>
      </c>
      <c r="Y95" s="4">
        <v>12.4</v>
      </c>
      <c r="Z95" s="4">
        <v>850</v>
      </c>
      <c r="AA95" s="4">
        <v>851</v>
      </c>
      <c r="AB95" s="4">
        <v>864</v>
      </c>
      <c r="AC95" s="4">
        <v>95</v>
      </c>
      <c r="AD95" s="4">
        <v>30.02</v>
      </c>
      <c r="AE95" s="4">
        <v>0.69</v>
      </c>
      <c r="AF95" s="4">
        <v>978</v>
      </c>
      <c r="AG95" s="4">
        <v>2</v>
      </c>
      <c r="AH95" s="4">
        <v>69</v>
      </c>
      <c r="AI95" s="4">
        <v>36.877000000000002</v>
      </c>
      <c r="AJ95" s="4">
        <v>192</v>
      </c>
      <c r="AK95" s="4">
        <v>171</v>
      </c>
      <c r="AL95" s="4">
        <v>4.0999999999999996</v>
      </c>
      <c r="AM95" s="4">
        <v>174</v>
      </c>
      <c r="AN95" s="4" t="s">
        <v>155</v>
      </c>
      <c r="AO95" s="4">
        <v>2</v>
      </c>
      <c r="AP95" s="5">
        <v>0.76989583333333333</v>
      </c>
      <c r="AQ95" s="4">
        <v>47.164403</v>
      </c>
      <c r="AR95" s="4">
        <v>-88.486340999999996</v>
      </c>
      <c r="AS95" s="4">
        <v>319.5</v>
      </c>
      <c r="AT95" s="4">
        <v>36.799999999999997</v>
      </c>
      <c r="AU95" s="4">
        <v>12</v>
      </c>
      <c r="AV95" s="4">
        <v>11</v>
      </c>
      <c r="AW95" s="4" t="s">
        <v>215</v>
      </c>
      <c r="AX95" s="4">
        <v>1.4</v>
      </c>
      <c r="AY95" s="4">
        <v>1.8</v>
      </c>
      <c r="AZ95" s="4">
        <v>2.2000000000000002</v>
      </c>
      <c r="BA95" s="4">
        <v>13.404</v>
      </c>
      <c r="BB95" s="4">
        <v>12.2</v>
      </c>
      <c r="BC95" s="4">
        <v>0.91</v>
      </c>
      <c r="BD95" s="4">
        <v>17.134</v>
      </c>
      <c r="BE95" s="4">
        <v>2027.529</v>
      </c>
      <c r="BF95" s="4">
        <v>474.096</v>
      </c>
      <c r="BG95" s="4">
        <v>18.754999999999999</v>
      </c>
      <c r="BH95" s="4">
        <v>9.4E-2</v>
      </c>
      <c r="BI95" s="4">
        <v>18.850000000000001</v>
      </c>
      <c r="BJ95" s="4">
        <v>15.481999999999999</v>
      </c>
      <c r="BK95" s="4">
        <v>7.8E-2</v>
      </c>
      <c r="BL95" s="4">
        <v>15.56</v>
      </c>
      <c r="BM95" s="4">
        <v>45.955599999999997</v>
      </c>
      <c r="BQ95" s="4">
        <v>104.88200000000001</v>
      </c>
      <c r="BR95" s="4">
        <v>0.27737400000000001</v>
      </c>
      <c r="BS95" s="4">
        <v>-5</v>
      </c>
      <c r="BT95" s="4">
        <v>7.8770000000000003E-3</v>
      </c>
      <c r="BU95" s="4">
        <v>6.778327</v>
      </c>
      <c r="BV95" s="4">
        <v>21</v>
      </c>
      <c r="BW95" s="4">
        <f t="shared" si="10"/>
        <v>1.7908339933999999</v>
      </c>
      <c r="BY95" s="4">
        <f>BE95*$BU95*(VLOOKUP("Fuel Specific Gravity",'Raw Data'!$A$1:$B$2000,2,FALSE))</f>
        <v>10321.184177551233</v>
      </c>
      <c r="BZ95" s="4">
        <f>BF95*$BU95*(VLOOKUP("Fuel Specific Gravity",'Raw Data'!$A$1:$B$2000,2,FALSE))</f>
        <v>2413.3968657613918</v>
      </c>
      <c r="CA95" s="4">
        <f>BJ95*$BU95*(VLOOKUP("Fuel Specific Gravity",'Raw Data'!$A$1:$B$2000,2,FALSE))</f>
        <v>78.811486019113985</v>
      </c>
      <c r="CB95" s="4">
        <f>BM95*$BU95*(VLOOKUP("Fuel Specific Gravity",'Raw Data'!$A$1:$B$2000,2,FALSE))</f>
        <v>233.93806529518119</v>
      </c>
    </row>
    <row r="96" spans="1:80" x14ac:dyDescent="0.25">
      <c r="A96" s="2">
        <v>43167</v>
      </c>
      <c r="B96" s="38">
        <v>1.9096064814814816E-2</v>
      </c>
      <c r="C96" s="4">
        <v>12.076000000000001</v>
      </c>
      <c r="D96" s="4">
        <v>2.9550999999999998</v>
      </c>
      <c r="E96" s="4">
        <v>29551.09635</v>
      </c>
      <c r="F96" s="4">
        <v>811.4</v>
      </c>
      <c r="G96" s="4">
        <v>4.7</v>
      </c>
      <c r="H96" s="4">
        <v>6082.5</v>
      </c>
      <c r="J96" s="4">
        <v>0.8</v>
      </c>
      <c r="K96" s="4">
        <v>0.85840000000000005</v>
      </c>
      <c r="L96" s="4">
        <v>10.366199999999999</v>
      </c>
      <c r="M96" s="4">
        <v>2.5366</v>
      </c>
      <c r="N96" s="4">
        <v>696.47270000000003</v>
      </c>
      <c r="O96" s="4">
        <v>4.0206999999999997</v>
      </c>
      <c r="P96" s="4">
        <v>700.5</v>
      </c>
      <c r="Q96" s="4">
        <v>574.92650000000003</v>
      </c>
      <c r="R96" s="4">
        <v>3.319</v>
      </c>
      <c r="S96" s="4">
        <v>578.20000000000005</v>
      </c>
      <c r="T96" s="4">
        <v>6082.5352999999996</v>
      </c>
      <c r="W96" s="4">
        <v>0</v>
      </c>
      <c r="X96" s="4">
        <v>0.68669999999999998</v>
      </c>
      <c r="Y96" s="4">
        <v>12.5</v>
      </c>
      <c r="Z96" s="4">
        <v>850</v>
      </c>
      <c r="AA96" s="4">
        <v>850</v>
      </c>
      <c r="AB96" s="4">
        <v>864</v>
      </c>
      <c r="AC96" s="4">
        <v>95</v>
      </c>
      <c r="AD96" s="4">
        <v>30.02</v>
      </c>
      <c r="AE96" s="4">
        <v>0.69</v>
      </c>
      <c r="AF96" s="4">
        <v>978</v>
      </c>
      <c r="AG96" s="4">
        <v>2</v>
      </c>
      <c r="AH96" s="4">
        <v>69</v>
      </c>
      <c r="AI96" s="4">
        <v>36.122999999999998</v>
      </c>
      <c r="AJ96" s="4">
        <v>192</v>
      </c>
      <c r="AK96" s="4">
        <v>171</v>
      </c>
      <c r="AL96" s="4">
        <v>4.0999999999999996</v>
      </c>
      <c r="AM96" s="4">
        <v>174</v>
      </c>
      <c r="AN96" s="4" t="s">
        <v>155</v>
      </c>
      <c r="AO96" s="4">
        <v>2</v>
      </c>
      <c r="AP96" s="5">
        <v>0.76990740740740737</v>
      </c>
      <c r="AQ96" s="4">
        <v>47.164431</v>
      </c>
      <c r="AR96" s="4">
        <v>-88.486530999999999</v>
      </c>
      <c r="AS96" s="4">
        <v>319.3</v>
      </c>
      <c r="AT96" s="4">
        <v>33.6</v>
      </c>
      <c r="AU96" s="4">
        <v>12</v>
      </c>
      <c r="AV96" s="4">
        <v>11</v>
      </c>
      <c r="AW96" s="4" t="s">
        <v>215</v>
      </c>
      <c r="AX96" s="4">
        <v>1.4719</v>
      </c>
      <c r="AY96" s="4">
        <v>1.8</v>
      </c>
      <c r="AZ96" s="4">
        <v>2.3437999999999999</v>
      </c>
      <c r="BA96" s="4">
        <v>13.404</v>
      </c>
      <c r="BB96" s="4">
        <v>12.63</v>
      </c>
      <c r="BC96" s="4">
        <v>0.94</v>
      </c>
      <c r="BD96" s="4">
        <v>16.498000000000001</v>
      </c>
      <c r="BE96" s="4">
        <v>2229.4209999999998</v>
      </c>
      <c r="BF96" s="4">
        <v>347.22199999999998</v>
      </c>
      <c r="BG96" s="4">
        <v>15.686</v>
      </c>
      <c r="BH96" s="4">
        <v>9.0999999999999998E-2</v>
      </c>
      <c r="BI96" s="4">
        <v>15.776999999999999</v>
      </c>
      <c r="BJ96" s="4">
        <v>12.949</v>
      </c>
      <c r="BK96" s="4">
        <v>7.4999999999999997E-2</v>
      </c>
      <c r="BL96" s="4">
        <v>13.023</v>
      </c>
      <c r="BM96" s="4">
        <v>45.1419</v>
      </c>
      <c r="BQ96" s="4">
        <v>107.38500000000001</v>
      </c>
      <c r="BR96" s="4">
        <v>0.31043300000000001</v>
      </c>
      <c r="BS96" s="4">
        <v>-5</v>
      </c>
      <c r="BT96" s="4">
        <v>6.2459999999999998E-3</v>
      </c>
      <c r="BU96" s="4">
        <v>7.5862059999999998</v>
      </c>
      <c r="BV96" s="4">
        <v>21</v>
      </c>
      <c r="BW96" s="4">
        <f t="shared" si="10"/>
        <v>2.0042756252</v>
      </c>
      <c r="BY96" s="4">
        <f>BE96*$BU96*(VLOOKUP("Fuel Specific Gravity",'Raw Data'!$A$1:$B$2000,2,FALSE))</f>
        <v>12701.548072011226</v>
      </c>
      <c r="BZ96" s="4">
        <f>BF96*$BU96*(VLOOKUP("Fuel Specific Gravity",'Raw Data'!$A$1:$B$2000,2,FALSE))</f>
        <v>1978.2073124187318</v>
      </c>
      <c r="CA96" s="4">
        <f>BJ96*$BU96*(VLOOKUP("Fuel Specific Gravity",'Raw Data'!$A$1:$B$2000,2,FALSE))</f>
        <v>73.773569901993994</v>
      </c>
      <c r="CB96" s="4">
        <f>BM96*$BU96*(VLOOKUP("Fuel Specific Gravity",'Raw Data'!$A$1:$B$2000,2,FALSE))</f>
        <v>257.18427022618141</v>
      </c>
    </row>
    <row r="97" spans="1:80" x14ac:dyDescent="0.25">
      <c r="A97" s="2">
        <v>43167</v>
      </c>
      <c r="B97" s="38">
        <v>1.9107638888888889E-2</v>
      </c>
      <c r="C97" s="4">
        <v>12.653</v>
      </c>
      <c r="D97" s="4">
        <v>1.7639</v>
      </c>
      <c r="E97" s="4">
        <v>17638.84418</v>
      </c>
      <c r="F97" s="4">
        <v>787.4</v>
      </c>
      <c r="G97" s="4">
        <v>3.2</v>
      </c>
      <c r="H97" s="4">
        <v>5708.2</v>
      </c>
      <c r="J97" s="4">
        <v>0.8</v>
      </c>
      <c r="K97" s="4">
        <v>0.86519999999999997</v>
      </c>
      <c r="L97" s="4">
        <v>10.946899999999999</v>
      </c>
      <c r="M97" s="4">
        <v>1.526</v>
      </c>
      <c r="N97" s="4">
        <v>681.22239999999999</v>
      </c>
      <c r="O97" s="4">
        <v>2.7784</v>
      </c>
      <c r="P97" s="4">
        <v>684</v>
      </c>
      <c r="Q97" s="4">
        <v>562.33759999999995</v>
      </c>
      <c r="R97" s="4">
        <v>2.2934999999999999</v>
      </c>
      <c r="S97" s="4">
        <v>564.6</v>
      </c>
      <c r="T97" s="4">
        <v>5708.2421000000004</v>
      </c>
      <c r="W97" s="4">
        <v>0</v>
      </c>
      <c r="X97" s="4">
        <v>0.69210000000000005</v>
      </c>
      <c r="Y97" s="4">
        <v>12.4</v>
      </c>
      <c r="Z97" s="4">
        <v>851</v>
      </c>
      <c r="AA97" s="4">
        <v>850</v>
      </c>
      <c r="AB97" s="4">
        <v>864</v>
      </c>
      <c r="AC97" s="4">
        <v>95</v>
      </c>
      <c r="AD97" s="4">
        <v>30.02</v>
      </c>
      <c r="AE97" s="4">
        <v>0.69</v>
      </c>
      <c r="AF97" s="4">
        <v>978</v>
      </c>
      <c r="AG97" s="4">
        <v>2</v>
      </c>
      <c r="AH97" s="4">
        <v>69</v>
      </c>
      <c r="AI97" s="4">
        <v>36.877000000000002</v>
      </c>
      <c r="AJ97" s="4">
        <v>192</v>
      </c>
      <c r="AK97" s="4">
        <v>171</v>
      </c>
      <c r="AL97" s="4">
        <v>4.0999999999999996</v>
      </c>
      <c r="AM97" s="4">
        <v>174</v>
      </c>
      <c r="AN97" s="4" t="s">
        <v>155</v>
      </c>
      <c r="AO97" s="4">
        <v>2</v>
      </c>
      <c r="AP97" s="5">
        <v>0.76991898148148152</v>
      </c>
      <c r="AQ97" s="4">
        <v>47.164442999999999</v>
      </c>
      <c r="AR97" s="4">
        <v>-88.486710000000002</v>
      </c>
      <c r="AS97" s="4">
        <v>319.2</v>
      </c>
      <c r="AT97" s="4">
        <v>31.5</v>
      </c>
      <c r="AU97" s="4">
        <v>12</v>
      </c>
      <c r="AV97" s="4">
        <v>11</v>
      </c>
      <c r="AW97" s="4" t="s">
        <v>215</v>
      </c>
      <c r="AX97" s="4">
        <v>1.2123999999999999</v>
      </c>
      <c r="AY97" s="4">
        <v>1.5124</v>
      </c>
      <c r="AZ97" s="4">
        <v>1.9685999999999999</v>
      </c>
      <c r="BA97" s="4">
        <v>13.404</v>
      </c>
      <c r="BB97" s="4">
        <v>13.3</v>
      </c>
      <c r="BC97" s="4">
        <v>0.99</v>
      </c>
      <c r="BD97" s="4">
        <v>15.586</v>
      </c>
      <c r="BE97" s="4">
        <v>2438.951</v>
      </c>
      <c r="BF97" s="4">
        <v>216.399</v>
      </c>
      <c r="BG97" s="4">
        <v>15.894</v>
      </c>
      <c r="BH97" s="4">
        <v>6.5000000000000002E-2</v>
      </c>
      <c r="BI97" s="4">
        <v>15.959</v>
      </c>
      <c r="BJ97" s="4">
        <v>13.12</v>
      </c>
      <c r="BK97" s="4">
        <v>5.3999999999999999E-2</v>
      </c>
      <c r="BL97" s="4">
        <v>13.173999999999999</v>
      </c>
      <c r="BM97" s="4">
        <v>43.887099999999997</v>
      </c>
      <c r="BQ97" s="4">
        <v>112.123</v>
      </c>
      <c r="BR97" s="4">
        <v>0.334171</v>
      </c>
      <c r="BS97" s="4">
        <v>-5</v>
      </c>
      <c r="BT97" s="4">
        <v>7.7539999999999996E-3</v>
      </c>
      <c r="BU97" s="4">
        <v>8.1663029999999992</v>
      </c>
      <c r="BV97" s="4">
        <v>21</v>
      </c>
      <c r="BW97" s="4">
        <f t="shared" si="10"/>
        <v>2.1575372525999996</v>
      </c>
      <c r="BY97" s="4">
        <f>BE97*$BU97*(VLOOKUP("Fuel Specific Gravity",'Raw Data'!$A$1:$B$2000,2,FALSE))</f>
        <v>14957.826863982902</v>
      </c>
      <c r="BZ97" s="4">
        <f>BF97*$BU97*(VLOOKUP("Fuel Specific Gravity",'Raw Data'!$A$1:$B$2000,2,FALSE))</f>
        <v>1327.1520319756469</v>
      </c>
      <c r="CA97" s="4">
        <f>BJ97*$BU97*(VLOOKUP("Fuel Specific Gravity",'Raw Data'!$A$1:$B$2000,2,FALSE))</f>
        <v>80.463563415359985</v>
      </c>
      <c r="CB97" s="4">
        <f>BM97*$BU97*(VLOOKUP("Fuel Specific Gravity",'Raw Data'!$A$1:$B$2000,2,FALSE))</f>
        <v>269.15491264986622</v>
      </c>
    </row>
    <row r="98" spans="1:80" x14ac:dyDescent="0.25">
      <c r="A98" s="2">
        <v>43167</v>
      </c>
      <c r="B98" s="38">
        <v>1.9119212962962963E-2</v>
      </c>
      <c r="C98" s="4">
        <v>12.912000000000001</v>
      </c>
      <c r="D98" s="4">
        <v>1.0365</v>
      </c>
      <c r="E98" s="4">
        <v>10365.205019999999</v>
      </c>
      <c r="F98" s="4">
        <v>814.9</v>
      </c>
      <c r="G98" s="4">
        <v>2.1</v>
      </c>
      <c r="H98" s="4">
        <v>4936.8999999999996</v>
      </c>
      <c r="J98" s="4">
        <v>0.8</v>
      </c>
      <c r="K98" s="4">
        <v>0.87050000000000005</v>
      </c>
      <c r="L98" s="4">
        <v>11.239599999999999</v>
      </c>
      <c r="M98" s="4">
        <v>0.90229999999999999</v>
      </c>
      <c r="N98" s="4">
        <v>709.3116</v>
      </c>
      <c r="O98" s="4">
        <v>1.8280000000000001</v>
      </c>
      <c r="P98" s="4">
        <v>711.1</v>
      </c>
      <c r="Q98" s="4">
        <v>585.52470000000005</v>
      </c>
      <c r="R98" s="4">
        <v>1.5089999999999999</v>
      </c>
      <c r="S98" s="4">
        <v>587</v>
      </c>
      <c r="T98" s="4">
        <v>4936.9133000000002</v>
      </c>
      <c r="W98" s="4">
        <v>0</v>
      </c>
      <c r="X98" s="4">
        <v>0.69640000000000002</v>
      </c>
      <c r="Y98" s="4">
        <v>12.4</v>
      </c>
      <c r="Z98" s="4">
        <v>850</v>
      </c>
      <c r="AA98" s="4">
        <v>851</v>
      </c>
      <c r="AB98" s="4">
        <v>865</v>
      </c>
      <c r="AC98" s="4">
        <v>95</v>
      </c>
      <c r="AD98" s="4">
        <v>30.02</v>
      </c>
      <c r="AE98" s="4">
        <v>0.69</v>
      </c>
      <c r="AF98" s="4">
        <v>978</v>
      </c>
      <c r="AG98" s="4">
        <v>2</v>
      </c>
      <c r="AH98" s="4">
        <v>68.123000000000005</v>
      </c>
      <c r="AI98" s="4">
        <v>37</v>
      </c>
      <c r="AJ98" s="4">
        <v>192</v>
      </c>
      <c r="AK98" s="4">
        <v>171</v>
      </c>
      <c r="AL98" s="4">
        <v>4.0999999999999996</v>
      </c>
      <c r="AM98" s="4">
        <v>174</v>
      </c>
      <c r="AN98" s="4" t="s">
        <v>155</v>
      </c>
      <c r="AO98" s="4">
        <v>2</v>
      </c>
      <c r="AP98" s="5">
        <v>0.76993055555555545</v>
      </c>
      <c r="AQ98" s="4">
        <v>47.164439999999999</v>
      </c>
      <c r="AR98" s="4">
        <v>-88.486884000000003</v>
      </c>
      <c r="AS98" s="4">
        <v>319.2</v>
      </c>
      <c r="AT98" s="4">
        <v>31</v>
      </c>
      <c r="AU98" s="4">
        <v>12</v>
      </c>
      <c r="AV98" s="4">
        <v>11</v>
      </c>
      <c r="AW98" s="4" t="s">
        <v>215</v>
      </c>
      <c r="AX98" s="4">
        <v>1.1000000000000001</v>
      </c>
      <c r="AY98" s="4">
        <v>1.4719</v>
      </c>
      <c r="AZ98" s="4">
        <v>1.8</v>
      </c>
      <c r="BA98" s="4">
        <v>13.404</v>
      </c>
      <c r="BB98" s="4">
        <v>13.88</v>
      </c>
      <c r="BC98" s="4">
        <v>1.04</v>
      </c>
      <c r="BD98" s="4">
        <v>14.88</v>
      </c>
      <c r="BE98" s="4">
        <v>2585.3440000000001</v>
      </c>
      <c r="BF98" s="4">
        <v>132.09200000000001</v>
      </c>
      <c r="BG98" s="4">
        <v>17.085999999999999</v>
      </c>
      <c r="BH98" s="4">
        <v>4.3999999999999997E-2</v>
      </c>
      <c r="BI98" s="4">
        <v>17.13</v>
      </c>
      <c r="BJ98" s="4">
        <v>14.103999999999999</v>
      </c>
      <c r="BK98" s="4">
        <v>3.5999999999999997E-2</v>
      </c>
      <c r="BL98" s="4">
        <v>14.141</v>
      </c>
      <c r="BM98" s="4">
        <v>39.187199999999997</v>
      </c>
      <c r="BQ98" s="4">
        <v>116.46899999999999</v>
      </c>
      <c r="BR98" s="4">
        <v>0.286134</v>
      </c>
      <c r="BS98" s="4">
        <v>-5</v>
      </c>
      <c r="BT98" s="4">
        <v>7.123E-3</v>
      </c>
      <c r="BU98" s="4">
        <v>6.9923999999999999</v>
      </c>
      <c r="BV98" s="4">
        <v>21</v>
      </c>
      <c r="BW98" s="4">
        <f t="shared" si="10"/>
        <v>1.8473920799999999</v>
      </c>
      <c r="BY98" s="4">
        <f>BE98*$BU98*(VLOOKUP("Fuel Specific Gravity",'Raw Data'!$A$1:$B$2000,2,FALSE))</f>
        <v>13576.397298585598</v>
      </c>
      <c r="BZ98" s="4">
        <f>BF98*$BU98*(VLOOKUP("Fuel Specific Gravity",'Raw Data'!$A$1:$B$2000,2,FALSE))</f>
        <v>693.65371570080003</v>
      </c>
      <c r="CA98" s="4">
        <f>BJ98*$BU98*(VLOOKUP("Fuel Specific Gravity",'Raw Data'!$A$1:$B$2000,2,FALSE))</f>
        <v>74.064228009599987</v>
      </c>
      <c r="CB98" s="4">
        <f>BM98*$BU98*(VLOOKUP("Fuel Specific Gravity",'Raw Data'!$A$1:$B$2000,2,FALSE))</f>
        <v>205.78344553727996</v>
      </c>
    </row>
    <row r="99" spans="1:80" x14ac:dyDescent="0.25">
      <c r="A99" s="2">
        <v>43167</v>
      </c>
      <c r="B99" s="38">
        <v>1.9130787037037036E-2</v>
      </c>
      <c r="C99" s="4">
        <v>12.919</v>
      </c>
      <c r="D99" s="4">
        <v>0.72389999999999999</v>
      </c>
      <c r="E99" s="4">
        <v>7239.2874490000004</v>
      </c>
      <c r="F99" s="4">
        <v>762</v>
      </c>
      <c r="G99" s="4">
        <v>2.1</v>
      </c>
      <c r="H99" s="4">
        <v>4067.1</v>
      </c>
      <c r="J99" s="4">
        <v>0.81</v>
      </c>
      <c r="K99" s="4">
        <v>0.87429999999999997</v>
      </c>
      <c r="L99" s="4">
        <v>11.2956</v>
      </c>
      <c r="M99" s="4">
        <v>0.63300000000000001</v>
      </c>
      <c r="N99" s="4">
        <v>666.24940000000004</v>
      </c>
      <c r="O99" s="4">
        <v>1.8614999999999999</v>
      </c>
      <c r="P99" s="4">
        <v>668.1</v>
      </c>
      <c r="Q99" s="4">
        <v>546.06910000000005</v>
      </c>
      <c r="R99" s="4">
        <v>1.5257000000000001</v>
      </c>
      <c r="S99" s="4">
        <v>547.6</v>
      </c>
      <c r="T99" s="4">
        <v>4067.1122</v>
      </c>
      <c r="W99" s="4">
        <v>0</v>
      </c>
      <c r="X99" s="4">
        <v>0.70720000000000005</v>
      </c>
      <c r="Y99" s="4">
        <v>12.5</v>
      </c>
      <c r="Z99" s="4">
        <v>849</v>
      </c>
      <c r="AA99" s="4">
        <v>849</v>
      </c>
      <c r="AB99" s="4">
        <v>865</v>
      </c>
      <c r="AC99" s="4">
        <v>95</v>
      </c>
      <c r="AD99" s="4">
        <v>28.17</v>
      </c>
      <c r="AE99" s="4">
        <v>0.65</v>
      </c>
      <c r="AF99" s="4">
        <v>978</v>
      </c>
      <c r="AG99" s="4">
        <v>1.1000000000000001</v>
      </c>
      <c r="AH99" s="4">
        <v>68</v>
      </c>
      <c r="AI99" s="4">
        <v>36.122999999999998</v>
      </c>
      <c r="AJ99" s="4">
        <v>192</v>
      </c>
      <c r="AK99" s="4">
        <v>171</v>
      </c>
      <c r="AL99" s="4">
        <v>4.2</v>
      </c>
      <c r="AM99" s="4">
        <v>174</v>
      </c>
      <c r="AN99" s="4" t="s">
        <v>155</v>
      </c>
      <c r="AO99" s="4">
        <v>2</v>
      </c>
      <c r="AP99" s="5">
        <v>0.7699421296296296</v>
      </c>
      <c r="AQ99" s="4">
        <v>47.16442</v>
      </c>
      <c r="AR99" s="4">
        <v>-88.487054000000001</v>
      </c>
      <c r="AS99" s="4">
        <v>319.10000000000002</v>
      </c>
      <c r="AT99" s="4">
        <v>30.2</v>
      </c>
      <c r="AU99" s="4">
        <v>12</v>
      </c>
      <c r="AV99" s="4">
        <v>11</v>
      </c>
      <c r="AW99" s="4" t="s">
        <v>215</v>
      </c>
      <c r="AX99" s="4">
        <v>1.1718280000000001</v>
      </c>
      <c r="AY99" s="4">
        <v>1.643656</v>
      </c>
      <c r="AZ99" s="4">
        <v>2.015485</v>
      </c>
      <c r="BA99" s="4">
        <v>13.404</v>
      </c>
      <c r="BB99" s="4">
        <v>14.31</v>
      </c>
      <c r="BC99" s="4">
        <v>1.07</v>
      </c>
      <c r="BD99" s="4">
        <v>14.371</v>
      </c>
      <c r="BE99" s="4">
        <v>2661.69</v>
      </c>
      <c r="BF99" s="4">
        <v>94.930999999999997</v>
      </c>
      <c r="BG99" s="4">
        <v>16.440999999999999</v>
      </c>
      <c r="BH99" s="4">
        <v>4.5999999999999999E-2</v>
      </c>
      <c r="BI99" s="4">
        <v>16.486999999999998</v>
      </c>
      <c r="BJ99" s="4">
        <v>13.475</v>
      </c>
      <c r="BK99" s="4">
        <v>3.7999999999999999E-2</v>
      </c>
      <c r="BL99" s="4">
        <v>13.513</v>
      </c>
      <c r="BM99" s="4">
        <v>33.0717</v>
      </c>
      <c r="BQ99" s="4">
        <v>121.176</v>
      </c>
      <c r="BR99" s="4">
        <v>0.248305</v>
      </c>
      <c r="BS99" s="4">
        <v>-5</v>
      </c>
      <c r="BT99" s="4">
        <v>6.123E-3</v>
      </c>
      <c r="BU99" s="4">
        <v>6.0679530000000002</v>
      </c>
      <c r="BV99" s="4">
        <v>21</v>
      </c>
      <c r="BW99" s="4">
        <f t="shared" si="10"/>
        <v>1.6031531826000001</v>
      </c>
      <c r="BY99" s="4">
        <f>BE99*$BU99*(VLOOKUP("Fuel Specific Gravity",'Raw Data'!$A$1:$B$2000,2,FALSE))</f>
        <v>12129.408375248071</v>
      </c>
      <c r="BZ99" s="4">
        <f>BF99*$BU99*(VLOOKUP("Fuel Specific Gravity",'Raw Data'!$A$1:$B$2000,2,FALSE))</f>
        <v>432.60367152849301</v>
      </c>
      <c r="CA99" s="4">
        <f>BJ99*$BU99*(VLOOKUP("Fuel Specific Gravity",'Raw Data'!$A$1:$B$2000,2,FALSE))</f>
        <v>61.406015672925001</v>
      </c>
      <c r="CB99" s="4">
        <f>BM99*$BU99*(VLOOKUP("Fuel Specific Gravity",'Raw Data'!$A$1:$B$2000,2,FALSE))</f>
        <v>150.70881844380511</v>
      </c>
    </row>
    <row r="100" spans="1:80" x14ac:dyDescent="0.25">
      <c r="A100" s="2">
        <v>43167</v>
      </c>
      <c r="B100" s="38">
        <v>1.9142361111111113E-2</v>
      </c>
      <c r="C100" s="4">
        <v>12.885</v>
      </c>
      <c r="D100" s="4">
        <v>0.61819999999999997</v>
      </c>
      <c r="E100" s="4">
        <v>6181.8284229999999</v>
      </c>
      <c r="F100" s="4">
        <v>656.5</v>
      </c>
      <c r="G100" s="4">
        <v>2.2999999999999998</v>
      </c>
      <c r="H100" s="4">
        <v>3563.2</v>
      </c>
      <c r="J100" s="4">
        <v>0.9</v>
      </c>
      <c r="K100" s="4">
        <v>0.87609999999999999</v>
      </c>
      <c r="L100" s="4">
        <v>11.287800000000001</v>
      </c>
      <c r="M100" s="4">
        <v>0.54159999999999997</v>
      </c>
      <c r="N100" s="4">
        <v>575.13099999999997</v>
      </c>
      <c r="O100" s="4">
        <v>2.0272999999999999</v>
      </c>
      <c r="P100" s="4">
        <v>577.20000000000005</v>
      </c>
      <c r="Q100" s="4">
        <v>470.9325</v>
      </c>
      <c r="R100" s="4">
        <v>1.66</v>
      </c>
      <c r="S100" s="4">
        <v>472.6</v>
      </c>
      <c r="T100" s="4">
        <v>3563.165</v>
      </c>
      <c r="W100" s="4">
        <v>0</v>
      </c>
      <c r="X100" s="4">
        <v>0.78849999999999998</v>
      </c>
      <c r="Y100" s="4">
        <v>12.4</v>
      </c>
      <c r="Z100" s="4">
        <v>849</v>
      </c>
      <c r="AA100" s="4">
        <v>849</v>
      </c>
      <c r="AB100" s="4">
        <v>866</v>
      </c>
      <c r="AC100" s="4">
        <v>95</v>
      </c>
      <c r="AD100" s="4">
        <v>27.92</v>
      </c>
      <c r="AE100" s="4">
        <v>0.64</v>
      </c>
      <c r="AF100" s="4">
        <v>978</v>
      </c>
      <c r="AG100" s="4">
        <v>1</v>
      </c>
      <c r="AH100" s="4">
        <v>68</v>
      </c>
      <c r="AI100" s="4">
        <v>36</v>
      </c>
      <c r="AJ100" s="4">
        <v>192</v>
      </c>
      <c r="AK100" s="4">
        <v>171</v>
      </c>
      <c r="AL100" s="4">
        <v>4.0999999999999996</v>
      </c>
      <c r="AM100" s="4">
        <v>174</v>
      </c>
      <c r="AN100" s="4" t="s">
        <v>155</v>
      </c>
      <c r="AO100" s="4">
        <v>2</v>
      </c>
      <c r="AP100" s="5">
        <v>0.76995370370370375</v>
      </c>
      <c r="AQ100" s="4">
        <v>47.164380000000001</v>
      </c>
      <c r="AR100" s="4">
        <v>-88.487211000000002</v>
      </c>
      <c r="AS100" s="4">
        <v>319</v>
      </c>
      <c r="AT100" s="4">
        <v>29</v>
      </c>
      <c r="AU100" s="4">
        <v>12</v>
      </c>
      <c r="AV100" s="4">
        <v>11</v>
      </c>
      <c r="AW100" s="4" t="s">
        <v>215</v>
      </c>
      <c r="AX100" s="4">
        <v>1.343744</v>
      </c>
      <c r="AY100" s="4">
        <v>1.1968970000000001</v>
      </c>
      <c r="AZ100" s="4">
        <v>2.171872</v>
      </c>
      <c r="BA100" s="4">
        <v>13.404</v>
      </c>
      <c r="BB100" s="4">
        <v>14.51</v>
      </c>
      <c r="BC100" s="4">
        <v>1.08</v>
      </c>
      <c r="BD100" s="4">
        <v>14.147</v>
      </c>
      <c r="BE100" s="4">
        <v>2692.6170000000002</v>
      </c>
      <c r="BF100" s="4">
        <v>82.222999999999999</v>
      </c>
      <c r="BG100" s="4">
        <v>14.367000000000001</v>
      </c>
      <c r="BH100" s="4">
        <v>5.0999999999999997E-2</v>
      </c>
      <c r="BI100" s="4">
        <v>14.417999999999999</v>
      </c>
      <c r="BJ100" s="4">
        <v>11.763999999999999</v>
      </c>
      <c r="BK100" s="4">
        <v>4.1000000000000002E-2</v>
      </c>
      <c r="BL100" s="4">
        <v>11.805999999999999</v>
      </c>
      <c r="BM100" s="4">
        <v>29.3306</v>
      </c>
      <c r="BQ100" s="4">
        <v>136.75399999999999</v>
      </c>
      <c r="BR100" s="4">
        <v>0.23172200000000001</v>
      </c>
      <c r="BS100" s="4">
        <v>-5</v>
      </c>
      <c r="BT100" s="4">
        <v>6.8770000000000003E-3</v>
      </c>
      <c r="BU100" s="4">
        <v>5.662706</v>
      </c>
      <c r="BV100" s="4">
        <v>21</v>
      </c>
      <c r="BW100" s="4">
        <f t="shared" si="10"/>
        <v>1.4960869252</v>
      </c>
      <c r="BY100" s="4">
        <f>BE100*$BU100*(VLOOKUP("Fuel Specific Gravity",'Raw Data'!$A$1:$B$2000,2,FALSE))</f>
        <v>11450.871329643103</v>
      </c>
      <c r="BZ100" s="4">
        <f>BF100*$BU100*(VLOOKUP("Fuel Specific Gravity",'Raw Data'!$A$1:$B$2000,2,FALSE))</f>
        <v>349.66911125393801</v>
      </c>
      <c r="CA100" s="4">
        <f>BJ100*$BU100*(VLOOKUP("Fuel Specific Gravity",'Raw Data'!$A$1:$B$2000,2,FALSE))</f>
        <v>50.028671111384</v>
      </c>
      <c r="CB100" s="4">
        <f>BM100*$BU100*(VLOOKUP("Fuel Specific Gravity",'Raw Data'!$A$1:$B$2000,2,FALSE))</f>
        <v>124.73401401730361</v>
      </c>
    </row>
    <row r="101" spans="1:80" x14ac:dyDescent="0.25">
      <c r="A101" s="2">
        <v>43167</v>
      </c>
      <c r="B101" s="38">
        <v>1.9153935185185187E-2</v>
      </c>
      <c r="C101" s="4">
        <v>12.88</v>
      </c>
      <c r="D101" s="4">
        <v>0.53680000000000005</v>
      </c>
      <c r="E101" s="4">
        <v>5367.7349400000003</v>
      </c>
      <c r="F101" s="4">
        <v>587.70000000000005</v>
      </c>
      <c r="G101" s="4">
        <v>2.4</v>
      </c>
      <c r="H101" s="4">
        <v>3132.7</v>
      </c>
      <c r="J101" s="4">
        <v>1.02</v>
      </c>
      <c r="K101" s="4">
        <v>0.87729999999999997</v>
      </c>
      <c r="L101" s="4">
        <v>11.3</v>
      </c>
      <c r="M101" s="4">
        <v>0.47089999999999999</v>
      </c>
      <c r="N101" s="4">
        <v>515.60360000000003</v>
      </c>
      <c r="O101" s="4">
        <v>2.1164999999999998</v>
      </c>
      <c r="P101" s="4">
        <v>517.70000000000005</v>
      </c>
      <c r="Q101" s="4">
        <v>421.76889999999997</v>
      </c>
      <c r="R101" s="4">
        <v>1.7313000000000001</v>
      </c>
      <c r="S101" s="4">
        <v>423.5</v>
      </c>
      <c r="T101" s="4">
        <v>3132.6983</v>
      </c>
      <c r="W101" s="4">
        <v>0</v>
      </c>
      <c r="X101" s="4">
        <v>0.89380000000000004</v>
      </c>
      <c r="Y101" s="4">
        <v>12.5</v>
      </c>
      <c r="Z101" s="4">
        <v>849</v>
      </c>
      <c r="AA101" s="4">
        <v>849</v>
      </c>
      <c r="AB101" s="4">
        <v>866</v>
      </c>
      <c r="AC101" s="4">
        <v>94.1</v>
      </c>
      <c r="AD101" s="4">
        <v>27.66</v>
      </c>
      <c r="AE101" s="4">
        <v>0.64</v>
      </c>
      <c r="AF101" s="4">
        <v>978</v>
      </c>
      <c r="AG101" s="4">
        <v>1</v>
      </c>
      <c r="AH101" s="4">
        <v>68</v>
      </c>
      <c r="AI101" s="4">
        <v>36</v>
      </c>
      <c r="AJ101" s="4">
        <v>192</v>
      </c>
      <c r="AK101" s="4">
        <v>171</v>
      </c>
      <c r="AL101" s="4">
        <v>4.2</v>
      </c>
      <c r="AM101" s="4">
        <v>174</v>
      </c>
      <c r="AN101" s="4" t="s">
        <v>155</v>
      </c>
      <c r="AO101" s="4">
        <v>2</v>
      </c>
      <c r="AP101" s="5">
        <v>0.76996527777777779</v>
      </c>
      <c r="AQ101" s="4">
        <v>47.164347999999997</v>
      </c>
      <c r="AR101" s="4">
        <v>-88.487370999999996</v>
      </c>
      <c r="AS101" s="4">
        <v>319</v>
      </c>
      <c r="AT101" s="4">
        <v>28.7</v>
      </c>
      <c r="AU101" s="4">
        <v>12</v>
      </c>
      <c r="AV101" s="4">
        <v>11</v>
      </c>
      <c r="AW101" s="4" t="s">
        <v>215</v>
      </c>
      <c r="AX101" s="4">
        <v>1.4719</v>
      </c>
      <c r="AY101" s="4">
        <v>1.1437999999999999</v>
      </c>
      <c r="AZ101" s="4">
        <v>2.3437999999999999</v>
      </c>
      <c r="BA101" s="4">
        <v>13.404</v>
      </c>
      <c r="BB101" s="4">
        <v>14.66</v>
      </c>
      <c r="BC101" s="4">
        <v>1.0900000000000001</v>
      </c>
      <c r="BD101" s="4">
        <v>13.981999999999999</v>
      </c>
      <c r="BE101" s="4">
        <v>2718.2429999999999</v>
      </c>
      <c r="BF101" s="4">
        <v>72.100999999999999</v>
      </c>
      <c r="BG101" s="4">
        <v>12.989000000000001</v>
      </c>
      <c r="BH101" s="4">
        <v>5.2999999999999999E-2</v>
      </c>
      <c r="BI101" s="4">
        <v>13.042</v>
      </c>
      <c r="BJ101" s="4">
        <v>10.625</v>
      </c>
      <c r="BK101" s="4">
        <v>4.3999999999999997E-2</v>
      </c>
      <c r="BL101" s="4">
        <v>10.667999999999999</v>
      </c>
      <c r="BM101" s="4">
        <v>26.0046</v>
      </c>
      <c r="BQ101" s="4">
        <v>156.333</v>
      </c>
      <c r="BR101" s="4">
        <v>0.241401</v>
      </c>
      <c r="BS101" s="4">
        <v>-5</v>
      </c>
      <c r="BT101" s="4">
        <v>6.123E-3</v>
      </c>
      <c r="BU101" s="4">
        <v>5.8992360000000001</v>
      </c>
      <c r="BV101" s="4">
        <v>21</v>
      </c>
      <c r="BW101" s="4">
        <f t="shared" si="10"/>
        <v>1.5585781511999999</v>
      </c>
      <c r="BY101" s="4">
        <f>BE101*$BU101*(VLOOKUP("Fuel Specific Gravity",'Raw Data'!$A$1:$B$2000,2,FALSE))</f>
        <v>12042.703278723349</v>
      </c>
      <c r="BZ101" s="4">
        <f>BF101*$BU101*(VLOOKUP("Fuel Specific Gravity",'Raw Data'!$A$1:$B$2000,2,FALSE))</f>
        <v>319.43095194183599</v>
      </c>
      <c r="CA101" s="4">
        <f>BJ101*$BU101*(VLOOKUP("Fuel Specific Gravity",'Raw Data'!$A$1:$B$2000,2,FALSE))</f>
        <v>47.072216257500003</v>
      </c>
      <c r="CB101" s="4">
        <f>BM101*$BU101*(VLOOKUP("Fuel Specific Gravity",'Raw Data'!$A$1:$B$2000,2,FALSE))</f>
        <v>115.2088616366856</v>
      </c>
    </row>
    <row r="102" spans="1:80" x14ac:dyDescent="0.25">
      <c r="A102" s="2">
        <v>43167</v>
      </c>
      <c r="B102" s="38">
        <v>1.9165509259259261E-2</v>
      </c>
      <c r="C102" s="4">
        <v>12.88</v>
      </c>
      <c r="D102" s="4">
        <v>0.50790000000000002</v>
      </c>
      <c r="E102" s="4">
        <v>5078.578313</v>
      </c>
      <c r="F102" s="4">
        <v>521.6</v>
      </c>
      <c r="G102" s="4">
        <v>2.5</v>
      </c>
      <c r="H102" s="4">
        <v>2806.2</v>
      </c>
      <c r="J102" s="4">
        <v>1.1000000000000001</v>
      </c>
      <c r="K102" s="4">
        <v>0.87790000000000001</v>
      </c>
      <c r="L102" s="4">
        <v>11.307499999999999</v>
      </c>
      <c r="M102" s="4">
        <v>0.44590000000000002</v>
      </c>
      <c r="N102" s="4">
        <v>457.9477</v>
      </c>
      <c r="O102" s="4">
        <v>2.1947999999999999</v>
      </c>
      <c r="P102" s="4">
        <v>460.1</v>
      </c>
      <c r="Q102" s="4">
        <v>374.55340000000001</v>
      </c>
      <c r="R102" s="4">
        <v>1.7950999999999999</v>
      </c>
      <c r="S102" s="4">
        <v>376.3</v>
      </c>
      <c r="T102" s="4">
        <v>2806.1686</v>
      </c>
      <c r="W102" s="4">
        <v>0</v>
      </c>
      <c r="X102" s="4">
        <v>0.9657</v>
      </c>
      <c r="Y102" s="4">
        <v>12.5</v>
      </c>
      <c r="Z102" s="4">
        <v>848</v>
      </c>
      <c r="AA102" s="4">
        <v>849</v>
      </c>
      <c r="AB102" s="4">
        <v>866</v>
      </c>
      <c r="AC102" s="4">
        <v>94</v>
      </c>
      <c r="AD102" s="4">
        <v>27.63</v>
      </c>
      <c r="AE102" s="4">
        <v>0.63</v>
      </c>
      <c r="AF102" s="4">
        <v>978</v>
      </c>
      <c r="AG102" s="4">
        <v>1</v>
      </c>
      <c r="AH102" s="4">
        <v>68</v>
      </c>
      <c r="AI102" s="4">
        <v>36</v>
      </c>
      <c r="AJ102" s="4">
        <v>192.9</v>
      </c>
      <c r="AK102" s="4">
        <v>171</v>
      </c>
      <c r="AL102" s="4">
        <v>4.2</v>
      </c>
      <c r="AM102" s="4">
        <v>174.4</v>
      </c>
      <c r="AN102" s="4" t="s">
        <v>155</v>
      </c>
      <c r="AO102" s="4">
        <v>2</v>
      </c>
      <c r="AP102" s="5">
        <v>0.76997685185185183</v>
      </c>
      <c r="AQ102" s="4">
        <v>47.164306000000003</v>
      </c>
      <c r="AR102" s="4">
        <v>-88.487506999999994</v>
      </c>
      <c r="AS102" s="4">
        <v>319.39999999999998</v>
      </c>
      <c r="AT102" s="4">
        <v>25.8</v>
      </c>
      <c r="AU102" s="4">
        <v>12</v>
      </c>
      <c r="AV102" s="4">
        <v>11</v>
      </c>
      <c r="AW102" s="4" t="s">
        <v>215</v>
      </c>
      <c r="AX102" s="4">
        <v>1.5</v>
      </c>
      <c r="AY102" s="4">
        <v>1.2</v>
      </c>
      <c r="AZ102" s="4">
        <v>2.4</v>
      </c>
      <c r="BA102" s="4">
        <v>13.404</v>
      </c>
      <c r="BB102" s="4">
        <v>14.73</v>
      </c>
      <c r="BC102" s="4">
        <v>1.1000000000000001</v>
      </c>
      <c r="BD102" s="4">
        <v>13.906000000000001</v>
      </c>
      <c r="BE102" s="4">
        <v>2731.4389999999999</v>
      </c>
      <c r="BF102" s="4">
        <v>68.548000000000002</v>
      </c>
      <c r="BG102" s="4">
        <v>11.584</v>
      </c>
      <c r="BH102" s="4">
        <v>5.6000000000000001E-2</v>
      </c>
      <c r="BI102" s="4">
        <v>11.64</v>
      </c>
      <c r="BJ102" s="4">
        <v>9.4749999999999996</v>
      </c>
      <c r="BK102" s="4">
        <v>4.4999999999999998E-2</v>
      </c>
      <c r="BL102" s="4">
        <v>9.52</v>
      </c>
      <c r="BM102" s="4">
        <v>23.3916</v>
      </c>
      <c r="BQ102" s="4">
        <v>169.61600000000001</v>
      </c>
      <c r="BR102" s="4">
        <v>0.227214</v>
      </c>
      <c r="BS102" s="4">
        <v>-5</v>
      </c>
      <c r="BT102" s="4">
        <v>6.0000000000000001E-3</v>
      </c>
      <c r="BU102" s="4">
        <v>5.552543</v>
      </c>
      <c r="BV102" s="4">
        <v>21</v>
      </c>
      <c r="BW102" s="4">
        <f t="shared" si="10"/>
        <v>1.4669818606</v>
      </c>
      <c r="BY102" s="4">
        <f>BE102*$BU102*(VLOOKUP("Fuel Specific Gravity",'Raw Data'!$A$1:$B$2000,2,FALSE))</f>
        <v>11389.990807032125</v>
      </c>
      <c r="BZ102" s="4">
        <f>BF102*$BU102*(VLOOKUP("Fuel Specific Gravity",'Raw Data'!$A$1:$B$2000,2,FALSE))</f>
        <v>285.84240389056401</v>
      </c>
      <c r="CA102" s="4">
        <f>BJ102*$BU102*(VLOOKUP("Fuel Specific Gravity",'Raw Data'!$A$1:$B$2000,2,FALSE))</f>
        <v>39.510369038675002</v>
      </c>
      <c r="CB102" s="4">
        <f>BM102*$BU102*(VLOOKUP("Fuel Specific Gravity",'Raw Data'!$A$1:$B$2000,2,FALSE))</f>
        <v>97.542031493938808</v>
      </c>
    </row>
    <row r="103" spans="1:80" x14ac:dyDescent="0.25">
      <c r="A103" s="2">
        <v>43167</v>
      </c>
      <c r="B103" s="38">
        <v>1.9177083333333334E-2</v>
      </c>
      <c r="C103" s="4">
        <v>12.875999999999999</v>
      </c>
      <c r="D103" s="4">
        <v>0.48259999999999997</v>
      </c>
      <c r="E103" s="4">
        <v>4825.6985610000002</v>
      </c>
      <c r="F103" s="4">
        <v>472.7</v>
      </c>
      <c r="G103" s="4">
        <v>2.5</v>
      </c>
      <c r="H103" s="4">
        <v>2682.8</v>
      </c>
      <c r="J103" s="4">
        <v>1.2</v>
      </c>
      <c r="K103" s="4">
        <v>0.87809999999999999</v>
      </c>
      <c r="L103" s="4">
        <v>11.305999999999999</v>
      </c>
      <c r="M103" s="4">
        <v>0.42370000000000002</v>
      </c>
      <c r="N103" s="4">
        <v>415.06880000000001</v>
      </c>
      <c r="O103" s="4">
        <v>2.1951999999999998</v>
      </c>
      <c r="P103" s="4">
        <v>417.3</v>
      </c>
      <c r="Q103" s="4">
        <v>341.86250000000001</v>
      </c>
      <c r="R103" s="4">
        <v>1.8080000000000001</v>
      </c>
      <c r="S103" s="4">
        <v>343.7</v>
      </c>
      <c r="T103" s="4">
        <v>2682.8004000000001</v>
      </c>
      <c r="W103" s="4">
        <v>0</v>
      </c>
      <c r="X103" s="4">
        <v>1.0537000000000001</v>
      </c>
      <c r="Y103" s="4">
        <v>12.5</v>
      </c>
      <c r="Z103" s="4">
        <v>848</v>
      </c>
      <c r="AA103" s="4">
        <v>847</v>
      </c>
      <c r="AB103" s="4">
        <v>864</v>
      </c>
      <c r="AC103" s="4">
        <v>94</v>
      </c>
      <c r="AD103" s="4">
        <v>29.44</v>
      </c>
      <c r="AE103" s="4">
        <v>0.68</v>
      </c>
      <c r="AF103" s="4">
        <v>978</v>
      </c>
      <c r="AG103" s="4">
        <v>1.9</v>
      </c>
      <c r="AH103" s="4">
        <v>68</v>
      </c>
      <c r="AI103" s="4">
        <v>36.877000000000002</v>
      </c>
      <c r="AJ103" s="4">
        <v>192.1</v>
      </c>
      <c r="AK103" s="4">
        <v>171</v>
      </c>
      <c r="AL103" s="4">
        <v>4.2</v>
      </c>
      <c r="AM103" s="4">
        <v>174.7</v>
      </c>
      <c r="AN103" s="4" t="s">
        <v>155</v>
      </c>
      <c r="AO103" s="4">
        <v>2</v>
      </c>
      <c r="AP103" s="5">
        <v>0.76998842592592587</v>
      </c>
      <c r="AQ103" s="4">
        <v>47.164268999999997</v>
      </c>
      <c r="AR103" s="4">
        <v>-88.487639999999999</v>
      </c>
      <c r="AS103" s="4">
        <v>319.60000000000002</v>
      </c>
      <c r="AT103" s="4">
        <v>24.6</v>
      </c>
      <c r="AU103" s="4">
        <v>12</v>
      </c>
      <c r="AV103" s="4">
        <v>11</v>
      </c>
      <c r="AW103" s="4" t="s">
        <v>215</v>
      </c>
      <c r="AX103" s="4">
        <v>1.2123999999999999</v>
      </c>
      <c r="AY103" s="4">
        <v>1.2</v>
      </c>
      <c r="AZ103" s="4">
        <v>1.9685999999999999</v>
      </c>
      <c r="BA103" s="4">
        <v>13.404</v>
      </c>
      <c r="BB103" s="4">
        <v>14.78</v>
      </c>
      <c r="BC103" s="4">
        <v>1.1000000000000001</v>
      </c>
      <c r="BD103" s="4">
        <v>13.887</v>
      </c>
      <c r="BE103" s="4">
        <v>2739.2869999999998</v>
      </c>
      <c r="BF103" s="4">
        <v>65.341999999999999</v>
      </c>
      <c r="BG103" s="4">
        <v>10.531000000000001</v>
      </c>
      <c r="BH103" s="4">
        <v>5.6000000000000001E-2</v>
      </c>
      <c r="BI103" s="4">
        <v>10.587</v>
      </c>
      <c r="BJ103" s="4">
        <v>8.6739999999999995</v>
      </c>
      <c r="BK103" s="4">
        <v>4.5999999999999999E-2</v>
      </c>
      <c r="BL103" s="4">
        <v>8.7200000000000006</v>
      </c>
      <c r="BM103" s="4">
        <v>22.430499999999999</v>
      </c>
      <c r="BQ103" s="4">
        <v>185.624</v>
      </c>
      <c r="BR103" s="4">
        <v>0.22500000000000001</v>
      </c>
      <c r="BS103" s="4">
        <v>-5</v>
      </c>
      <c r="BT103" s="4">
        <v>6.8770000000000003E-3</v>
      </c>
      <c r="BU103" s="4">
        <v>5.4984380000000002</v>
      </c>
      <c r="BV103" s="4">
        <v>21</v>
      </c>
      <c r="BW103" s="4">
        <f t="shared" si="10"/>
        <v>1.4526873196000001</v>
      </c>
      <c r="BY103" s="4">
        <f>BE103*$BU103*(VLOOKUP("Fuel Specific Gravity",'Raw Data'!$A$1:$B$2000,2,FALSE))</f>
        <v>11311.411600013205</v>
      </c>
      <c r="BZ103" s="4">
        <f>BF103*$BU103*(VLOOKUP("Fuel Specific Gravity",'Raw Data'!$A$1:$B$2000,2,FALSE))</f>
        <v>269.81848078279597</v>
      </c>
      <c r="CA103" s="4">
        <f>BJ103*$BU103*(VLOOKUP("Fuel Specific Gravity",'Raw Data'!$A$1:$B$2000,2,FALSE))</f>
        <v>35.817781860212001</v>
      </c>
      <c r="CB103" s="4">
        <f>BM103*$BU103*(VLOOKUP("Fuel Specific Gravity",'Raw Data'!$A$1:$B$2000,2,FALSE))</f>
        <v>92.622867882809004</v>
      </c>
    </row>
    <row r="104" spans="1:80" x14ac:dyDescent="0.25">
      <c r="A104" s="2">
        <v>43167</v>
      </c>
      <c r="B104" s="38">
        <v>1.9188657407407408E-2</v>
      </c>
      <c r="C104" s="4">
        <v>12.87</v>
      </c>
      <c r="D104" s="4">
        <v>0.46279999999999999</v>
      </c>
      <c r="E104" s="4">
        <v>4628.0343979999998</v>
      </c>
      <c r="F104" s="4">
        <v>447.6</v>
      </c>
      <c r="G104" s="4">
        <v>2.4</v>
      </c>
      <c r="H104" s="4">
        <v>2581.6999999999998</v>
      </c>
      <c r="J104" s="4">
        <v>1.3</v>
      </c>
      <c r="K104" s="4">
        <v>0.87860000000000005</v>
      </c>
      <c r="L104" s="4">
        <v>11.3078</v>
      </c>
      <c r="M104" s="4">
        <v>0.40660000000000002</v>
      </c>
      <c r="N104" s="4">
        <v>393.30700000000002</v>
      </c>
      <c r="O104" s="4">
        <v>2.1086999999999998</v>
      </c>
      <c r="P104" s="4">
        <v>395.4</v>
      </c>
      <c r="Q104" s="4">
        <v>321.99079999999998</v>
      </c>
      <c r="R104" s="4">
        <v>1.7262999999999999</v>
      </c>
      <c r="S104" s="4">
        <v>323.7</v>
      </c>
      <c r="T104" s="4">
        <v>2581.6642000000002</v>
      </c>
      <c r="W104" s="4">
        <v>0</v>
      </c>
      <c r="X104" s="4">
        <v>1.1422000000000001</v>
      </c>
      <c r="Y104" s="4">
        <v>12.6</v>
      </c>
      <c r="Z104" s="4">
        <v>847</v>
      </c>
      <c r="AA104" s="4">
        <v>847</v>
      </c>
      <c r="AB104" s="4">
        <v>864</v>
      </c>
      <c r="AC104" s="4">
        <v>94</v>
      </c>
      <c r="AD104" s="4">
        <v>27.88</v>
      </c>
      <c r="AE104" s="4">
        <v>0.64</v>
      </c>
      <c r="AF104" s="4">
        <v>978</v>
      </c>
      <c r="AG104" s="4">
        <v>1.1000000000000001</v>
      </c>
      <c r="AH104" s="4">
        <v>68</v>
      </c>
      <c r="AI104" s="4">
        <v>37</v>
      </c>
      <c r="AJ104" s="4">
        <v>192.9</v>
      </c>
      <c r="AK104" s="4">
        <v>171</v>
      </c>
      <c r="AL104" s="4">
        <v>4.3</v>
      </c>
      <c r="AM104" s="4">
        <v>175</v>
      </c>
      <c r="AN104" s="4" t="s">
        <v>155</v>
      </c>
      <c r="AO104" s="4">
        <v>2</v>
      </c>
      <c r="AP104" s="5">
        <v>0.77</v>
      </c>
      <c r="AQ104" s="4">
        <v>47.164248000000001</v>
      </c>
      <c r="AR104" s="4">
        <v>-88.487765999999993</v>
      </c>
      <c r="AS104" s="4">
        <v>319.60000000000002</v>
      </c>
      <c r="AT104" s="4">
        <v>23.4</v>
      </c>
      <c r="AU104" s="4">
        <v>12</v>
      </c>
      <c r="AV104" s="4">
        <v>11</v>
      </c>
      <c r="AW104" s="4" t="s">
        <v>215</v>
      </c>
      <c r="AX104" s="4">
        <v>1.4595</v>
      </c>
      <c r="AY104" s="4">
        <v>1.0562</v>
      </c>
      <c r="AZ104" s="4">
        <v>2.1595</v>
      </c>
      <c r="BA104" s="4">
        <v>13.404</v>
      </c>
      <c r="BB104" s="4">
        <v>14.82</v>
      </c>
      <c r="BC104" s="4">
        <v>1.1100000000000001</v>
      </c>
      <c r="BD104" s="4">
        <v>13.815</v>
      </c>
      <c r="BE104" s="4">
        <v>2745.5619999999999</v>
      </c>
      <c r="BF104" s="4">
        <v>62.838999999999999</v>
      </c>
      <c r="BG104" s="4">
        <v>10</v>
      </c>
      <c r="BH104" s="4">
        <v>5.3999999999999999E-2</v>
      </c>
      <c r="BI104" s="4">
        <v>10.054</v>
      </c>
      <c r="BJ104" s="4">
        <v>8.1869999999999994</v>
      </c>
      <c r="BK104" s="4">
        <v>4.3999999999999997E-2</v>
      </c>
      <c r="BL104" s="4">
        <v>8.2309999999999999</v>
      </c>
      <c r="BM104" s="4">
        <v>21.6309</v>
      </c>
      <c r="BQ104" s="4">
        <v>201.648</v>
      </c>
      <c r="BR104" s="4">
        <v>0.21623000000000001</v>
      </c>
      <c r="BS104" s="4">
        <v>-5</v>
      </c>
      <c r="BT104" s="4">
        <v>6.123E-3</v>
      </c>
      <c r="BU104" s="4">
        <v>5.2841199999999997</v>
      </c>
      <c r="BV104" s="4">
        <v>21</v>
      </c>
      <c r="BW104" s="4">
        <f t="shared" si="10"/>
        <v>1.3960645039999999</v>
      </c>
      <c r="BY104" s="4">
        <f>BE104*$BU104*(VLOOKUP("Fuel Specific Gravity",'Raw Data'!$A$1:$B$2000,2,FALSE))</f>
        <v>10895.417185655439</v>
      </c>
      <c r="BZ104" s="4">
        <f>BF104*$BU104*(VLOOKUP("Fuel Specific Gravity",'Raw Data'!$A$1:$B$2000,2,FALSE))</f>
        <v>249.36866132667996</v>
      </c>
      <c r="CA104" s="4">
        <f>BJ104*$BU104*(VLOOKUP("Fuel Specific Gravity",'Raw Data'!$A$1:$B$2000,2,FALSE))</f>
        <v>32.489078920440001</v>
      </c>
      <c r="CB104" s="4">
        <f>BM104*$BU104*(VLOOKUP("Fuel Specific Gravity",'Raw Data'!$A$1:$B$2000,2,FALSE))</f>
        <v>85.839503752307991</v>
      </c>
    </row>
    <row r="105" spans="1:80" x14ac:dyDescent="0.25">
      <c r="A105" s="2">
        <v>43167</v>
      </c>
      <c r="B105" s="38">
        <v>1.9200231481481481E-2</v>
      </c>
      <c r="C105" s="4">
        <v>12.869</v>
      </c>
      <c r="D105" s="4">
        <v>0.46379999999999999</v>
      </c>
      <c r="E105" s="4">
        <v>4637.778738</v>
      </c>
      <c r="F105" s="4">
        <v>434.1</v>
      </c>
      <c r="G105" s="4">
        <v>2.2999999999999998</v>
      </c>
      <c r="H105" s="4">
        <v>2428.8000000000002</v>
      </c>
      <c r="J105" s="4">
        <v>1.4</v>
      </c>
      <c r="K105" s="4">
        <v>0.87849999999999995</v>
      </c>
      <c r="L105" s="4">
        <v>11.3056</v>
      </c>
      <c r="M105" s="4">
        <v>0.40739999999999998</v>
      </c>
      <c r="N105" s="4">
        <v>381.3784</v>
      </c>
      <c r="O105" s="4">
        <v>2.0206</v>
      </c>
      <c r="P105" s="4">
        <v>383.4</v>
      </c>
      <c r="Q105" s="4">
        <v>314.11189999999999</v>
      </c>
      <c r="R105" s="4">
        <v>1.6641999999999999</v>
      </c>
      <c r="S105" s="4">
        <v>315.8</v>
      </c>
      <c r="T105" s="4">
        <v>2428.8274000000001</v>
      </c>
      <c r="W105" s="4">
        <v>0</v>
      </c>
      <c r="X105" s="4">
        <v>1.23</v>
      </c>
      <c r="Y105" s="4">
        <v>12.5</v>
      </c>
      <c r="Z105" s="4">
        <v>847</v>
      </c>
      <c r="AA105" s="4">
        <v>847</v>
      </c>
      <c r="AB105" s="4">
        <v>864</v>
      </c>
      <c r="AC105" s="4">
        <v>94</v>
      </c>
      <c r="AD105" s="4">
        <v>29.44</v>
      </c>
      <c r="AE105" s="4">
        <v>0.68</v>
      </c>
      <c r="AF105" s="4">
        <v>978</v>
      </c>
      <c r="AG105" s="4">
        <v>1.9</v>
      </c>
      <c r="AH105" s="4">
        <v>68</v>
      </c>
      <c r="AI105" s="4">
        <v>37</v>
      </c>
      <c r="AJ105" s="4">
        <v>193</v>
      </c>
      <c r="AK105" s="4">
        <v>171</v>
      </c>
      <c r="AL105" s="4">
        <v>4.2</v>
      </c>
      <c r="AM105" s="4">
        <v>174.6</v>
      </c>
      <c r="AN105" s="4" t="s">
        <v>155</v>
      </c>
      <c r="AO105" s="4">
        <v>2</v>
      </c>
      <c r="AP105" s="5">
        <v>0.77001157407407417</v>
      </c>
      <c r="AQ105" s="4">
        <v>47.164231000000001</v>
      </c>
      <c r="AR105" s="4">
        <v>-88.487889999999993</v>
      </c>
      <c r="AS105" s="4">
        <v>319.60000000000002</v>
      </c>
      <c r="AT105" s="4">
        <v>22.2</v>
      </c>
      <c r="AU105" s="4">
        <v>12</v>
      </c>
      <c r="AV105" s="4">
        <v>11</v>
      </c>
      <c r="AW105" s="4" t="s">
        <v>215</v>
      </c>
      <c r="AX105" s="4">
        <v>1.7438</v>
      </c>
      <c r="AY105" s="4">
        <v>1</v>
      </c>
      <c r="AZ105" s="4">
        <v>2.3719000000000001</v>
      </c>
      <c r="BA105" s="4">
        <v>13.404</v>
      </c>
      <c r="BB105" s="4">
        <v>14.84</v>
      </c>
      <c r="BC105" s="4">
        <v>1.1100000000000001</v>
      </c>
      <c r="BD105" s="4">
        <v>13.824999999999999</v>
      </c>
      <c r="BE105" s="4">
        <v>2748.864</v>
      </c>
      <c r="BF105" s="4">
        <v>63.052999999999997</v>
      </c>
      <c r="BG105" s="4">
        <v>9.7110000000000003</v>
      </c>
      <c r="BH105" s="4">
        <v>5.0999999999999997E-2</v>
      </c>
      <c r="BI105" s="4">
        <v>9.7620000000000005</v>
      </c>
      <c r="BJ105" s="4">
        <v>7.9980000000000002</v>
      </c>
      <c r="BK105" s="4">
        <v>4.2000000000000003E-2</v>
      </c>
      <c r="BL105" s="4">
        <v>8.0399999999999991</v>
      </c>
      <c r="BM105" s="4">
        <v>20.378699999999998</v>
      </c>
      <c r="BQ105" s="4">
        <v>217.44300000000001</v>
      </c>
      <c r="BR105" s="4">
        <v>0.210619</v>
      </c>
      <c r="BS105" s="4">
        <v>-5</v>
      </c>
      <c r="BT105" s="4">
        <v>6.8760000000000002E-3</v>
      </c>
      <c r="BU105" s="4">
        <v>5.147011</v>
      </c>
      <c r="BV105" s="4">
        <v>21</v>
      </c>
      <c r="BW105" s="4">
        <f t="shared" si="10"/>
        <v>1.3598403062</v>
      </c>
      <c r="BY105" s="4">
        <f>BE105*$BU105*(VLOOKUP("Fuel Specific Gravity",'Raw Data'!$A$1:$B$2000,2,FALSE))</f>
        <v>10625.473367373505</v>
      </c>
      <c r="BZ105" s="4">
        <f>BF105*$BU105*(VLOOKUP("Fuel Specific Gravity",'Raw Data'!$A$1:$B$2000,2,FALSE))</f>
        <v>243.72539792183301</v>
      </c>
      <c r="CA105" s="4">
        <f>BJ105*$BU105*(VLOOKUP("Fuel Specific Gravity",'Raw Data'!$A$1:$B$2000,2,FALSE))</f>
        <v>30.915511277478004</v>
      </c>
      <c r="CB105" s="4">
        <f>BM105*$BU105*(VLOOKUP("Fuel Specific Gravity",'Raw Data'!$A$1:$B$2000,2,FALSE))</f>
        <v>78.771934192340694</v>
      </c>
    </row>
    <row r="106" spans="1:80" x14ac:dyDescent="0.25">
      <c r="A106" s="2">
        <v>43167</v>
      </c>
      <c r="B106" s="38">
        <v>1.9211805555555555E-2</v>
      </c>
      <c r="C106" s="4">
        <v>12.843999999999999</v>
      </c>
      <c r="D106" s="4">
        <v>0.48199999999999998</v>
      </c>
      <c r="E106" s="4">
        <v>4820</v>
      </c>
      <c r="F106" s="4">
        <v>421.4</v>
      </c>
      <c r="G106" s="4">
        <v>2.2999999999999998</v>
      </c>
      <c r="H106" s="4">
        <v>2424.1</v>
      </c>
      <c r="J106" s="4">
        <v>1.5</v>
      </c>
      <c r="K106" s="4">
        <v>0.87880000000000003</v>
      </c>
      <c r="L106" s="4">
        <v>11.2874</v>
      </c>
      <c r="M106" s="4">
        <v>0.42359999999999998</v>
      </c>
      <c r="N106" s="4">
        <v>370.33710000000002</v>
      </c>
      <c r="O106" s="4">
        <v>1.9959</v>
      </c>
      <c r="P106" s="4">
        <v>372.3</v>
      </c>
      <c r="Q106" s="4">
        <v>303.18610000000001</v>
      </c>
      <c r="R106" s="4">
        <v>1.6339999999999999</v>
      </c>
      <c r="S106" s="4">
        <v>304.8</v>
      </c>
      <c r="T106" s="4">
        <v>2424.1167999999998</v>
      </c>
      <c r="W106" s="4">
        <v>0</v>
      </c>
      <c r="X106" s="4">
        <v>1.3182</v>
      </c>
      <c r="Y106" s="4">
        <v>12.5</v>
      </c>
      <c r="Z106" s="4">
        <v>848</v>
      </c>
      <c r="AA106" s="4">
        <v>849</v>
      </c>
      <c r="AB106" s="4">
        <v>863</v>
      </c>
      <c r="AC106" s="4">
        <v>94</v>
      </c>
      <c r="AD106" s="4">
        <v>27.88</v>
      </c>
      <c r="AE106" s="4">
        <v>0.64</v>
      </c>
      <c r="AF106" s="4">
        <v>978</v>
      </c>
      <c r="AG106" s="4">
        <v>1.1000000000000001</v>
      </c>
      <c r="AH106" s="4">
        <v>67.123123000000007</v>
      </c>
      <c r="AI106" s="4">
        <v>36.123123</v>
      </c>
      <c r="AJ106" s="4">
        <v>192.1</v>
      </c>
      <c r="AK106" s="4">
        <v>171</v>
      </c>
      <c r="AL106" s="4">
        <v>4.3</v>
      </c>
      <c r="AM106" s="4">
        <v>174.3</v>
      </c>
      <c r="AN106" s="4" t="s">
        <v>155</v>
      </c>
      <c r="AO106" s="4">
        <v>2</v>
      </c>
      <c r="AP106" s="5">
        <v>0.7700231481481481</v>
      </c>
      <c r="AQ106" s="4">
        <v>47.164216000000003</v>
      </c>
      <c r="AR106" s="4">
        <v>-88.488012999999995</v>
      </c>
      <c r="AS106" s="4">
        <v>319.7</v>
      </c>
      <c r="AT106" s="4">
        <v>21.6</v>
      </c>
      <c r="AU106" s="4">
        <v>12</v>
      </c>
      <c r="AV106" s="4">
        <v>11</v>
      </c>
      <c r="AW106" s="4" t="s">
        <v>215</v>
      </c>
      <c r="AX106" s="4">
        <v>1.8718999999999999</v>
      </c>
      <c r="AY106" s="4">
        <v>1.2876000000000001</v>
      </c>
      <c r="AZ106" s="4">
        <v>2.6156999999999999</v>
      </c>
      <c r="BA106" s="4">
        <v>13.404</v>
      </c>
      <c r="BB106" s="4">
        <v>14.85</v>
      </c>
      <c r="BC106" s="4">
        <v>1.1100000000000001</v>
      </c>
      <c r="BD106" s="4">
        <v>13.791</v>
      </c>
      <c r="BE106" s="4">
        <v>2745.0250000000001</v>
      </c>
      <c r="BF106" s="4">
        <v>65.563999999999993</v>
      </c>
      <c r="BG106" s="4">
        <v>9.4320000000000004</v>
      </c>
      <c r="BH106" s="4">
        <v>5.0999999999999997E-2</v>
      </c>
      <c r="BI106" s="4">
        <v>9.4819999999999993</v>
      </c>
      <c r="BJ106" s="4">
        <v>7.7210000000000001</v>
      </c>
      <c r="BK106" s="4">
        <v>4.2000000000000003E-2</v>
      </c>
      <c r="BL106" s="4">
        <v>7.7629999999999999</v>
      </c>
      <c r="BM106" s="4">
        <v>20.343499999999999</v>
      </c>
      <c r="BQ106" s="4">
        <v>233.095</v>
      </c>
      <c r="BR106" s="4">
        <v>0.24770600000000001</v>
      </c>
      <c r="BS106" s="4">
        <v>-5</v>
      </c>
      <c r="BT106" s="4">
        <v>7.0000000000000001E-3</v>
      </c>
      <c r="BU106" s="4">
        <v>6.0533089999999996</v>
      </c>
      <c r="BV106" s="4">
        <v>21</v>
      </c>
      <c r="BW106" s="4">
        <f t="shared" si="10"/>
        <v>1.5992842377999998</v>
      </c>
      <c r="BY106" s="4">
        <f>BE106*$BU106*(VLOOKUP("Fuel Specific Gravity",'Raw Data'!$A$1:$B$2000,2,FALSE))</f>
        <v>12478.979887831474</v>
      </c>
      <c r="BZ106" s="4">
        <f>BF106*$BU106*(VLOOKUP("Fuel Specific Gravity",'Raw Data'!$A$1:$B$2000,2,FALSE))</f>
        <v>298.05624260827597</v>
      </c>
      <c r="CA106" s="4">
        <f>BJ106*$BU106*(VLOOKUP("Fuel Specific Gravity",'Raw Data'!$A$1:$B$2000,2,FALSE))</f>
        <v>35.099936690538996</v>
      </c>
      <c r="CB106" s="4">
        <f>BM106*$BU106*(VLOOKUP("Fuel Specific Gravity",'Raw Data'!$A$1:$B$2000,2,FALSE))</f>
        <v>92.482264222766489</v>
      </c>
    </row>
    <row r="107" spans="1:80" x14ac:dyDescent="0.25">
      <c r="A107" s="2">
        <v>43167</v>
      </c>
      <c r="B107" s="38">
        <v>1.9223379629629628E-2</v>
      </c>
      <c r="C107" s="4">
        <v>12.84</v>
      </c>
      <c r="D107" s="4">
        <v>0.4824</v>
      </c>
      <c r="E107" s="4">
        <v>4823.9900250000001</v>
      </c>
      <c r="F107" s="4">
        <v>413</v>
      </c>
      <c r="G107" s="4">
        <v>2.1</v>
      </c>
      <c r="H107" s="4">
        <v>2396</v>
      </c>
      <c r="J107" s="4">
        <v>1.6</v>
      </c>
      <c r="K107" s="4">
        <v>0.87890000000000001</v>
      </c>
      <c r="L107" s="4">
        <v>11.284599999999999</v>
      </c>
      <c r="M107" s="4">
        <v>0.42399999999999999</v>
      </c>
      <c r="N107" s="4">
        <v>362.98860000000002</v>
      </c>
      <c r="O107" s="4">
        <v>1.8455999999999999</v>
      </c>
      <c r="P107" s="4">
        <v>364.8</v>
      </c>
      <c r="Q107" s="4">
        <v>296.88670000000002</v>
      </c>
      <c r="R107" s="4">
        <v>1.5095000000000001</v>
      </c>
      <c r="S107" s="4">
        <v>298.39999999999998</v>
      </c>
      <c r="T107" s="4">
        <v>2396.0453000000002</v>
      </c>
      <c r="W107" s="4">
        <v>0</v>
      </c>
      <c r="X107" s="4">
        <v>1.4061999999999999</v>
      </c>
      <c r="Y107" s="4">
        <v>12.5</v>
      </c>
      <c r="Z107" s="4">
        <v>848</v>
      </c>
      <c r="AA107" s="4">
        <v>848</v>
      </c>
      <c r="AB107" s="4">
        <v>863</v>
      </c>
      <c r="AC107" s="4">
        <v>94</v>
      </c>
      <c r="AD107" s="4">
        <v>27.63</v>
      </c>
      <c r="AE107" s="4">
        <v>0.63</v>
      </c>
      <c r="AF107" s="4">
        <v>978</v>
      </c>
      <c r="AG107" s="4">
        <v>1</v>
      </c>
      <c r="AH107" s="4">
        <v>67</v>
      </c>
      <c r="AI107" s="4">
        <v>36.877000000000002</v>
      </c>
      <c r="AJ107" s="4">
        <v>192.9</v>
      </c>
      <c r="AK107" s="4">
        <v>170.1</v>
      </c>
      <c r="AL107" s="4">
        <v>4.2</v>
      </c>
      <c r="AM107" s="4">
        <v>174</v>
      </c>
      <c r="AN107" s="4" t="s">
        <v>155</v>
      </c>
      <c r="AO107" s="4">
        <v>2</v>
      </c>
      <c r="AP107" s="5">
        <v>0.77003472222222225</v>
      </c>
      <c r="AQ107" s="4">
        <v>47.164203000000001</v>
      </c>
      <c r="AR107" s="4">
        <v>-88.488136999999995</v>
      </c>
      <c r="AS107" s="4">
        <v>319.89999999999998</v>
      </c>
      <c r="AT107" s="4">
        <v>21.5</v>
      </c>
      <c r="AU107" s="4">
        <v>12</v>
      </c>
      <c r="AV107" s="4">
        <v>11</v>
      </c>
      <c r="AW107" s="4" t="s">
        <v>215</v>
      </c>
      <c r="AX107" s="4">
        <v>1.3248</v>
      </c>
      <c r="AY107" s="4">
        <v>1.4</v>
      </c>
      <c r="AZ107" s="4">
        <v>2.0529000000000002</v>
      </c>
      <c r="BA107" s="4">
        <v>13.404</v>
      </c>
      <c r="BB107" s="4">
        <v>14.86</v>
      </c>
      <c r="BC107" s="4">
        <v>1.1100000000000001</v>
      </c>
      <c r="BD107" s="4">
        <v>13.784000000000001</v>
      </c>
      <c r="BE107" s="4">
        <v>2745.5479999999998</v>
      </c>
      <c r="BF107" s="4">
        <v>65.652000000000001</v>
      </c>
      <c r="BG107" s="4">
        <v>9.2490000000000006</v>
      </c>
      <c r="BH107" s="4">
        <v>4.7E-2</v>
      </c>
      <c r="BI107" s="4">
        <v>9.2959999999999994</v>
      </c>
      <c r="BJ107" s="4">
        <v>7.5640000000000001</v>
      </c>
      <c r="BK107" s="4">
        <v>3.7999999999999999E-2</v>
      </c>
      <c r="BL107" s="4">
        <v>7.6029999999999998</v>
      </c>
      <c r="BM107" s="4">
        <v>20.116900000000001</v>
      </c>
      <c r="BQ107" s="4">
        <v>248.761</v>
      </c>
      <c r="BR107" s="4">
        <v>0.22669</v>
      </c>
      <c r="BS107" s="4">
        <v>-5</v>
      </c>
      <c r="BT107" s="4">
        <v>6.123E-3</v>
      </c>
      <c r="BU107" s="4">
        <v>5.5397360000000004</v>
      </c>
      <c r="BV107" s="4">
        <v>21</v>
      </c>
      <c r="BW107" s="4">
        <f t="shared" si="10"/>
        <v>1.4635982512000001</v>
      </c>
      <c r="BY107" s="4">
        <f>BE107*$BU107*(VLOOKUP("Fuel Specific Gravity",'Raw Data'!$A$1:$B$2000,2,FALSE))</f>
        <v>11422.417932591328</v>
      </c>
      <c r="BZ107" s="4">
        <f>BF107*$BU107*(VLOOKUP("Fuel Specific Gravity",'Raw Data'!$A$1:$B$2000,2,FALSE))</f>
        <v>273.13475565187201</v>
      </c>
      <c r="CA107" s="4">
        <f>BJ107*$BU107*(VLOOKUP("Fuel Specific Gravity",'Raw Data'!$A$1:$B$2000,2,FALSE))</f>
        <v>31.468824891104003</v>
      </c>
      <c r="CB107" s="4">
        <f>BM107*$BU107*(VLOOKUP("Fuel Specific Gravity",'Raw Data'!$A$1:$B$2000,2,FALSE))</f>
        <v>83.693178668938415</v>
      </c>
    </row>
    <row r="108" spans="1:80" x14ac:dyDescent="0.25">
      <c r="A108" s="2">
        <v>43167</v>
      </c>
      <c r="B108" s="38">
        <v>1.9234953703703702E-2</v>
      </c>
      <c r="C108" s="4">
        <v>12.84</v>
      </c>
      <c r="D108" s="4">
        <v>0.49490000000000001</v>
      </c>
      <c r="E108" s="4">
        <v>4948.678304</v>
      </c>
      <c r="F108" s="4">
        <v>409.7</v>
      </c>
      <c r="G108" s="4">
        <v>2.1</v>
      </c>
      <c r="H108" s="4">
        <v>2306.1</v>
      </c>
      <c r="J108" s="4">
        <v>1.66</v>
      </c>
      <c r="K108" s="4">
        <v>0.87880000000000003</v>
      </c>
      <c r="L108" s="4">
        <v>11.2842</v>
      </c>
      <c r="M108" s="4">
        <v>0.43490000000000001</v>
      </c>
      <c r="N108" s="4">
        <v>360.0872</v>
      </c>
      <c r="O108" s="4">
        <v>1.8454999999999999</v>
      </c>
      <c r="P108" s="4">
        <v>361.9</v>
      </c>
      <c r="Q108" s="4">
        <v>294.51369999999997</v>
      </c>
      <c r="R108" s="4">
        <v>1.5095000000000001</v>
      </c>
      <c r="S108" s="4">
        <v>296</v>
      </c>
      <c r="T108" s="4">
        <v>2306.1134000000002</v>
      </c>
      <c r="W108" s="4">
        <v>0</v>
      </c>
      <c r="X108" s="4">
        <v>1.4598</v>
      </c>
      <c r="Y108" s="4">
        <v>12.4</v>
      </c>
      <c r="Z108" s="4">
        <v>848</v>
      </c>
      <c r="AA108" s="4">
        <v>848</v>
      </c>
      <c r="AB108" s="4">
        <v>863</v>
      </c>
      <c r="AC108" s="4">
        <v>94</v>
      </c>
      <c r="AD108" s="4">
        <v>27.63</v>
      </c>
      <c r="AE108" s="4">
        <v>0.63</v>
      </c>
      <c r="AF108" s="4">
        <v>978</v>
      </c>
      <c r="AG108" s="4">
        <v>1</v>
      </c>
      <c r="AH108" s="4">
        <v>67</v>
      </c>
      <c r="AI108" s="4">
        <v>37</v>
      </c>
      <c r="AJ108" s="4">
        <v>192.1</v>
      </c>
      <c r="AK108" s="4">
        <v>170</v>
      </c>
      <c r="AL108" s="4">
        <v>4.2</v>
      </c>
      <c r="AM108" s="4">
        <v>174.3</v>
      </c>
      <c r="AN108" s="4" t="s">
        <v>155</v>
      </c>
      <c r="AO108" s="4">
        <v>2</v>
      </c>
      <c r="AP108" s="5">
        <v>0.77004629629629628</v>
      </c>
      <c r="AQ108" s="4">
        <v>47.164200000000001</v>
      </c>
      <c r="AR108" s="4">
        <v>-88.488172000000006</v>
      </c>
      <c r="AS108" s="4">
        <v>320</v>
      </c>
      <c r="AT108" s="4">
        <v>21.1</v>
      </c>
      <c r="AU108" s="4">
        <v>12</v>
      </c>
      <c r="AV108" s="4">
        <v>11</v>
      </c>
      <c r="AW108" s="4" t="s">
        <v>215</v>
      </c>
      <c r="AX108" s="4">
        <v>1.1000000000000001</v>
      </c>
      <c r="AY108" s="4">
        <v>1.4</v>
      </c>
      <c r="AZ108" s="4">
        <v>1.8</v>
      </c>
      <c r="BA108" s="4">
        <v>13.404</v>
      </c>
      <c r="BB108" s="4">
        <v>14.85</v>
      </c>
      <c r="BC108" s="4">
        <v>1.1100000000000001</v>
      </c>
      <c r="BD108" s="4">
        <v>13.788</v>
      </c>
      <c r="BE108" s="4">
        <v>2745.0929999999998</v>
      </c>
      <c r="BF108" s="4">
        <v>67.337999999999994</v>
      </c>
      <c r="BG108" s="4">
        <v>9.173</v>
      </c>
      <c r="BH108" s="4">
        <v>4.7E-2</v>
      </c>
      <c r="BI108" s="4">
        <v>9.2200000000000006</v>
      </c>
      <c r="BJ108" s="4">
        <v>7.5030000000000001</v>
      </c>
      <c r="BK108" s="4">
        <v>3.7999999999999999E-2</v>
      </c>
      <c r="BL108" s="4">
        <v>7.5410000000000004</v>
      </c>
      <c r="BM108" s="4">
        <v>19.359300000000001</v>
      </c>
      <c r="BQ108" s="4">
        <v>258.20999999999998</v>
      </c>
      <c r="BR108" s="4">
        <v>0.221246</v>
      </c>
      <c r="BS108" s="4">
        <v>-5</v>
      </c>
      <c r="BT108" s="4">
        <v>7.7539999999999996E-3</v>
      </c>
      <c r="BU108" s="4">
        <v>5.4066999999999998</v>
      </c>
      <c r="BV108" s="4">
        <v>21</v>
      </c>
      <c r="BW108" s="4">
        <f t="shared" si="10"/>
        <v>1.4284501399999998</v>
      </c>
      <c r="BY108" s="4">
        <f>BE108*$BU108*(VLOOKUP("Fuel Specific Gravity",'Raw Data'!$A$1:$B$2000,2,FALSE))</f>
        <v>11146.2626366481</v>
      </c>
      <c r="BZ108" s="4">
        <f>BF108*$BU108*(VLOOKUP("Fuel Specific Gravity",'Raw Data'!$A$1:$B$2000,2,FALSE))</f>
        <v>273.42134981459998</v>
      </c>
      <c r="CA108" s="4">
        <f>BJ108*$BU108*(VLOOKUP("Fuel Specific Gravity",'Raw Data'!$A$1:$B$2000,2,FALSE))</f>
        <v>30.465419045099999</v>
      </c>
      <c r="CB108" s="4">
        <f>BM108*$BU108*(VLOOKUP("Fuel Specific Gravity",'Raw Data'!$A$1:$B$2000,2,FALSE))</f>
        <v>78.607115409810007</v>
      </c>
    </row>
    <row r="109" spans="1:80" x14ac:dyDescent="0.25">
      <c r="A109" s="2">
        <v>43167</v>
      </c>
      <c r="B109" s="38">
        <v>1.9246527777777776E-2</v>
      </c>
      <c r="C109" s="4">
        <v>12.843999999999999</v>
      </c>
      <c r="D109" s="4">
        <v>0.54659999999999997</v>
      </c>
      <c r="E109" s="4">
        <v>5465.5593509999999</v>
      </c>
      <c r="F109" s="4">
        <v>399.2</v>
      </c>
      <c r="G109" s="4">
        <v>2</v>
      </c>
      <c r="H109" s="4">
        <v>2155.1</v>
      </c>
      <c r="J109" s="4">
        <v>1.7</v>
      </c>
      <c r="K109" s="4">
        <v>0.87849999999999995</v>
      </c>
      <c r="L109" s="4">
        <v>11.283300000000001</v>
      </c>
      <c r="M109" s="4">
        <v>0.48020000000000002</v>
      </c>
      <c r="N109" s="4">
        <v>350.71469999999999</v>
      </c>
      <c r="O109" s="4">
        <v>1.7569999999999999</v>
      </c>
      <c r="P109" s="4">
        <v>352.5</v>
      </c>
      <c r="Q109" s="4">
        <v>286.84800000000001</v>
      </c>
      <c r="R109" s="4">
        <v>1.4371</v>
      </c>
      <c r="S109" s="4">
        <v>288.3</v>
      </c>
      <c r="T109" s="4">
        <v>2155.1338000000001</v>
      </c>
      <c r="W109" s="4">
        <v>0</v>
      </c>
      <c r="X109" s="4">
        <v>1.4935</v>
      </c>
      <c r="Y109" s="4">
        <v>12.5</v>
      </c>
      <c r="Z109" s="4">
        <v>847</v>
      </c>
      <c r="AA109" s="4">
        <v>847</v>
      </c>
      <c r="AB109" s="4">
        <v>863</v>
      </c>
      <c r="AC109" s="4">
        <v>94</v>
      </c>
      <c r="AD109" s="4">
        <v>27.63</v>
      </c>
      <c r="AE109" s="4">
        <v>0.63</v>
      </c>
      <c r="AF109" s="4">
        <v>978</v>
      </c>
      <c r="AG109" s="4">
        <v>1</v>
      </c>
      <c r="AH109" s="4">
        <v>67</v>
      </c>
      <c r="AI109" s="4">
        <v>37</v>
      </c>
      <c r="AJ109" s="4">
        <v>192</v>
      </c>
      <c r="AK109" s="4">
        <v>170</v>
      </c>
      <c r="AL109" s="4">
        <v>4.3</v>
      </c>
      <c r="AM109" s="4">
        <v>174.6</v>
      </c>
      <c r="AN109" s="4" t="s">
        <v>155</v>
      </c>
      <c r="AO109" s="4">
        <v>2</v>
      </c>
      <c r="AP109" s="5">
        <v>0.77004629629629628</v>
      </c>
      <c r="AQ109" s="4">
        <v>47.164216000000003</v>
      </c>
      <c r="AR109" s="4">
        <v>-88.488347000000005</v>
      </c>
      <c r="AS109" s="4">
        <v>320.10000000000002</v>
      </c>
      <c r="AT109" s="4">
        <v>20.9</v>
      </c>
      <c r="AU109" s="4">
        <v>12</v>
      </c>
      <c r="AV109" s="4">
        <v>11</v>
      </c>
      <c r="AW109" s="4" t="s">
        <v>215</v>
      </c>
      <c r="AX109" s="4">
        <v>1.1000000000000001</v>
      </c>
      <c r="AY109" s="4">
        <v>1.4</v>
      </c>
      <c r="AZ109" s="4">
        <v>1.8</v>
      </c>
      <c r="BA109" s="4">
        <v>13.404</v>
      </c>
      <c r="BB109" s="4">
        <v>14.81</v>
      </c>
      <c r="BC109" s="4">
        <v>1.1000000000000001</v>
      </c>
      <c r="BD109" s="4">
        <v>13.829000000000001</v>
      </c>
      <c r="BE109" s="4">
        <v>2738.1480000000001</v>
      </c>
      <c r="BF109" s="4">
        <v>74.162000000000006</v>
      </c>
      <c r="BG109" s="4">
        <v>8.9130000000000003</v>
      </c>
      <c r="BH109" s="4">
        <v>4.4999999999999998E-2</v>
      </c>
      <c r="BI109" s="4">
        <v>8.9570000000000007</v>
      </c>
      <c r="BJ109" s="4">
        <v>7.29</v>
      </c>
      <c r="BK109" s="4">
        <v>3.6999999999999998E-2</v>
      </c>
      <c r="BL109" s="4">
        <v>7.3259999999999996</v>
      </c>
      <c r="BM109" s="4">
        <v>18.047499999999999</v>
      </c>
      <c r="BQ109" s="4">
        <v>263.52100000000002</v>
      </c>
      <c r="BR109" s="4">
        <v>0.234155</v>
      </c>
      <c r="BS109" s="4">
        <v>-5</v>
      </c>
      <c r="BT109" s="4">
        <v>6.2459999999999998E-3</v>
      </c>
      <c r="BU109" s="4">
        <v>5.7221630000000001</v>
      </c>
      <c r="BV109" s="4">
        <v>21</v>
      </c>
      <c r="BW109" s="4">
        <f t="shared" si="10"/>
        <v>1.5117954646</v>
      </c>
      <c r="BY109" s="4">
        <f>BE109*$BU109*(VLOOKUP("Fuel Specific Gravity",'Raw Data'!$A$1:$B$2000,2,FALSE))</f>
        <v>11766.765009767125</v>
      </c>
      <c r="BZ109" s="4">
        <f>BF109*$BU109*(VLOOKUP("Fuel Specific Gravity",'Raw Data'!$A$1:$B$2000,2,FALSE))</f>
        <v>318.69965635690602</v>
      </c>
      <c r="CA109" s="4">
        <f>BJ109*$BU109*(VLOOKUP("Fuel Specific Gravity",'Raw Data'!$A$1:$B$2000,2,FALSE))</f>
        <v>31.32764077077</v>
      </c>
      <c r="CB109" s="4">
        <f>BM109*$BU109*(VLOOKUP("Fuel Specific Gravity",'Raw Data'!$A$1:$B$2000,2,FALSE))</f>
        <v>77.55632329361751</v>
      </c>
    </row>
    <row r="110" spans="1:80" x14ac:dyDescent="0.25">
      <c r="A110" s="2">
        <v>43167</v>
      </c>
      <c r="B110" s="38">
        <v>1.9258101851851849E-2</v>
      </c>
      <c r="C110" s="4">
        <v>12.852</v>
      </c>
      <c r="D110" s="4">
        <v>0.58079999999999998</v>
      </c>
      <c r="E110" s="4">
        <v>5808.4680129999997</v>
      </c>
      <c r="F110" s="4">
        <v>375.6</v>
      </c>
      <c r="G110" s="4">
        <v>2</v>
      </c>
      <c r="H110" s="4">
        <v>2049.5</v>
      </c>
      <c r="J110" s="4">
        <v>1.8</v>
      </c>
      <c r="K110" s="4">
        <v>0.87819999999999998</v>
      </c>
      <c r="L110" s="4">
        <v>11.287100000000001</v>
      </c>
      <c r="M110" s="4">
        <v>0.5101</v>
      </c>
      <c r="N110" s="4">
        <v>329.86309999999997</v>
      </c>
      <c r="O110" s="4">
        <v>1.7565</v>
      </c>
      <c r="P110" s="4">
        <v>331.6</v>
      </c>
      <c r="Q110" s="4">
        <v>269.79349999999999</v>
      </c>
      <c r="R110" s="4">
        <v>1.4366000000000001</v>
      </c>
      <c r="S110" s="4">
        <v>271.2</v>
      </c>
      <c r="T110" s="4">
        <v>2049.4531999999999</v>
      </c>
      <c r="W110" s="4">
        <v>0</v>
      </c>
      <c r="X110" s="4">
        <v>1.5808</v>
      </c>
      <c r="Y110" s="4">
        <v>12.5</v>
      </c>
      <c r="Z110" s="4">
        <v>846</v>
      </c>
      <c r="AA110" s="4">
        <v>845</v>
      </c>
      <c r="AB110" s="4">
        <v>862</v>
      </c>
      <c r="AC110" s="4">
        <v>94</v>
      </c>
      <c r="AD110" s="4">
        <v>27.63</v>
      </c>
      <c r="AE110" s="4">
        <v>0.63</v>
      </c>
      <c r="AF110" s="4">
        <v>978</v>
      </c>
      <c r="AG110" s="4">
        <v>1</v>
      </c>
      <c r="AH110" s="4">
        <v>67</v>
      </c>
      <c r="AI110" s="4">
        <v>37</v>
      </c>
      <c r="AJ110" s="4">
        <v>192</v>
      </c>
      <c r="AK110" s="4">
        <v>170</v>
      </c>
      <c r="AL110" s="4">
        <v>4.3</v>
      </c>
      <c r="AM110" s="4">
        <v>174.9</v>
      </c>
      <c r="AN110" s="4" t="s">
        <v>155</v>
      </c>
      <c r="AO110" s="4">
        <v>2</v>
      </c>
      <c r="AP110" s="5">
        <v>0.77006944444444436</v>
      </c>
      <c r="AQ110" s="4">
        <v>47.164248000000001</v>
      </c>
      <c r="AR110" s="4">
        <v>-88.488499000000004</v>
      </c>
      <c r="AS110" s="4">
        <v>320.2</v>
      </c>
      <c r="AT110" s="4">
        <v>20.9</v>
      </c>
      <c r="AU110" s="4">
        <v>12</v>
      </c>
      <c r="AV110" s="4">
        <v>11</v>
      </c>
      <c r="AW110" s="4" t="s">
        <v>215</v>
      </c>
      <c r="AX110" s="4">
        <v>1.2438</v>
      </c>
      <c r="AY110" s="4">
        <v>1.5438000000000001</v>
      </c>
      <c r="AZ110" s="4">
        <v>2.0156999999999998</v>
      </c>
      <c r="BA110" s="4">
        <v>13.404</v>
      </c>
      <c r="BB110" s="4">
        <v>14.77</v>
      </c>
      <c r="BC110" s="4">
        <v>1.1000000000000001</v>
      </c>
      <c r="BD110" s="4">
        <v>13.864000000000001</v>
      </c>
      <c r="BE110" s="4">
        <v>2733.7559999999999</v>
      </c>
      <c r="BF110" s="4">
        <v>78.638000000000005</v>
      </c>
      <c r="BG110" s="4">
        <v>8.3670000000000009</v>
      </c>
      <c r="BH110" s="4">
        <v>4.4999999999999998E-2</v>
      </c>
      <c r="BI110" s="4">
        <v>8.4109999999999996</v>
      </c>
      <c r="BJ110" s="4">
        <v>6.843</v>
      </c>
      <c r="BK110" s="4">
        <v>3.5999999999999997E-2</v>
      </c>
      <c r="BL110" s="4">
        <v>6.8789999999999996</v>
      </c>
      <c r="BM110" s="4">
        <v>17.129200000000001</v>
      </c>
      <c r="BQ110" s="4">
        <v>278.39499999999998</v>
      </c>
      <c r="BR110" s="4">
        <v>0.22459899999999999</v>
      </c>
      <c r="BS110" s="4">
        <v>-5</v>
      </c>
      <c r="BT110" s="4">
        <v>6.8770000000000003E-3</v>
      </c>
      <c r="BU110" s="4">
        <v>5.4886379999999999</v>
      </c>
      <c r="BV110" s="4">
        <v>21</v>
      </c>
      <c r="BW110" s="4">
        <f t="shared" si="10"/>
        <v>1.4500981596</v>
      </c>
      <c r="BY110" s="4">
        <f>BE110*$BU110*(VLOOKUP("Fuel Specific Gravity",'Raw Data'!$A$1:$B$2000,2,FALSE))</f>
        <v>11268.452395310327</v>
      </c>
      <c r="BZ110" s="4">
        <f>BF110*$BU110*(VLOOKUP("Fuel Specific Gravity",'Raw Data'!$A$1:$B$2000,2,FALSE))</f>
        <v>324.14325179804399</v>
      </c>
      <c r="CA110" s="4">
        <f>BJ110*$BU110*(VLOOKUP("Fuel Specific Gravity",'Raw Data'!$A$1:$B$2000,2,FALSE))</f>
        <v>28.206621125333999</v>
      </c>
      <c r="CB110" s="4">
        <f>BM110*$BU110*(VLOOKUP("Fuel Specific Gravity",'Raw Data'!$A$1:$B$2000,2,FALSE))</f>
        <v>70.605999500229601</v>
      </c>
    </row>
    <row r="111" spans="1:80" x14ac:dyDescent="0.25">
      <c r="A111" s="2">
        <v>43167</v>
      </c>
      <c r="B111" s="38">
        <v>1.9269675925925926E-2</v>
      </c>
      <c r="C111" s="4">
        <v>12.86</v>
      </c>
      <c r="D111" s="4">
        <v>0.5635</v>
      </c>
      <c r="E111" s="4">
        <v>5634.5590679999996</v>
      </c>
      <c r="F111" s="4">
        <v>355.9</v>
      </c>
      <c r="G111" s="4">
        <v>2</v>
      </c>
      <c r="H111" s="4">
        <v>2025.3</v>
      </c>
      <c r="J111" s="4">
        <v>1.8</v>
      </c>
      <c r="K111" s="4">
        <v>0.87829999999999997</v>
      </c>
      <c r="L111" s="4">
        <v>11.295299999999999</v>
      </c>
      <c r="M111" s="4">
        <v>0.49490000000000001</v>
      </c>
      <c r="N111" s="4">
        <v>312.63600000000002</v>
      </c>
      <c r="O111" s="4">
        <v>1.7566999999999999</v>
      </c>
      <c r="P111" s="4">
        <v>314.39999999999998</v>
      </c>
      <c r="Q111" s="4">
        <v>255.70349999999999</v>
      </c>
      <c r="R111" s="4">
        <v>1.4368000000000001</v>
      </c>
      <c r="S111" s="4">
        <v>257.10000000000002</v>
      </c>
      <c r="T111" s="4">
        <v>2025.3490999999999</v>
      </c>
      <c r="W111" s="4">
        <v>0</v>
      </c>
      <c r="X111" s="4">
        <v>1.581</v>
      </c>
      <c r="Y111" s="4">
        <v>12.5</v>
      </c>
      <c r="Z111" s="4">
        <v>846</v>
      </c>
      <c r="AA111" s="4">
        <v>846</v>
      </c>
      <c r="AB111" s="4">
        <v>862</v>
      </c>
      <c r="AC111" s="4">
        <v>94</v>
      </c>
      <c r="AD111" s="4">
        <v>27.63</v>
      </c>
      <c r="AE111" s="4">
        <v>0.63</v>
      </c>
      <c r="AF111" s="4">
        <v>978</v>
      </c>
      <c r="AG111" s="4">
        <v>1</v>
      </c>
      <c r="AH111" s="4">
        <v>67</v>
      </c>
      <c r="AI111" s="4">
        <v>37</v>
      </c>
      <c r="AJ111" s="4">
        <v>192</v>
      </c>
      <c r="AK111" s="4">
        <v>170</v>
      </c>
      <c r="AL111" s="4">
        <v>4.2</v>
      </c>
      <c r="AM111" s="4">
        <v>175</v>
      </c>
      <c r="AN111" s="4" t="s">
        <v>155</v>
      </c>
      <c r="AO111" s="4">
        <v>2</v>
      </c>
      <c r="AP111" s="5">
        <v>0.77008101851851851</v>
      </c>
      <c r="AQ111" s="4">
        <v>47.164285</v>
      </c>
      <c r="AR111" s="4">
        <v>-88.488614999999996</v>
      </c>
      <c r="AS111" s="4">
        <v>320.10000000000002</v>
      </c>
      <c r="AT111" s="4">
        <v>21.1</v>
      </c>
      <c r="AU111" s="4">
        <v>12</v>
      </c>
      <c r="AV111" s="4">
        <v>11</v>
      </c>
      <c r="AW111" s="4" t="s">
        <v>215</v>
      </c>
      <c r="AX111" s="4">
        <v>1.3718999999999999</v>
      </c>
      <c r="AY111" s="4">
        <v>1.6718999999999999</v>
      </c>
      <c r="AZ111" s="4">
        <v>2.2437999999999998</v>
      </c>
      <c r="BA111" s="4">
        <v>13.404</v>
      </c>
      <c r="BB111" s="4">
        <v>14.79</v>
      </c>
      <c r="BC111" s="4">
        <v>1.1000000000000001</v>
      </c>
      <c r="BD111" s="4">
        <v>13.853</v>
      </c>
      <c r="BE111" s="4">
        <v>2737.902</v>
      </c>
      <c r="BF111" s="4">
        <v>76.350999999999999</v>
      </c>
      <c r="BG111" s="4">
        <v>7.9359999999999999</v>
      </c>
      <c r="BH111" s="4">
        <v>4.4999999999999998E-2</v>
      </c>
      <c r="BI111" s="4">
        <v>7.9809999999999999</v>
      </c>
      <c r="BJ111" s="4">
        <v>6.4909999999999997</v>
      </c>
      <c r="BK111" s="4">
        <v>3.5999999999999997E-2</v>
      </c>
      <c r="BL111" s="4">
        <v>6.5270000000000001</v>
      </c>
      <c r="BM111" s="4">
        <v>16.941199999999998</v>
      </c>
      <c r="BQ111" s="4">
        <v>278.64299999999997</v>
      </c>
      <c r="BR111" s="4">
        <v>0.22475400000000001</v>
      </c>
      <c r="BS111" s="4">
        <v>-5</v>
      </c>
      <c r="BT111" s="4">
        <v>7.8770000000000003E-3</v>
      </c>
      <c r="BU111" s="4">
        <v>5.492426</v>
      </c>
      <c r="BV111" s="4">
        <v>21</v>
      </c>
      <c r="BW111" s="4">
        <f t="shared" si="10"/>
        <v>1.4510989491999999</v>
      </c>
      <c r="BY111" s="4">
        <f>BE111*$BU111*(VLOOKUP("Fuel Specific Gravity",'Raw Data'!$A$1:$B$2000,2,FALSE))</f>
        <v>11293.330821819252</v>
      </c>
      <c r="BZ111" s="4">
        <f>BF111*$BU111*(VLOOKUP("Fuel Specific Gravity",'Raw Data'!$A$1:$B$2000,2,FALSE))</f>
        <v>314.93351536202601</v>
      </c>
      <c r="CA111" s="4">
        <f>BJ111*$BU111*(VLOOKUP("Fuel Specific Gravity",'Raw Data'!$A$1:$B$2000,2,FALSE))</f>
        <v>26.774154211665998</v>
      </c>
      <c r="CB111" s="4">
        <f>BM111*$BU111*(VLOOKUP("Fuel Specific Gravity",'Raw Data'!$A$1:$B$2000,2,FALSE))</f>
        <v>69.87926380075119</v>
      </c>
    </row>
    <row r="112" spans="1:80" x14ac:dyDescent="0.25">
      <c r="A112" s="2">
        <v>43167</v>
      </c>
      <c r="B112" s="38">
        <v>1.928125E-2</v>
      </c>
      <c r="C112" s="4">
        <v>12.86</v>
      </c>
      <c r="D112" s="4">
        <v>0.54279999999999995</v>
      </c>
      <c r="E112" s="4">
        <v>5428.3185130000002</v>
      </c>
      <c r="F112" s="4">
        <v>343.8</v>
      </c>
      <c r="G112" s="4">
        <v>1.9</v>
      </c>
      <c r="H112" s="4">
        <v>2074.9</v>
      </c>
      <c r="J112" s="4">
        <v>1.8</v>
      </c>
      <c r="K112" s="4">
        <v>0.87849999999999995</v>
      </c>
      <c r="L112" s="4">
        <v>11.297000000000001</v>
      </c>
      <c r="M112" s="4">
        <v>0.47689999999999999</v>
      </c>
      <c r="N112" s="4">
        <v>302.05290000000002</v>
      </c>
      <c r="O112" s="4">
        <v>1.6691</v>
      </c>
      <c r="P112" s="4">
        <v>303.7</v>
      </c>
      <c r="Q112" s="4">
        <v>247.04769999999999</v>
      </c>
      <c r="R112" s="4">
        <v>1.3651</v>
      </c>
      <c r="S112" s="4">
        <v>248.4</v>
      </c>
      <c r="T112" s="4">
        <v>2074.9038</v>
      </c>
      <c r="W112" s="4">
        <v>0</v>
      </c>
      <c r="X112" s="4">
        <v>1.5811999999999999</v>
      </c>
      <c r="Y112" s="4">
        <v>12.5</v>
      </c>
      <c r="Z112" s="4">
        <v>846</v>
      </c>
      <c r="AA112" s="4">
        <v>845</v>
      </c>
      <c r="AB112" s="4">
        <v>863</v>
      </c>
      <c r="AC112" s="4">
        <v>94</v>
      </c>
      <c r="AD112" s="4">
        <v>27.63</v>
      </c>
      <c r="AE112" s="4">
        <v>0.63</v>
      </c>
      <c r="AF112" s="4">
        <v>978</v>
      </c>
      <c r="AG112" s="4">
        <v>1</v>
      </c>
      <c r="AH112" s="4">
        <v>67</v>
      </c>
      <c r="AI112" s="4">
        <v>37</v>
      </c>
      <c r="AJ112" s="4">
        <v>192</v>
      </c>
      <c r="AK112" s="4">
        <v>170</v>
      </c>
      <c r="AL112" s="4">
        <v>4.2</v>
      </c>
      <c r="AM112" s="4">
        <v>175</v>
      </c>
      <c r="AN112" s="4" t="s">
        <v>155</v>
      </c>
      <c r="AO112" s="4">
        <v>2</v>
      </c>
      <c r="AP112" s="5">
        <v>0.77009259259259266</v>
      </c>
      <c r="AQ112" s="4">
        <v>47.164309000000003</v>
      </c>
      <c r="AR112" s="4">
        <v>-88.488731000000001</v>
      </c>
      <c r="AS112" s="4">
        <v>320.10000000000002</v>
      </c>
      <c r="AT112" s="4">
        <v>20.8</v>
      </c>
      <c r="AU112" s="4">
        <v>12</v>
      </c>
      <c r="AV112" s="4">
        <v>11</v>
      </c>
      <c r="AW112" s="4" t="s">
        <v>215</v>
      </c>
      <c r="AX112" s="4">
        <v>1.9752000000000001</v>
      </c>
      <c r="AY112" s="4">
        <v>1.1967000000000001</v>
      </c>
      <c r="AZ112" s="4">
        <v>2.8033000000000001</v>
      </c>
      <c r="BA112" s="4">
        <v>13.404</v>
      </c>
      <c r="BB112" s="4">
        <v>14.8</v>
      </c>
      <c r="BC112" s="4">
        <v>1.1000000000000001</v>
      </c>
      <c r="BD112" s="4">
        <v>13.836</v>
      </c>
      <c r="BE112" s="4">
        <v>2740.9259999999999</v>
      </c>
      <c r="BF112" s="4">
        <v>73.637</v>
      </c>
      <c r="BG112" s="4">
        <v>7.6749999999999998</v>
      </c>
      <c r="BH112" s="4">
        <v>4.2000000000000003E-2</v>
      </c>
      <c r="BI112" s="4">
        <v>7.7169999999999996</v>
      </c>
      <c r="BJ112" s="4">
        <v>6.2770000000000001</v>
      </c>
      <c r="BK112" s="4">
        <v>3.5000000000000003E-2</v>
      </c>
      <c r="BL112" s="4">
        <v>6.3120000000000003</v>
      </c>
      <c r="BM112" s="4">
        <v>17.372199999999999</v>
      </c>
      <c r="BQ112" s="4">
        <v>278.95100000000002</v>
      </c>
      <c r="BR112" s="4">
        <v>0.21359900000000001</v>
      </c>
      <c r="BS112" s="4">
        <v>-5</v>
      </c>
      <c r="BT112" s="4">
        <v>8.0000000000000002E-3</v>
      </c>
      <c r="BU112" s="4">
        <v>5.2198260000000003</v>
      </c>
      <c r="BV112" s="4">
        <v>21</v>
      </c>
      <c r="BW112" s="4">
        <f t="shared" si="10"/>
        <v>1.3790780292</v>
      </c>
      <c r="BY112" s="4">
        <f>BE112*$BU112*(VLOOKUP("Fuel Specific Gravity",'Raw Data'!$A$1:$B$2000,2,FALSE))</f>
        <v>10744.674755955875</v>
      </c>
      <c r="BZ112" s="4">
        <f>BF112*$BU112*(VLOOKUP("Fuel Specific Gravity",'Raw Data'!$A$1:$B$2000,2,FALSE))</f>
        <v>288.66361769866205</v>
      </c>
      <c r="CA112" s="4">
        <f>BJ112*$BU112*(VLOOKUP("Fuel Specific Gravity",'Raw Data'!$A$1:$B$2000,2,FALSE))</f>
        <v>24.606400699302004</v>
      </c>
      <c r="CB112" s="4">
        <f>BM112*$BU112*(VLOOKUP("Fuel Specific Gravity",'Raw Data'!$A$1:$B$2000,2,FALSE))</f>
        <v>68.100575789137196</v>
      </c>
    </row>
    <row r="113" spans="1:80" x14ac:dyDescent="0.25">
      <c r="A113" s="2">
        <v>43167</v>
      </c>
      <c r="B113" s="38">
        <v>1.9292824074074073E-2</v>
      </c>
      <c r="C113" s="4">
        <v>12.86</v>
      </c>
      <c r="D113" s="4">
        <v>0.62890000000000001</v>
      </c>
      <c r="E113" s="4">
        <v>6289.4736839999996</v>
      </c>
      <c r="F113" s="4">
        <v>358.6</v>
      </c>
      <c r="G113" s="4">
        <v>1.9</v>
      </c>
      <c r="H113" s="4">
        <v>2619.4</v>
      </c>
      <c r="J113" s="4">
        <v>1.8</v>
      </c>
      <c r="K113" s="4">
        <v>0.87719999999999998</v>
      </c>
      <c r="L113" s="4">
        <v>11.2803</v>
      </c>
      <c r="M113" s="4">
        <v>0.55169999999999997</v>
      </c>
      <c r="N113" s="4">
        <v>314.54230000000001</v>
      </c>
      <c r="O113" s="4">
        <v>1.6413</v>
      </c>
      <c r="P113" s="4">
        <v>316.2</v>
      </c>
      <c r="Q113" s="4">
        <v>257.2627</v>
      </c>
      <c r="R113" s="4">
        <v>1.3424</v>
      </c>
      <c r="S113" s="4">
        <v>258.60000000000002</v>
      </c>
      <c r="T113" s="4">
        <v>2619.3824</v>
      </c>
      <c r="W113" s="4">
        <v>0</v>
      </c>
      <c r="X113" s="4">
        <v>1.5789</v>
      </c>
      <c r="Y113" s="4">
        <v>12.5</v>
      </c>
      <c r="Z113" s="4">
        <v>846</v>
      </c>
      <c r="AA113" s="4">
        <v>845</v>
      </c>
      <c r="AB113" s="4">
        <v>862</v>
      </c>
      <c r="AC113" s="4">
        <v>94</v>
      </c>
      <c r="AD113" s="4">
        <v>27.63</v>
      </c>
      <c r="AE113" s="4">
        <v>0.63</v>
      </c>
      <c r="AF113" s="4">
        <v>978</v>
      </c>
      <c r="AG113" s="4">
        <v>1</v>
      </c>
      <c r="AH113" s="4">
        <v>67</v>
      </c>
      <c r="AI113" s="4">
        <v>37</v>
      </c>
      <c r="AJ113" s="4">
        <v>192</v>
      </c>
      <c r="AK113" s="4">
        <v>170</v>
      </c>
      <c r="AL113" s="4">
        <v>4.2</v>
      </c>
      <c r="AM113" s="4">
        <v>175</v>
      </c>
      <c r="AN113" s="4" t="s">
        <v>155</v>
      </c>
      <c r="AO113" s="4">
        <v>2</v>
      </c>
      <c r="AP113" s="5">
        <v>0.7701041666666667</v>
      </c>
      <c r="AQ113" s="4">
        <v>47.164330999999997</v>
      </c>
      <c r="AR113" s="4">
        <v>-88.488847000000007</v>
      </c>
      <c r="AS113" s="4">
        <v>320.10000000000002</v>
      </c>
      <c r="AT113" s="4">
        <v>20.6</v>
      </c>
      <c r="AU113" s="4">
        <v>12</v>
      </c>
      <c r="AV113" s="4">
        <v>11</v>
      </c>
      <c r="AW113" s="4" t="s">
        <v>215</v>
      </c>
      <c r="AX113" s="4">
        <v>2.2000000000000002</v>
      </c>
      <c r="AY113" s="4">
        <v>1</v>
      </c>
      <c r="AZ113" s="4">
        <v>3</v>
      </c>
      <c r="BA113" s="4">
        <v>13.404</v>
      </c>
      <c r="BB113" s="4">
        <v>14.64</v>
      </c>
      <c r="BC113" s="4">
        <v>1.0900000000000001</v>
      </c>
      <c r="BD113" s="4">
        <v>14.004</v>
      </c>
      <c r="BE113" s="4">
        <v>2711.31</v>
      </c>
      <c r="BF113" s="4">
        <v>84.397999999999996</v>
      </c>
      <c r="BG113" s="4">
        <v>7.9169999999999998</v>
      </c>
      <c r="BH113" s="4">
        <v>4.1000000000000002E-2</v>
      </c>
      <c r="BI113" s="4">
        <v>7.9589999999999996</v>
      </c>
      <c r="BJ113" s="4">
        <v>6.4749999999999996</v>
      </c>
      <c r="BK113" s="4">
        <v>3.4000000000000002E-2</v>
      </c>
      <c r="BL113" s="4">
        <v>6.5090000000000003</v>
      </c>
      <c r="BM113" s="4">
        <v>21.726099999999999</v>
      </c>
      <c r="BQ113" s="4">
        <v>275.93700000000001</v>
      </c>
      <c r="BR113" s="4">
        <v>0.28654499999999999</v>
      </c>
      <c r="BS113" s="4">
        <v>-5</v>
      </c>
      <c r="BT113" s="4">
        <v>8.0000000000000002E-3</v>
      </c>
      <c r="BU113" s="4">
        <v>7.0024430000000004</v>
      </c>
      <c r="BV113" s="4">
        <v>21</v>
      </c>
      <c r="BW113" s="4">
        <f t="shared" si="10"/>
        <v>1.8500454406</v>
      </c>
      <c r="BY113" s="4">
        <f>BE113*$BU113*(VLOOKUP("Fuel Specific Gravity",'Raw Data'!$A$1:$B$2000,2,FALSE))</f>
        <v>14258.331091477832</v>
      </c>
      <c r="BZ113" s="4">
        <f>BF113*$BU113*(VLOOKUP("Fuel Specific Gravity",'Raw Data'!$A$1:$B$2000,2,FALSE))</f>
        <v>443.83513041981405</v>
      </c>
      <c r="CA113" s="4">
        <f>BJ113*$BU113*(VLOOKUP("Fuel Specific Gravity",'Raw Data'!$A$1:$B$2000,2,FALSE))</f>
        <v>34.050954637175003</v>
      </c>
      <c r="CB113" s="4">
        <f>BM113*$BU113*(VLOOKUP("Fuel Specific Gravity",'Raw Data'!$A$1:$B$2000,2,FALSE))</f>
        <v>114.2539684235873</v>
      </c>
    </row>
    <row r="114" spans="1:80" x14ac:dyDescent="0.25">
      <c r="A114" s="2">
        <v>43167</v>
      </c>
      <c r="B114" s="38">
        <v>1.9304398148148147E-2</v>
      </c>
      <c r="C114" s="4">
        <v>12.866</v>
      </c>
      <c r="D114" s="4">
        <v>0.62719999999999998</v>
      </c>
      <c r="E114" s="4">
        <v>6272.4957560000003</v>
      </c>
      <c r="F114" s="4">
        <v>464.9</v>
      </c>
      <c r="G114" s="4">
        <v>1.3</v>
      </c>
      <c r="H114" s="4">
        <v>3313.8</v>
      </c>
      <c r="J114" s="4">
        <v>1.8</v>
      </c>
      <c r="K114" s="4">
        <v>0.87639999999999996</v>
      </c>
      <c r="L114" s="4">
        <v>11.275399999999999</v>
      </c>
      <c r="M114" s="4">
        <v>0.54969999999999997</v>
      </c>
      <c r="N114" s="4">
        <v>407.39789999999999</v>
      </c>
      <c r="O114" s="4">
        <v>1.1367</v>
      </c>
      <c r="P114" s="4">
        <v>408.5</v>
      </c>
      <c r="Q114" s="4">
        <v>333.20890000000003</v>
      </c>
      <c r="R114" s="4">
        <v>0.92969999999999997</v>
      </c>
      <c r="S114" s="4">
        <v>334.1</v>
      </c>
      <c r="T114" s="4">
        <v>3313.8225000000002</v>
      </c>
      <c r="W114" s="4">
        <v>0</v>
      </c>
      <c r="X114" s="4">
        <v>1.5774999999999999</v>
      </c>
      <c r="Y114" s="4">
        <v>12.2</v>
      </c>
      <c r="Z114" s="4">
        <v>848</v>
      </c>
      <c r="AA114" s="4">
        <v>847</v>
      </c>
      <c r="AB114" s="4">
        <v>862</v>
      </c>
      <c r="AC114" s="4">
        <v>94</v>
      </c>
      <c r="AD114" s="4">
        <v>27.63</v>
      </c>
      <c r="AE114" s="4">
        <v>0.63</v>
      </c>
      <c r="AF114" s="4">
        <v>978</v>
      </c>
      <c r="AG114" s="4">
        <v>1</v>
      </c>
      <c r="AH114" s="4">
        <v>66.123000000000005</v>
      </c>
      <c r="AI114" s="4">
        <v>37</v>
      </c>
      <c r="AJ114" s="4">
        <v>192</v>
      </c>
      <c r="AK114" s="4">
        <v>170</v>
      </c>
      <c r="AL114" s="4">
        <v>4</v>
      </c>
      <c r="AM114" s="4">
        <v>175</v>
      </c>
      <c r="AN114" s="4" t="s">
        <v>155</v>
      </c>
      <c r="AO114" s="4">
        <v>2</v>
      </c>
      <c r="AP114" s="5">
        <v>0.77011574074074074</v>
      </c>
      <c r="AQ114" s="4">
        <v>47.164351000000003</v>
      </c>
      <c r="AR114" s="4">
        <v>-88.488964999999993</v>
      </c>
      <c r="AS114" s="4">
        <v>320.10000000000002</v>
      </c>
      <c r="AT114" s="4">
        <v>20.6</v>
      </c>
      <c r="AU114" s="4">
        <v>12</v>
      </c>
      <c r="AV114" s="4">
        <v>11</v>
      </c>
      <c r="AW114" s="4" t="s">
        <v>215</v>
      </c>
      <c r="AX114" s="4">
        <v>2.2000000000000002</v>
      </c>
      <c r="AY114" s="4">
        <v>1</v>
      </c>
      <c r="AZ114" s="4">
        <v>3</v>
      </c>
      <c r="BA114" s="4">
        <v>13.404</v>
      </c>
      <c r="BB114" s="4">
        <v>14.55</v>
      </c>
      <c r="BC114" s="4">
        <v>1.0900000000000001</v>
      </c>
      <c r="BD114" s="4">
        <v>14.103</v>
      </c>
      <c r="BE114" s="4">
        <v>2696.136</v>
      </c>
      <c r="BF114" s="4">
        <v>83.662000000000006</v>
      </c>
      <c r="BG114" s="4">
        <v>10.202</v>
      </c>
      <c r="BH114" s="4">
        <v>2.8000000000000001E-2</v>
      </c>
      <c r="BI114" s="4">
        <v>10.23</v>
      </c>
      <c r="BJ114" s="4">
        <v>8.3439999999999994</v>
      </c>
      <c r="BK114" s="4">
        <v>2.3E-2</v>
      </c>
      <c r="BL114" s="4">
        <v>8.3670000000000009</v>
      </c>
      <c r="BM114" s="4">
        <v>27.344000000000001</v>
      </c>
      <c r="BQ114" s="4">
        <v>274.27300000000002</v>
      </c>
      <c r="BR114" s="4">
        <v>0.26981300000000003</v>
      </c>
      <c r="BS114" s="4">
        <v>-5</v>
      </c>
      <c r="BT114" s="4">
        <v>8.0000000000000002E-3</v>
      </c>
      <c r="BU114" s="4">
        <v>6.5935550000000003</v>
      </c>
      <c r="BV114" s="4">
        <v>21</v>
      </c>
      <c r="BW114" s="4">
        <f t="shared" si="10"/>
        <v>1.7420172309999999</v>
      </c>
      <c r="BY114" s="4">
        <f>BE114*$BU114*(VLOOKUP("Fuel Specific Gravity",'Raw Data'!$A$1:$B$2000,2,FALSE))</f>
        <v>13350.617873613479</v>
      </c>
      <c r="BZ114" s="4">
        <f>BF114*$BU114*(VLOOKUP("Fuel Specific Gravity",'Raw Data'!$A$1:$B$2000,2,FALSE))</f>
        <v>414.2741288059101</v>
      </c>
      <c r="CA114" s="4">
        <f>BJ114*$BU114*(VLOOKUP("Fuel Specific Gravity",'Raw Data'!$A$1:$B$2000,2,FALSE))</f>
        <v>41.317483812919996</v>
      </c>
      <c r="CB114" s="4">
        <f>BM114*$BU114*(VLOOKUP("Fuel Specific Gravity",'Raw Data'!$A$1:$B$2000,2,FALSE))</f>
        <v>135.40092010792</v>
      </c>
    </row>
    <row r="115" spans="1:80" x14ac:dyDescent="0.25">
      <c r="A115" s="2">
        <v>43167</v>
      </c>
      <c r="B115" s="38">
        <v>1.9315972222222224E-2</v>
      </c>
      <c r="C115" s="4">
        <v>12.9</v>
      </c>
      <c r="D115" s="4">
        <v>0.72160000000000002</v>
      </c>
      <c r="E115" s="4">
        <v>7216.1848739999996</v>
      </c>
      <c r="F115" s="4">
        <v>648</v>
      </c>
      <c r="G115" s="4">
        <v>0.2</v>
      </c>
      <c r="H115" s="4">
        <v>3509.3</v>
      </c>
      <c r="J115" s="4">
        <v>1.9</v>
      </c>
      <c r="K115" s="4">
        <v>0.875</v>
      </c>
      <c r="L115" s="4">
        <v>11.2879</v>
      </c>
      <c r="M115" s="4">
        <v>0.63139999999999996</v>
      </c>
      <c r="N115" s="4">
        <v>567.00469999999996</v>
      </c>
      <c r="O115" s="4">
        <v>0.21210000000000001</v>
      </c>
      <c r="P115" s="4">
        <v>567.20000000000005</v>
      </c>
      <c r="Q115" s="4">
        <v>463.75060000000002</v>
      </c>
      <c r="R115" s="4">
        <v>0.17349999999999999</v>
      </c>
      <c r="S115" s="4">
        <v>463.9</v>
      </c>
      <c r="T115" s="4">
        <v>3509.2818000000002</v>
      </c>
      <c r="W115" s="4">
        <v>0</v>
      </c>
      <c r="X115" s="4">
        <v>1.6625000000000001</v>
      </c>
      <c r="Y115" s="4">
        <v>12.1</v>
      </c>
      <c r="Z115" s="4">
        <v>850</v>
      </c>
      <c r="AA115" s="4">
        <v>849</v>
      </c>
      <c r="AB115" s="4">
        <v>864</v>
      </c>
      <c r="AC115" s="4">
        <v>94</v>
      </c>
      <c r="AD115" s="4">
        <v>27.63</v>
      </c>
      <c r="AE115" s="4">
        <v>0.63</v>
      </c>
      <c r="AF115" s="4">
        <v>978</v>
      </c>
      <c r="AG115" s="4">
        <v>1</v>
      </c>
      <c r="AH115" s="4">
        <v>66</v>
      </c>
      <c r="AI115" s="4">
        <v>37</v>
      </c>
      <c r="AJ115" s="4">
        <v>192</v>
      </c>
      <c r="AK115" s="4">
        <v>169.1</v>
      </c>
      <c r="AL115" s="4">
        <v>3.8</v>
      </c>
      <c r="AM115" s="4">
        <v>175</v>
      </c>
      <c r="AN115" s="4" t="s">
        <v>155</v>
      </c>
      <c r="AO115" s="4">
        <v>2</v>
      </c>
      <c r="AP115" s="5">
        <v>0.77012731481481478</v>
      </c>
      <c r="AQ115" s="4">
        <v>47.164327</v>
      </c>
      <c r="AR115" s="4">
        <v>-88.489092999999997</v>
      </c>
      <c r="AS115" s="4">
        <v>320</v>
      </c>
      <c r="AT115" s="4">
        <v>21.2</v>
      </c>
      <c r="AU115" s="4">
        <v>12</v>
      </c>
      <c r="AV115" s="4">
        <v>11</v>
      </c>
      <c r="AW115" s="4" t="s">
        <v>215</v>
      </c>
      <c r="AX115" s="4">
        <v>1.5535460000000001</v>
      </c>
      <c r="AY115" s="4">
        <v>1.071828</v>
      </c>
      <c r="AZ115" s="4">
        <v>2.3535460000000001</v>
      </c>
      <c r="BA115" s="4">
        <v>13.404</v>
      </c>
      <c r="BB115" s="4">
        <v>14.39</v>
      </c>
      <c r="BC115" s="4">
        <v>1.07</v>
      </c>
      <c r="BD115" s="4">
        <v>14.285</v>
      </c>
      <c r="BE115" s="4">
        <v>2674.02</v>
      </c>
      <c r="BF115" s="4">
        <v>95.201999999999998</v>
      </c>
      <c r="BG115" s="4">
        <v>14.066000000000001</v>
      </c>
      <c r="BH115" s="4">
        <v>5.0000000000000001E-3</v>
      </c>
      <c r="BI115" s="4">
        <v>14.071</v>
      </c>
      <c r="BJ115" s="4">
        <v>11.505000000000001</v>
      </c>
      <c r="BK115" s="4">
        <v>4.0000000000000001E-3</v>
      </c>
      <c r="BL115" s="4">
        <v>11.509</v>
      </c>
      <c r="BM115" s="4">
        <v>28.6874</v>
      </c>
      <c r="BQ115" s="4">
        <v>286.36099999999999</v>
      </c>
      <c r="BR115" s="4">
        <v>0.234428</v>
      </c>
      <c r="BS115" s="4">
        <v>-5</v>
      </c>
      <c r="BT115" s="4">
        <v>8.8769999999999995E-3</v>
      </c>
      <c r="BU115" s="4">
        <v>5.728834</v>
      </c>
      <c r="BV115" s="4">
        <v>21</v>
      </c>
      <c r="BW115" s="4">
        <f t="shared" si="10"/>
        <v>1.5135579427999999</v>
      </c>
      <c r="BY115" s="4">
        <f>BE115*$BU115*(VLOOKUP("Fuel Specific Gravity",'Raw Data'!$A$1:$B$2000,2,FALSE))</f>
        <v>11504.581536202679</v>
      </c>
      <c r="BZ115" s="4">
        <f>BF115*$BU115*(VLOOKUP("Fuel Specific Gravity",'Raw Data'!$A$1:$B$2000,2,FALSE))</f>
        <v>409.59273730546801</v>
      </c>
      <c r="CA115" s="4">
        <f>BJ115*$BU115*(VLOOKUP("Fuel Specific Gravity",'Raw Data'!$A$1:$B$2000,2,FALSE))</f>
        <v>49.498586612670003</v>
      </c>
      <c r="CB115" s="4">
        <f>BM115*$BU115*(VLOOKUP("Fuel Specific Gravity",'Raw Data'!$A$1:$B$2000,2,FALSE))</f>
        <v>123.4233597211916</v>
      </c>
    </row>
    <row r="116" spans="1:80" x14ac:dyDescent="0.25">
      <c r="A116" s="2">
        <v>43167</v>
      </c>
      <c r="B116" s="38">
        <v>1.9327546296296298E-2</v>
      </c>
      <c r="C116" s="4">
        <v>12.954000000000001</v>
      </c>
      <c r="D116" s="4">
        <v>0.77949999999999997</v>
      </c>
      <c r="E116" s="4">
        <v>7795.2803350000004</v>
      </c>
      <c r="F116" s="4">
        <v>829.1</v>
      </c>
      <c r="G116" s="4">
        <v>0.1</v>
      </c>
      <c r="H116" s="4">
        <v>3652.3</v>
      </c>
      <c r="J116" s="4">
        <v>1.9</v>
      </c>
      <c r="K116" s="4">
        <v>0.87390000000000001</v>
      </c>
      <c r="L116" s="4">
        <v>11.3202</v>
      </c>
      <c r="M116" s="4">
        <v>0.68120000000000003</v>
      </c>
      <c r="N116" s="4">
        <v>724.56479999999999</v>
      </c>
      <c r="O116" s="4">
        <v>0.112</v>
      </c>
      <c r="P116" s="4">
        <v>724.7</v>
      </c>
      <c r="Q116" s="4">
        <v>592.61829999999998</v>
      </c>
      <c r="R116" s="4">
        <v>9.1600000000000001E-2</v>
      </c>
      <c r="S116" s="4">
        <v>592.70000000000005</v>
      </c>
      <c r="T116" s="4">
        <v>3652.3386999999998</v>
      </c>
      <c r="W116" s="4">
        <v>0</v>
      </c>
      <c r="X116" s="4">
        <v>1.6604000000000001</v>
      </c>
      <c r="Y116" s="4">
        <v>12.1</v>
      </c>
      <c r="Z116" s="4">
        <v>851</v>
      </c>
      <c r="AA116" s="4">
        <v>851</v>
      </c>
      <c r="AB116" s="4">
        <v>865</v>
      </c>
      <c r="AC116" s="4">
        <v>94</v>
      </c>
      <c r="AD116" s="4">
        <v>27.63</v>
      </c>
      <c r="AE116" s="4">
        <v>0.63</v>
      </c>
      <c r="AF116" s="4">
        <v>978</v>
      </c>
      <c r="AG116" s="4">
        <v>1</v>
      </c>
      <c r="AH116" s="4">
        <v>66</v>
      </c>
      <c r="AI116" s="4">
        <v>37</v>
      </c>
      <c r="AJ116" s="4">
        <v>191.1</v>
      </c>
      <c r="AK116" s="4">
        <v>169</v>
      </c>
      <c r="AL116" s="4">
        <v>3.7</v>
      </c>
      <c r="AM116" s="4">
        <v>175</v>
      </c>
      <c r="AN116" s="4" t="s">
        <v>155</v>
      </c>
      <c r="AO116" s="4">
        <v>2</v>
      </c>
      <c r="AP116" s="5">
        <v>0.77013888888888893</v>
      </c>
      <c r="AQ116" s="4">
        <v>47.164307999999998</v>
      </c>
      <c r="AR116" s="4">
        <v>-88.489220000000003</v>
      </c>
      <c r="AS116" s="4">
        <v>320</v>
      </c>
      <c r="AT116" s="4">
        <v>21.4</v>
      </c>
      <c r="AU116" s="4">
        <v>12</v>
      </c>
      <c r="AV116" s="4">
        <v>11</v>
      </c>
      <c r="AW116" s="4" t="s">
        <v>215</v>
      </c>
      <c r="AX116" s="4">
        <v>1.4437439999999999</v>
      </c>
      <c r="AY116" s="4">
        <v>1.0281279999999999</v>
      </c>
      <c r="AZ116" s="4">
        <v>2.171872</v>
      </c>
      <c r="BA116" s="4">
        <v>13.404</v>
      </c>
      <c r="BB116" s="4">
        <v>14.26</v>
      </c>
      <c r="BC116" s="4">
        <v>1.06</v>
      </c>
      <c r="BD116" s="4">
        <v>14.432</v>
      </c>
      <c r="BE116" s="4">
        <v>2660.6979999999999</v>
      </c>
      <c r="BF116" s="4">
        <v>101.907</v>
      </c>
      <c r="BG116" s="4">
        <v>17.834</v>
      </c>
      <c r="BH116" s="4">
        <v>3.0000000000000001E-3</v>
      </c>
      <c r="BI116" s="4">
        <v>17.837</v>
      </c>
      <c r="BJ116" s="4">
        <v>14.587</v>
      </c>
      <c r="BK116" s="4">
        <v>2E-3</v>
      </c>
      <c r="BL116" s="4">
        <v>14.589</v>
      </c>
      <c r="BM116" s="4">
        <v>29.6234</v>
      </c>
      <c r="BQ116" s="4">
        <v>283.75599999999997</v>
      </c>
      <c r="BR116" s="4">
        <v>0.26507999999999998</v>
      </c>
      <c r="BS116" s="4">
        <v>-5</v>
      </c>
      <c r="BT116" s="4">
        <v>8.9999999999999993E-3</v>
      </c>
      <c r="BU116" s="4">
        <v>6.4778929999999999</v>
      </c>
      <c r="BV116" s="4">
        <v>21</v>
      </c>
      <c r="BW116" s="4">
        <f t="shared" si="10"/>
        <v>1.7114593305999999</v>
      </c>
      <c r="BY116" s="4">
        <f>BE116*$BU116*(VLOOKUP("Fuel Specific Gravity",'Raw Data'!$A$1:$B$2000,2,FALSE))</f>
        <v>12944.023428934814</v>
      </c>
      <c r="BZ116" s="4">
        <f>BF116*$BU116*(VLOOKUP("Fuel Specific Gravity",'Raw Data'!$A$1:$B$2000,2,FALSE))</f>
        <v>495.76712410520099</v>
      </c>
      <c r="CA116" s="4">
        <f>BJ116*$BU116*(VLOOKUP("Fuel Specific Gravity",'Raw Data'!$A$1:$B$2000,2,FALSE))</f>
        <v>70.964261918440997</v>
      </c>
      <c r="CB116" s="4">
        <f>BM116*$BU116*(VLOOKUP("Fuel Specific Gravity",'Raw Data'!$A$1:$B$2000,2,FALSE))</f>
        <v>144.11480883764619</v>
      </c>
    </row>
    <row r="117" spans="1:80" x14ac:dyDescent="0.25">
      <c r="A117" s="2">
        <v>43167</v>
      </c>
      <c r="B117" s="38">
        <v>1.9339120370370371E-2</v>
      </c>
      <c r="C117" s="4">
        <v>12.97</v>
      </c>
      <c r="D117" s="4">
        <v>0.79600000000000004</v>
      </c>
      <c r="E117" s="4">
        <v>7960</v>
      </c>
      <c r="F117" s="4">
        <v>825.3</v>
      </c>
      <c r="G117" s="4">
        <v>0.3</v>
      </c>
      <c r="H117" s="4">
        <v>3716.8</v>
      </c>
      <c r="J117" s="4">
        <v>1.9</v>
      </c>
      <c r="K117" s="4">
        <v>0.87360000000000004</v>
      </c>
      <c r="L117" s="4">
        <v>11.3302</v>
      </c>
      <c r="M117" s="4">
        <v>0.69540000000000002</v>
      </c>
      <c r="N117" s="4">
        <v>720.91309999999999</v>
      </c>
      <c r="O117" s="4">
        <v>0.28170000000000001</v>
      </c>
      <c r="P117" s="4">
        <v>721.2</v>
      </c>
      <c r="Q117" s="4">
        <v>589.63160000000005</v>
      </c>
      <c r="R117" s="4">
        <v>0.23039999999999999</v>
      </c>
      <c r="S117" s="4">
        <v>589.9</v>
      </c>
      <c r="T117" s="4">
        <v>3716.7948000000001</v>
      </c>
      <c r="W117" s="4">
        <v>0</v>
      </c>
      <c r="X117" s="4">
        <v>1.6597999999999999</v>
      </c>
      <c r="Y117" s="4">
        <v>12.1</v>
      </c>
      <c r="Z117" s="4">
        <v>851</v>
      </c>
      <c r="AA117" s="4">
        <v>850</v>
      </c>
      <c r="AB117" s="4">
        <v>865</v>
      </c>
      <c r="AC117" s="4">
        <v>94</v>
      </c>
      <c r="AD117" s="4">
        <v>27.63</v>
      </c>
      <c r="AE117" s="4">
        <v>0.63</v>
      </c>
      <c r="AF117" s="4">
        <v>978</v>
      </c>
      <c r="AG117" s="4">
        <v>1</v>
      </c>
      <c r="AH117" s="4">
        <v>66</v>
      </c>
      <c r="AI117" s="4">
        <v>37</v>
      </c>
      <c r="AJ117" s="4">
        <v>191.9</v>
      </c>
      <c r="AK117" s="4">
        <v>169</v>
      </c>
      <c r="AL117" s="4">
        <v>3.8</v>
      </c>
      <c r="AM117" s="4">
        <v>175</v>
      </c>
      <c r="AN117" s="4" t="s">
        <v>155</v>
      </c>
      <c r="AO117" s="4">
        <v>2</v>
      </c>
      <c r="AP117" s="5">
        <v>0.77015046296296286</v>
      </c>
      <c r="AQ117" s="4">
        <v>47.164268999999997</v>
      </c>
      <c r="AR117" s="4">
        <v>-88.489367999999999</v>
      </c>
      <c r="AS117" s="4">
        <v>319.89999999999998</v>
      </c>
      <c r="AT117" s="4">
        <v>25.4</v>
      </c>
      <c r="AU117" s="4">
        <v>12</v>
      </c>
      <c r="AV117" s="4">
        <v>11</v>
      </c>
      <c r="AW117" s="4" t="s">
        <v>215</v>
      </c>
      <c r="AX117" s="4">
        <v>1.5</v>
      </c>
      <c r="AY117" s="4">
        <v>1</v>
      </c>
      <c r="AZ117" s="4">
        <v>2.2000000000000002</v>
      </c>
      <c r="BA117" s="4">
        <v>13.404</v>
      </c>
      <c r="BB117" s="4">
        <v>14.22</v>
      </c>
      <c r="BC117" s="4">
        <v>1.06</v>
      </c>
      <c r="BD117" s="4">
        <v>14.473000000000001</v>
      </c>
      <c r="BE117" s="4">
        <v>2656.4549999999999</v>
      </c>
      <c r="BF117" s="4">
        <v>103.765</v>
      </c>
      <c r="BG117" s="4">
        <v>17.7</v>
      </c>
      <c r="BH117" s="4">
        <v>7.0000000000000001E-3</v>
      </c>
      <c r="BI117" s="4">
        <v>17.707000000000001</v>
      </c>
      <c r="BJ117" s="4">
        <v>14.477</v>
      </c>
      <c r="BK117" s="4">
        <v>6.0000000000000001E-3</v>
      </c>
      <c r="BL117" s="4">
        <v>14.483000000000001</v>
      </c>
      <c r="BM117" s="4">
        <v>30.0716</v>
      </c>
      <c r="BQ117" s="4">
        <v>282.95299999999997</v>
      </c>
      <c r="BR117" s="4">
        <v>0.22702700000000001</v>
      </c>
      <c r="BS117" s="4">
        <v>-5</v>
      </c>
      <c r="BT117" s="4">
        <v>7.2459999999999998E-3</v>
      </c>
      <c r="BU117" s="4">
        <v>5.5479729999999998</v>
      </c>
      <c r="BV117" s="4">
        <v>21</v>
      </c>
      <c r="BW117" s="4">
        <f t="shared" si="10"/>
        <v>1.4657744665999999</v>
      </c>
      <c r="BY117" s="4">
        <f>BE117*$BU117*(VLOOKUP("Fuel Specific Gravity",'Raw Data'!$A$1:$B$2000,2,FALSE))</f>
        <v>11068.193402401965</v>
      </c>
      <c r="BZ117" s="4">
        <f>BF117*$BU117*(VLOOKUP("Fuel Specific Gravity",'Raw Data'!$A$1:$B$2000,2,FALSE))</f>
        <v>432.33974917709503</v>
      </c>
      <c r="CA117" s="4">
        <f>BJ117*$BU117*(VLOOKUP("Fuel Specific Gravity",'Raw Data'!$A$1:$B$2000,2,FALSE))</f>
        <v>60.318821845871</v>
      </c>
      <c r="CB117" s="4">
        <f>BM117*$BU117*(VLOOKUP("Fuel Specific Gravity",'Raw Data'!$A$1:$B$2000,2,FALSE))</f>
        <v>125.2941550749668</v>
      </c>
    </row>
    <row r="118" spans="1:80" x14ac:dyDescent="0.25">
      <c r="A118" s="2">
        <v>43167</v>
      </c>
      <c r="B118" s="38">
        <v>1.9350694444444445E-2</v>
      </c>
      <c r="C118" s="4">
        <v>12.97</v>
      </c>
      <c r="D118" s="4">
        <v>0.78600000000000003</v>
      </c>
      <c r="E118" s="4">
        <v>7859.5487510000003</v>
      </c>
      <c r="F118" s="4">
        <v>816.6</v>
      </c>
      <c r="G118" s="4">
        <v>0.5</v>
      </c>
      <c r="H118" s="4">
        <v>3718.8</v>
      </c>
      <c r="J118" s="4">
        <v>1.9</v>
      </c>
      <c r="K118" s="4">
        <v>0.87339999999999995</v>
      </c>
      <c r="L118" s="4">
        <v>11.327999999999999</v>
      </c>
      <c r="M118" s="4">
        <v>0.6865</v>
      </c>
      <c r="N118" s="4">
        <v>713.26030000000003</v>
      </c>
      <c r="O118" s="4">
        <v>0.4708</v>
      </c>
      <c r="P118" s="4">
        <v>713.7</v>
      </c>
      <c r="Q118" s="4">
        <v>587.4615</v>
      </c>
      <c r="R118" s="4">
        <v>0.38769999999999999</v>
      </c>
      <c r="S118" s="4">
        <v>587.79999999999995</v>
      </c>
      <c r="T118" s="4">
        <v>3718.8265999999999</v>
      </c>
      <c r="W118" s="4">
        <v>0</v>
      </c>
      <c r="X118" s="4">
        <v>1.6595</v>
      </c>
      <c r="Y118" s="4">
        <v>12.1</v>
      </c>
      <c r="Z118" s="4">
        <v>851</v>
      </c>
      <c r="AA118" s="4">
        <v>851</v>
      </c>
      <c r="AB118" s="4">
        <v>865</v>
      </c>
      <c r="AC118" s="4">
        <v>94</v>
      </c>
      <c r="AD118" s="4">
        <v>29.44</v>
      </c>
      <c r="AE118" s="4">
        <v>0.68</v>
      </c>
      <c r="AF118" s="4">
        <v>978</v>
      </c>
      <c r="AG118" s="4">
        <v>1.9</v>
      </c>
      <c r="AH118" s="4">
        <v>65.123000000000005</v>
      </c>
      <c r="AI118" s="4">
        <v>37</v>
      </c>
      <c r="AJ118" s="4">
        <v>191.1</v>
      </c>
      <c r="AK118" s="4">
        <v>169</v>
      </c>
      <c r="AL118" s="4">
        <v>3.7</v>
      </c>
      <c r="AM118" s="4">
        <v>175</v>
      </c>
      <c r="AN118" s="4" t="s">
        <v>155</v>
      </c>
      <c r="AO118" s="4">
        <v>2</v>
      </c>
      <c r="AP118" s="5">
        <v>0.77016203703703701</v>
      </c>
      <c r="AQ118" s="4">
        <v>47.164219000000003</v>
      </c>
      <c r="AR118" s="4">
        <v>-88.489514999999997</v>
      </c>
      <c r="AS118" s="4">
        <v>319.8</v>
      </c>
      <c r="AT118" s="4">
        <v>27</v>
      </c>
      <c r="AU118" s="4">
        <v>12</v>
      </c>
      <c r="AV118" s="4">
        <v>11</v>
      </c>
      <c r="AW118" s="4" t="s">
        <v>215</v>
      </c>
      <c r="AX118" s="4">
        <v>1.1405000000000001</v>
      </c>
      <c r="AY118" s="4">
        <v>1</v>
      </c>
      <c r="AZ118" s="4">
        <v>1.9124000000000001</v>
      </c>
      <c r="BA118" s="4">
        <v>13.404</v>
      </c>
      <c r="BB118" s="4">
        <v>14.23</v>
      </c>
      <c r="BC118" s="4">
        <v>1.06</v>
      </c>
      <c r="BD118" s="4">
        <v>14.494999999999999</v>
      </c>
      <c r="BE118" s="4">
        <v>2658.2820000000002</v>
      </c>
      <c r="BF118" s="4">
        <v>102.526</v>
      </c>
      <c r="BG118" s="4">
        <v>17.527999999999999</v>
      </c>
      <c r="BH118" s="4">
        <v>1.2E-2</v>
      </c>
      <c r="BI118" s="4">
        <v>17.54</v>
      </c>
      <c r="BJ118" s="4">
        <v>14.436999999999999</v>
      </c>
      <c r="BK118" s="4">
        <v>0.01</v>
      </c>
      <c r="BL118" s="4">
        <v>14.446</v>
      </c>
      <c r="BM118" s="4">
        <v>30.114599999999999</v>
      </c>
      <c r="BQ118" s="4">
        <v>283.14800000000002</v>
      </c>
      <c r="BR118" s="4">
        <v>0.236786</v>
      </c>
      <c r="BS118" s="4">
        <v>-5</v>
      </c>
      <c r="BT118" s="4">
        <v>8.7539999999999996E-3</v>
      </c>
      <c r="BU118" s="4">
        <v>5.7864570000000004</v>
      </c>
      <c r="BV118" s="4">
        <v>21</v>
      </c>
      <c r="BW118" s="4">
        <f t="shared" si="10"/>
        <v>1.5287819394</v>
      </c>
      <c r="BY118" s="4">
        <f>BE118*$BU118*(VLOOKUP("Fuel Specific Gravity",'Raw Data'!$A$1:$B$2000,2,FALSE))</f>
        <v>11551.907899642374</v>
      </c>
      <c r="BZ118" s="4">
        <f>BF118*$BU118*(VLOOKUP("Fuel Specific Gravity",'Raw Data'!$A$1:$B$2000,2,FALSE))</f>
        <v>445.53998007688205</v>
      </c>
      <c r="CA118" s="4">
        <f>BJ118*$BU118*(VLOOKUP("Fuel Specific Gravity",'Raw Data'!$A$1:$B$2000,2,FALSE))</f>
        <v>62.737848861459007</v>
      </c>
      <c r="CB118" s="4">
        <f>BM118*$BU118*(VLOOKUP("Fuel Specific Gravity",'Raw Data'!$A$1:$B$2000,2,FALSE))</f>
        <v>130.86688531712221</v>
      </c>
    </row>
    <row r="119" spans="1:80" x14ac:dyDescent="0.25">
      <c r="A119" s="2">
        <v>43167</v>
      </c>
      <c r="B119" s="38">
        <v>1.9362268518518518E-2</v>
      </c>
      <c r="C119" s="4">
        <v>12.97</v>
      </c>
      <c r="D119" s="4">
        <v>0.74750000000000005</v>
      </c>
      <c r="E119" s="4">
        <v>7474.8269899999996</v>
      </c>
      <c r="F119" s="4">
        <v>766.4</v>
      </c>
      <c r="G119" s="4">
        <v>1</v>
      </c>
      <c r="H119" s="4">
        <v>3646.5</v>
      </c>
      <c r="J119" s="4">
        <v>1.8</v>
      </c>
      <c r="K119" s="4">
        <v>0.87380000000000002</v>
      </c>
      <c r="L119" s="4">
        <v>11.3329</v>
      </c>
      <c r="M119" s="4">
        <v>0.65310000000000001</v>
      </c>
      <c r="N119" s="4">
        <v>669.6336</v>
      </c>
      <c r="O119" s="4">
        <v>0.89910000000000001</v>
      </c>
      <c r="P119" s="4">
        <v>670.5</v>
      </c>
      <c r="Q119" s="4">
        <v>552.08979999999997</v>
      </c>
      <c r="R119" s="4">
        <v>0.74119999999999997</v>
      </c>
      <c r="S119" s="4">
        <v>552.79999999999995</v>
      </c>
      <c r="T119" s="4">
        <v>3646.4771000000001</v>
      </c>
      <c r="W119" s="4">
        <v>0</v>
      </c>
      <c r="X119" s="4">
        <v>1.5728</v>
      </c>
      <c r="Y119" s="4">
        <v>12.1</v>
      </c>
      <c r="Z119" s="4">
        <v>851</v>
      </c>
      <c r="AA119" s="4">
        <v>851</v>
      </c>
      <c r="AB119" s="4">
        <v>866</v>
      </c>
      <c r="AC119" s="4">
        <v>94</v>
      </c>
      <c r="AD119" s="4">
        <v>29.7</v>
      </c>
      <c r="AE119" s="4">
        <v>0.68</v>
      </c>
      <c r="AF119" s="4">
        <v>978</v>
      </c>
      <c r="AG119" s="4">
        <v>2</v>
      </c>
      <c r="AH119" s="4">
        <v>65</v>
      </c>
      <c r="AI119" s="4">
        <v>37</v>
      </c>
      <c r="AJ119" s="4">
        <v>191</v>
      </c>
      <c r="AK119" s="4">
        <v>168.1</v>
      </c>
      <c r="AL119" s="4">
        <v>3.7</v>
      </c>
      <c r="AM119" s="4">
        <v>174.8</v>
      </c>
      <c r="AN119" s="4" t="s">
        <v>155</v>
      </c>
      <c r="AO119" s="4">
        <v>2</v>
      </c>
      <c r="AP119" s="5">
        <v>0.77017361111111116</v>
      </c>
      <c r="AQ119" s="4">
        <v>47.164158</v>
      </c>
      <c r="AR119" s="4">
        <v>-88.489650999999995</v>
      </c>
      <c r="AS119" s="4">
        <v>319.7</v>
      </c>
      <c r="AT119" s="4">
        <v>27.2</v>
      </c>
      <c r="AU119" s="4">
        <v>12</v>
      </c>
      <c r="AV119" s="4">
        <v>11</v>
      </c>
      <c r="AW119" s="4" t="s">
        <v>215</v>
      </c>
      <c r="AX119" s="4">
        <v>0.92810000000000004</v>
      </c>
      <c r="AY119" s="4">
        <v>1.0719000000000001</v>
      </c>
      <c r="AZ119" s="4">
        <v>1.5843</v>
      </c>
      <c r="BA119" s="4">
        <v>13.404</v>
      </c>
      <c r="BB119" s="4">
        <v>14.28</v>
      </c>
      <c r="BC119" s="4">
        <v>1.07</v>
      </c>
      <c r="BD119" s="4">
        <v>14.446</v>
      </c>
      <c r="BE119" s="4">
        <v>2667.1350000000002</v>
      </c>
      <c r="BF119" s="4">
        <v>97.832999999999998</v>
      </c>
      <c r="BG119" s="4">
        <v>16.504000000000001</v>
      </c>
      <c r="BH119" s="4">
        <v>2.1999999999999999E-2</v>
      </c>
      <c r="BI119" s="4">
        <v>16.526</v>
      </c>
      <c r="BJ119" s="4">
        <v>13.606999999999999</v>
      </c>
      <c r="BK119" s="4">
        <v>1.7999999999999999E-2</v>
      </c>
      <c r="BL119" s="4">
        <v>13.625</v>
      </c>
      <c r="BM119" s="4">
        <v>29.6142</v>
      </c>
      <c r="BQ119" s="4">
        <v>269.13900000000001</v>
      </c>
      <c r="BR119" s="4">
        <v>0.23549200000000001</v>
      </c>
      <c r="BS119" s="4">
        <v>-5</v>
      </c>
      <c r="BT119" s="4">
        <v>8.123E-3</v>
      </c>
      <c r="BU119" s="4">
        <v>5.7548349999999999</v>
      </c>
      <c r="BV119" s="4">
        <v>21</v>
      </c>
      <c r="BW119" s="4">
        <f t="shared" si="10"/>
        <v>1.5204274069999999</v>
      </c>
      <c r="BY119" s="4">
        <f>BE119*$BU119*(VLOOKUP("Fuel Specific Gravity",'Raw Data'!$A$1:$B$2000,2,FALSE))</f>
        <v>11527.040307641477</v>
      </c>
      <c r="BZ119" s="4">
        <f>BF119*$BU119*(VLOOKUP("Fuel Specific Gravity",'Raw Data'!$A$1:$B$2000,2,FALSE))</f>
        <v>422.822592188805</v>
      </c>
      <c r="CA119" s="4">
        <f>BJ119*$BU119*(VLOOKUP("Fuel Specific Gravity",'Raw Data'!$A$1:$B$2000,2,FALSE))</f>
        <v>58.807835923595</v>
      </c>
      <c r="CB119" s="4">
        <f>BM119*$BU119*(VLOOKUP("Fuel Specific Gravity",'Raw Data'!$A$1:$B$2000,2,FALSE))</f>
        <v>127.989050827407</v>
      </c>
    </row>
    <row r="120" spans="1:80" x14ac:dyDescent="0.25">
      <c r="A120" s="2">
        <v>43167</v>
      </c>
      <c r="B120" s="38">
        <v>1.9373842592592592E-2</v>
      </c>
      <c r="C120" s="4">
        <v>12.97</v>
      </c>
      <c r="D120" s="4">
        <v>0.66359999999999997</v>
      </c>
      <c r="E120" s="4">
        <v>6635.7266440000003</v>
      </c>
      <c r="F120" s="4">
        <v>730.5</v>
      </c>
      <c r="G120" s="4">
        <v>1.2</v>
      </c>
      <c r="H120" s="4">
        <v>3187.3</v>
      </c>
      <c r="J120" s="4">
        <v>1.8</v>
      </c>
      <c r="K120" s="4">
        <v>0.87519999999999998</v>
      </c>
      <c r="L120" s="4">
        <v>11.3515</v>
      </c>
      <c r="M120" s="4">
        <v>0.58079999999999998</v>
      </c>
      <c r="N120" s="4">
        <v>639.36969999999997</v>
      </c>
      <c r="O120" s="4">
        <v>1.0135000000000001</v>
      </c>
      <c r="P120" s="4">
        <v>640.4</v>
      </c>
      <c r="Q120" s="4">
        <v>523.43629999999996</v>
      </c>
      <c r="R120" s="4">
        <v>0.82969999999999999</v>
      </c>
      <c r="S120" s="4">
        <v>524.29999999999995</v>
      </c>
      <c r="T120" s="4">
        <v>3187.2725</v>
      </c>
      <c r="W120" s="4">
        <v>0</v>
      </c>
      <c r="X120" s="4">
        <v>1.5753999999999999</v>
      </c>
      <c r="Y120" s="4">
        <v>12.1</v>
      </c>
      <c r="Z120" s="4">
        <v>851</v>
      </c>
      <c r="AA120" s="4">
        <v>851</v>
      </c>
      <c r="AB120" s="4">
        <v>867</v>
      </c>
      <c r="AC120" s="4">
        <v>94</v>
      </c>
      <c r="AD120" s="4">
        <v>27.88</v>
      </c>
      <c r="AE120" s="4">
        <v>0.64</v>
      </c>
      <c r="AF120" s="4">
        <v>978</v>
      </c>
      <c r="AG120" s="4">
        <v>1.1000000000000001</v>
      </c>
      <c r="AH120" s="4">
        <v>65</v>
      </c>
      <c r="AI120" s="4">
        <v>37</v>
      </c>
      <c r="AJ120" s="4">
        <v>191</v>
      </c>
      <c r="AK120" s="4">
        <v>168.9</v>
      </c>
      <c r="AL120" s="4">
        <v>3.7</v>
      </c>
      <c r="AM120" s="4">
        <v>174.4</v>
      </c>
      <c r="AN120" s="4" t="s">
        <v>155</v>
      </c>
      <c r="AO120" s="4">
        <v>2</v>
      </c>
      <c r="AP120" s="5">
        <v>0.77018518518518519</v>
      </c>
      <c r="AQ120" s="4">
        <v>47.164085999999998</v>
      </c>
      <c r="AR120" s="4">
        <v>-88.489773999999997</v>
      </c>
      <c r="AS120" s="4">
        <v>319.60000000000002</v>
      </c>
      <c r="AT120" s="4">
        <v>27.1</v>
      </c>
      <c r="AU120" s="4">
        <v>12</v>
      </c>
      <c r="AV120" s="4">
        <v>11</v>
      </c>
      <c r="AW120" s="4" t="s">
        <v>215</v>
      </c>
      <c r="AX120" s="4">
        <v>0.97189999999999999</v>
      </c>
      <c r="AY120" s="4">
        <v>1.0281</v>
      </c>
      <c r="AZ120" s="4">
        <v>1.5719000000000001</v>
      </c>
      <c r="BA120" s="4">
        <v>13.404</v>
      </c>
      <c r="BB120" s="4">
        <v>14.43</v>
      </c>
      <c r="BC120" s="4">
        <v>1.08</v>
      </c>
      <c r="BD120" s="4">
        <v>14.257999999999999</v>
      </c>
      <c r="BE120" s="4">
        <v>2693.328</v>
      </c>
      <c r="BF120" s="4">
        <v>87.703000000000003</v>
      </c>
      <c r="BG120" s="4">
        <v>15.885999999999999</v>
      </c>
      <c r="BH120" s="4">
        <v>2.5000000000000001E-2</v>
      </c>
      <c r="BI120" s="4">
        <v>15.912000000000001</v>
      </c>
      <c r="BJ120" s="4">
        <v>13.006</v>
      </c>
      <c r="BK120" s="4">
        <v>2.1000000000000001E-2</v>
      </c>
      <c r="BL120" s="4">
        <v>13.026</v>
      </c>
      <c r="BM120" s="4">
        <v>26.096299999999999</v>
      </c>
      <c r="BQ120" s="4">
        <v>271.78199999999998</v>
      </c>
      <c r="BR120" s="4">
        <v>0.21044399999999999</v>
      </c>
      <c r="BS120" s="4">
        <v>-5</v>
      </c>
      <c r="BT120" s="4">
        <v>8.0000000000000002E-3</v>
      </c>
      <c r="BU120" s="4">
        <v>5.1427250000000004</v>
      </c>
      <c r="BV120" s="4">
        <v>21</v>
      </c>
      <c r="BW120" s="4">
        <f t="shared" si="10"/>
        <v>1.3587079450000001</v>
      </c>
      <c r="BY120" s="4">
        <f>BE120*$BU120*(VLOOKUP("Fuel Specific Gravity",'Raw Data'!$A$1:$B$2000,2,FALSE))</f>
        <v>10402.134974338802</v>
      </c>
      <c r="BZ120" s="4">
        <f>BF120*$BU120*(VLOOKUP("Fuel Specific Gravity",'Raw Data'!$A$1:$B$2000,2,FALSE))</f>
        <v>338.72534041692506</v>
      </c>
      <c r="CA120" s="4">
        <f>BJ120*$BU120*(VLOOKUP("Fuel Specific Gravity",'Raw Data'!$A$1:$B$2000,2,FALSE))</f>
        <v>50.231597293850001</v>
      </c>
      <c r="CB120" s="4">
        <f>BM120*$BU120*(VLOOKUP("Fuel Specific Gravity",'Raw Data'!$A$1:$B$2000,2,FALSE))</f>
        <v>100.7887769075425</v>
      </c>
    </row>
    <row r="121" spans="1:80" x14ac:dyDescent="0.25">
      <c r="A121" s="2">
        <v>43167</v>
      </c>
      <c r="B121" s="38">
        <v>1.9385416666666665E-2</v>
      </c>
      <c r="C121" s="4">
        <v>12.97</v>
      </c>
      <c r="D121" s="4">
        <v>0.63629999999999998</v>
      </c>
      <c r="E121" s="4">
        <v>6362.6228140000003</v>
      </c>
      <c r="F121" s="4">
        <v>662</v>
      </c>
      <c r="G121" s="4">
        <v>1.5</v>
      </c>
      <c r="H121" s="4">
        <v>2903.1</v>
      </c>
      <c r="J121" s="4">
        <v>1.8</v>
      </c>
      <c r="K121" s="4">
        <v>0.87549999999999994</v>
      </c>
      <c r="L121" s="4">
        <v>11.355600000000001</v>
      </c>
      <c r="M121" s="4">
        <v>0.55710000000000004</v>
      </c>
      <c r="N121" s="4">
        <v>579.59910000000002</v>
      </c>
      <c r="O121" s="4">
        <v>1.3303</v>
      </c>
      <c r="P121" s="4">
        <v>580.9</v>
      </c>
      <c r="Q121" s="4">
        <v>477.37090000000001</v>
      </c>
      <c r="R121" s="4">
        <v>1.0955999999999999</v>
      </c>
      <c r="S121" s="4">
        <v>478.5</v>
      </c>
      <c r="T121" s="4">
        <v>2903.1293000000001</v>
      </c>
      <c r="W121" s="4">
        <v>0</v>
      </c>
      <c r="X121" s="4">
        <v>1.5760000000000001</v>
      </c>
      <c r="Y121" s="4">
        <v>12</v>
      </c>
      <c r="Z121" s="4">
        <v>851</v>
      </c>
      <c r="AA121" s="4">
        <v>851</v>
      </c>
      <c r="AB121" s="4">
        <v>866</v>
      </c>
      <c r="AC121" s="4">
        <v>94</v>
      </c>
      <c r="AD121" s="4">
        <v>29.44</v>
      </c>
      <c r="AE121" s="4">
        <v>0.68</v>
      </c>
      <c r="AF121" s="4">
        <v>978</v>
      </c>
      <c r="AG121" s="4">
        <v>1.9</v>
      </c>
      <c r="AH121" s="4">
        <v>65</v>
      </c>
      <c r="AI121" s="4">
        <v>37</v>
      </c>
      <c r="AJ121" s="4">
        <v>191</v>
      </c>
      <c r="AK121" s="4">
        <v>168.1</v>
      </c>
      <c r="AL121" s="4">
        <v>3.7</v>
      </c>
      <c r="AM121" s="4">
        <v>174.1</v>
      </c>
      <c r="AN121" s="4" t="s">
        <v>155</v>
      </c>
      <c r="AO121" s="4">
        <v>2</v>
      </c>
      <c r="AP121" s="5">
        <v>0.77019675925925923</v>
      </c>
      <c r="AQ121" s="4">
        <v>47.164006000000001</v>
      </c>
      <c r="AR121" s="4">
        <v>-88.489894000000007</v>
      </c>
      <c r="AS121" s="4">
        <v>319.2</v>
      </c>
      <c r="AT121" s="4">
        <v>27.2</v>
      </c>
      <c r="AU121" s="4">
        <v>12</v>
      </c>
      <c r="AV121" s="4">
        <v>11</v>
      </c>
      <c r="AW121" s="4" t="s">
        <v>215</v>
      </c>
      <c r="AX121" s="4">
        <v>1.0719000000000001</v>
      </c>
      <c r="AY121" s="4">
        <v>1.0719000000000001</v>
      </c>
      <c r="AZ121" s="4">
        <v>1.7438</v>
      </c>
      <c r="BA121" s="4">
        <v>13.404</v>
      </c>
      <c r="BB121" s="4">
        <v>14.49</v>
      </c>
      <c r="BC121" s="4">
        <v>1.08</v>
      </c>
      <c r="BD121" s="4">
        <v>14.217000000000001</v>
      </c>
      <c r="BE121" s="4">
        <v>2704.9349999999999</v>
      </c>
      <c r="BF121" s="4">
        <v>84.456000000000003</v>
      </c>
      <c r="BG121" s="4">
        <v>14.458</v>
      </c>
      <c r="BH121" s="4">
        <v>3.3000000000000002E-2</v>
      </c>
      <c r="BI121" s="4">
        <v>14.491</v>
      </c>
      <c r="BJ121" s="4">
        <v>11.907999999999999</v>
      </c>
      <c r="BK121" s="4">
        <v>2.7E-2</v>
      </c>
      <c r="BL121" s="4">
        <v>11.935</v>
      </c>
      <c r="BM121" s="4">
        <v>23.863499999999998</v>
      </c>
      <c r="BQ121" s="4">
        <v>272.95299999999997</v>
      </c>
      <c r="BR121" s="4">
        <v>0.20962800000000001</v>
      </c>
      <c r="BS121" s="4">
        <v>-5</v>
      </c>
      <c r="BT121" s="4">
        <v>8.0000000000000002E-3</v>
      </c>
      <c r="BU121" s="4">
        <v>5.1227929999999997</v>
      </c>
      <c r="BV121" s="4">
        <v>21</v>
      </c>
      <c r="BW121" s="4">
        <f t="shared" si="10"/>
        <v>1.3534419106</v>
      </c>
      <c r="BY121" s="4">
        <f>BE121*$BU121*(VLOOKUP("Fuel Specific Gravity",'Raw Data'!$A$1:$B$2000,2,FALSE))</f>
        <v>10406.473384674704</v>
      </c>
      <c r="BZ121" s="4">
        <f>BF121*$BU121*(VLOOKUP("Fuel Specific Gravity",'Raw Data'!$A$1:$B$2000,2,FALSE))</f>
        <v>324.92060481160797</v>
      </c>
      <c r="CA121" s="4">
        <f>BJ121*$BU121*(VLOOKUP("Fuel Specific Gravity",'Raw Data'!$A$1:$B$2000,2,FALSE))</f>
        <v>45.812666502043996</v>
      </c>
      <c r="CB121" s="4">
        <f>BM121*$BU121*(VLOOKUP("Fuel Specific Gravity",'Raw Data'!$A$1:$B$2000,2,FALSE))</f>
        <v>91.808075837380485</v>
      </c>
    </row>
    <row r="122" spans="1:80" x14ac:dyDescent="0.25">
      <c r="A122" s="2">
        <v>43167</v>
      </c>
      <c r="B122" s="38">
        <v>1.9396990740740739E-2</v>
      </c>
      <c r="C122" s="4">
        <v>12.97</v>
      </c>
      <c r="D122" s="4">
        <v>0.63</v>
      </c>
      <c r="E122" s="4">
        <v>6300</v>
      </c>
      <c r="F122" s="4">
        <v>591.29999999999995</v>
      </c>
      <c r="G122" s="4">
        <v>1.9</v>
      </c>
      <c r="H122" s="4">
        <v>2817.3</v>
      </c>
      <c r="J122" s="4">
        <v>1.73</v>
      </c>
      <c r="K122" s="4">
        <v>0.87590000000000001</v>
      </c>
      <c r="L122" s="4">
        <v>11.3604</v>
      </c>
      <c r="M122" s="4">
        <v>0.55179999999999996</v>
      </c>
      <c r="N122" s="4">
        <v>517.91890000000001</v>
      </c>
      <c r="O122" s="4">
        <v>1.6288</v>
      </c>
      <c r="P122" s="4">
        <v>519.5</v>
      </c>
      <c r="Q122" s="4">
        <v>424.00790000000001</v>
      </c>
      <c r="R122" s="4">
        <v>1.3333999999999999</v>
      </c>
      <c r="S122" s="4">
        <v>425.3</v>
      </c>
      <c r="T122" s="4">
        <v>2817.2727</v>
      </c>
      <c r="W122" s="4">
        <v>0</v>
      </c>
      <c r="X122" s="4">
        <v>1.5196000000000001</v>
      </c>
      <c r="Y122" s="4">
        <v>12.1</v>
      </c>
      <c r="Z122" s="4">
        <v>851</v>
      </c>
      <c r="AA122" s="4">
        <v>850</v>
      </c>
      <c r="AB122" s="4">
        <v>866</v>
      </c>
      <c r="AC122" s="4">
        <v>94</v>
      </c>
      <c r="AD122" s="4">
        <v>27.88</v>
      </c>
      <c r="AE122" s="4">
        <v>0.64</v>
      </c>
      <c r="AF122" s="4">
        <v>978</v>
      </c>
      <c r="AG122" s="4">
        <v>1.1000000000000001</v>
      </c>
      <c r="AH122" s="4">
        <v>65</v>
      </c>
      <c r="AI122" s="4">
        <v>37</v>
      </c>
      <c r="AJ122" s="4">
        <v>191</v>
      </c>
      <c r="AK122" s="4">
        <v>168</v>
      </c>
      <c r="AL122" s="4">
        <v>3.8</v>
      </c>
      <c r="AM122" s="4">
        <v>174.3</v>
      </c>
      <c r="AN122" s="4" t="s">
        <v>155</v>
      </c>
      <c r="AO122" s="4">
        <v>2</v>
      </c>
      <c r="AP122" s="5">
        <v>0.77020833333333327</v>
      </c>
      <c r="AQ122" s="4">
        <v>47.163929000000003</v>
      </c>
      <c r="AR122" s="4">
        <v>-88.490009999999998</v>
      </c>
      <c r="AS122" s="4">
        <v>318.89999999999998</v>
      </c>
      <c r="AT122" s="4">
        <v>27</v>
      </c>
      <c r="AU122" s="4">
        <v>12</v>
      </c>
      <c r="AV122" s="4">
        <v>11</v>
      </c>
      <c r="AW122" s="4" t="s">
        <v>215</v>
      </c>
      <c r="AX122" s="4">
        <v>1.1718999999999999</v>
      </c>
      <c r="AY122" s="4">
        <v>1.2438</v>
      </c>
      <c r="AZ122" s="4">
        <v>1.8718999999999999</v>
      </c>
      <c r="BA122" s="4">
        <v>13.404</v>
      </c>
      <c r="BB122" s="4">
        <v>14.51</v>
      </c>
      <c r="BC122" s="4">
        <v>1.08</v>
      </c>
      <c r="BD122" s="4">
        <v>14.167999999999999</v>
      </c>
      <c r="BE122" s="4">
        <v>2708.0929999999998</v>
      </c>
      <c r="BF122" s="4">
        <v>83.721999999999994</v>
      </c>
      <c r="BG122" s="4">
        <v>12.929</v>
      </c>
      <c r="BH122" s="4">
        <v>4.1000000000000002E-2</v>
      </c>
      <c r="BI122" s="4">
        <v>12.97</v>
      </c>
      <c r="BJ122" s="4">
        <v>10.585000000000001</v>
      </c>
      <c r="BK122" s="4">
        <v>3.3000000000000002E-2</v>
      </c>
      <c r="BL122" s="4">
        <v>10.618</v>
      </c>
      <c r="BM122" s="4">
        <v>23.175000000000001</v>
      </c>
      <c r="BQ122" s="4">
        <v>263.38400000000001</v>
      </c>
      <c r="BR122" s="4">
        <v>0.20824599999999999</v>
      </c>
      <c r="BS122" s="4">
        <v>-5</v>
      </c>
      <c r="BT122" s="4">
        <v>7.123E-3</v>
      </c>
      <c r="BU122" s="4">
        <v>5.0890180000000003</v>
      </c>
      <c r="BV122" s="4">
        <v>21</v>
      </c>
      <c r="BW122" s="4">
        <f t="shared" si="10"/>
        <v>1.3445185556000001</v>
      </c>
      <c r="BY122" s="4">
        <f>BE122*$BU122*(VLOOKUP("Fuel Specific Gravity",'Raw Data'!$A$1:$B$2000,2,FALSE))</f>
        <v>10349.932051028174</v>
      </c>
      <c r="BZ122" s="4">
        <f>BF122*$BU122*(VLOOKUP("Fuel Specific Gravity",'Raw Data'!$A$1:$B$2000,2,FALSE))</f>
        <v>319.97313651199602</v>
      </c>
      <c r="CA122" s="4">
        <f>BJ122*$BU122*(VLOOKUP("Fuel Specific Gravity",'Raw Data'!$A$1:$B$2000,2,FALSE))</f>
        <v>40.454308903030004</v>
      </c>
      <c r="CB122" s="4">
        <f>BM122*$BU122*(VLOOKUP("Fuel Specific Gravity",'Raw Data'!$A$1:$B$2000,2,FALSE))</f>
        <v>88.571432104650015</v>
      </c>
    </row>
    <row r="123" spans="1:80" x14ac:dyDescent="0.25">
      <c r="A123" s="2">
        <v>43167</v>
      </c>
      <c r="B123" s="38">
        <v>1.9408564814814816E-2</v>
      </c>
      <c r="C123" s="4">
        <v>12.97</v>
      </c>
      <c r="D123" s="4">
        <v>0.62749999999999995</v>
      </c>
      <c r="E123" s="4">
        <v>6275.0748750000002</v>
      </c>
      <c r="F123" s="4">
        <v>535.70000000000005</v>
      </c>
      <c r="G123" s="4">
        <v>2</v>
      </c>
      <c r="H123" s="4">
        <v>2903.5</v>
      </c>
      <c r="J123" s="4">
        <v>1.7</v>
      </c>
      <c r="K123" s="4">
        <v>0.87580000000000002</v>
      </c>
      <c r="L123" s="4">
        <v>11.3599</v>
      </c>
      <c r="M123" s="4">
        <v>0.54959999999999998</v>
      </c>
      <c r="N123" s="4">
        <v>469.16030000000001</v>
      </c>
      <c r="O123" s="4">
        <v>1.7517</v>
      </c>
      <c r="P123" s="4">
        <v>470.9</v>
      </c>
      <c r="Q123" s="4">
        <v>383.72410000000002</v>
      </c>
      <c r="R123" s="4">
        <v>1.4327000000000001</v>
      </c>
      <c r="S123" s="4">
        <v>385.2</v>
      </c>
      <c r="T123" s="4">
        <v>2903.4811</v>
      </c>
      <c r="W123" s="4">
        <v>0</v>
      </c>
      <c r="X123" s="4">
        <v>1.4888999999999999</v>
      </c>
      <c r="Y123" s="4">
        <v>12</v>
      </c>
      <c r="Z123" s="4">
        <v>852</v>
      </c>
      <c r="AA123" s="4">
        <v>851</v>
      </c>
      <c r="AB123" s="4">
        <v>867</v>
      </c>
      <c r="AC123" s="4">
        <v>94</v>
      </c>
      <c r="AD123" s="4">
        <v>27.63</v>
      </c>
      <c r="AE123" s="4">
        <v>0.63</v>
      </c>
      <c r="AF123" s="4">
        <v>978</v>
      </c>
      <c r="AG123" s="4">
        <v>1</v>
      </c>
      <c r="AH123" s="4">
        <v>65</v>
      </c>
      <c r="AI123" s="4">
        <v>37</v>
      </c>
      <c r="AJ123" s="4">
        <v>191</v>
      </c>
      <c r="AK123" s="4">
        <v>168</v>
      </c>
      <c r="AL123" s="4">
        <v>3.7</v>
      </c>
      <c r="AM123" s="4">
        <v>174.7</v>
      </c>
      <c r="AN123" s="4" t="s">
        <v>155</v>
      </c>
      <c r="AO123" s="4">
        <v>2</v>
      </c>
      <c r="AP123" s="5">
        <v>0.77021990740740742</v>
      </c>
      <c r="AQ123" s="4">
        <v>47.163857</v>
      </c>
      <c r="AR123" s="4">
        <v>-88.490127000000001</v>
      </c>
      <c r="AS123" s="4">
        <v>318.7</v>
      </c>
      <c r="AT123" s="4">
        <v>26.2</v>
      </c>
      <c r="AU123" s="4">
        <v>12</v>
      </c>
      <c r="AV123" s="4">
        <v>11</v>
      </c>
      <c r="AW123" s="4" t="s">
        <v>215</v>
      </c>
      <c r="AX123" s="4">
        <v>1.2</v>
      </c>
      <c r="AY123" s="4">
        <v>1.3</v>
      </c>
      <c r="AZ123" s="4">
        <v>1.9</v>
      </c>
      <c r="BA123" s="4">
        <v>13.404</v>
      </c>
      <c r="BB123" s="4">
        <v>14.5</v>
      </c>
      <c r="BC123" s="4">
        <v>1.08</v>
      </c>
      <c r="BD123" s="4">
        <v>14.176</v>
      </c>
      <c r="BE123" s="4">
        <v>2706.66</v>
      </c>
      <c r="BF123" s="4">
        <v>83.344999999999999</v>
      </c>
      <c r="BG123" s="4">
        <v>11.706</v>
      </c>
      <c r="BH123" s="4">
        <v>4.3999999999999997E-2</v>
      </c>
      <c r="BI123" s="4">
        <v>11.75</v>
      </c>
      <c r="BJ123" s="4">
        <v>9.5739999999999998</v>
      </c>
      <c r="BK123" s="4">
        <v>3.5999999999999997E-2</v>
      </c>
      <c r="BL123" s="4">
        <v>9.61</v>
      </c>
      <c r="BM123" s="4">
        <v>23.872699999999998</v>
      </c>
      <c r="BQ123" s="4">
        <v>257.94900000000001</v>
      </c>
      <c r="BR123" s="4">
        <v>0.244834</v>
      </c>
      <c r="BS123" s="4">
        <v>-5</v>
      </c>
      <c r="BT123" s="4">
        <v>7.8770000000000003E-3</v>
      </c>
      <c r="BU123" s="4">
        <v>5.9831310000000002</v>
      </c>
      <c r="BV123" s="4">
        <v>21</v>
      </c>
      <c r="BW123" s="4">
        <f t="shared" si="10"/>
        <v>1.5807432102000001</v>
      </c>
      <c r="BY123" s="4">
        <f>BE123*$BU123*(VLOOKUP("Fuel Specific Gravity",'Raw Data'!$A$1:$B$2000,2,FALSE))</f>
        <v>12161.92031569746</v>
      </c>
      <c r="BZ123" s="4">
        <f>BF123*$BU123*(VLOOKUP("Fuel Specific Gravity",'Raw Data'!$A$1:$B$2000,2,FALSE))</f>
        <v>374.49670394944502</v>
      </c>
      <c r="CA123" s="4">
        <f>BJ123*$BU123*(VLOOKUP("Fuel Specific Gravity",'Raw Data'!$A$1:$B$2000,2,FALSE))</f>
        <v>43.019154641694001</v>
      </c>
      <c r="CB123" s="4">
        <f>BM123*$BU123*(VLOOKUP("Fuel Specific Gravity",'Raw Data'!$A$1:$B$2000,2,FALSE))</f>
        <v>107.26795205919869</v>
      </c>
    </row>
    <row r="124" spans="1:80" x14ac:dyDescent="0.25">
      <c r="A124" s="2">
        <v>43167</v>
      </c>
      <c r="B124" s="38">
        <v>1.942013888888889E-2</v>
      </c>
      <c r="C124" s="4">
        <v>12.978999999999999</v>
      </c>
      <c r="D124" s="4">
        <v>0.63619999999999999</v>
      </c>
      <c r="E124" s="4">
        <v>6361.7235639999999</v>
      </c>
      <c r="F124" s="4">
        <v>528.9</v>
      </c>
      <c r="G124" s="4">
        <v>2</v>
      </c>
      <c r="H124" s="4">
        <v>3203</v>
      </c>
      <c r="J124" s="4">
        <v>1.7</v>
      </c>
      <c r="K124" s="4">
        <v>0.87539999999999996</v>
      </c>
      <c r="L124" s="4">
        <v>11.3611</v>
      </c>
      <c r="M124" s="4">
        <v>0.55689999999999995</v>
      </c>
      <c r="N124" s="4">
        <v>462.96359999999999</v>
      </c>
      <c r="O124" s="4">
        <v>1.7256</v>
      </c>
      <c r="P124" s="4">
        <v>464.7</v>
      </c>
      <c r="Q124" s="4">
        <v>378.65589999999997</v>
      </c>
      <c r="R124" s="4">
        <v>1.4113</v>
      </c>
      <c r="S124" s="4">
        <v>380.1</v>
      </c>
      <c r="T124" s="4">
        <v>3202.9575</v>
      </c>
      <c r="W124" s="4">
        <v>0</v>
      </c>
      <c r="X124" s="4">
        <v>1.4881</v>
      </c>
      <c r="Y124" s="4">
        <v>12</v>
      </c>
      <c r="Z124" s="4">
        <v>853</v>
      </c>
      <c r="AA124" s="4">
        <v>851</v>
      </c>
      <c r="AB124" s="4">
        <v>866</v>
      </c>
      <c r="AC124" s="4">
        <v>94</v>
      </c>
      <c r="AD124" s="4">
        <v>27.63</v>
      </c>
      <c r="AE124" s="4">
        <v>0.63</v>
      </c>
      <c r="AF124" s="4">
        <v>978</v>
      </c>
      <c r="AG124" s="4">
        <v>1</v>
      </c>
      <c r="AH124" s="4">
        <v>64.123000000000005</v>
      </c>
      <c r="AI124" s="4">
        <v>37</v>
      </c>
      <c r="AJ124" s="4">
        <v>191</v>
      </c>
      <c r="AK124" s="4">
        <v>168</v>
      </c>
      <c r="AL124" s="4">
        <v>3.6</v>
      </c>
      <c r="AM124" s="4">
        <v>175</v>
      </c>
      <c r="AN124" s="4" t="s">
        <v>155</v>
      </c>
      <c r="AO124" s="4">
        <v>2</v>
      </c>
      <c r="AP124" s="5">
        <v>0.77023148148148157</v>
      </c>
      <c r="AQ124" s="4">
        <v>47.163809000000001</v>
      </c>
      <c r="AR124" s="4">
        <v>-88.490258999999995</v>
      </c>
      <c r="AS124" s="4">
        <v>318.5</v>
      </c>
      <c r="AT124" s="4">
        <v>25.9</v>
      </c>
      <c r="AU124" s="4">
        <v>12</v>
      </c>
      <c r="AV124" s="4">
        <v>11</v>
      </c>
      <c r="AW124" s="4" t="s">
        <v>215</v>
      </c>
      <c r="AX124" s="4">
        <v>1.2719</v>
      </c>
      <c r="AY124" s="4">
        <v>1.3718999999999999</v>
      </c>
      <c r="AZ124" s="4">
        <v>1.9719</v>
      </c>
      <c r="BA124" s="4">
        <v>13.404</v>
      </c>
      <c r="BB124" s="4">
        <v>14.45</v>
      </c>
      <c r="BC124" s="4">
        <v>1.08</v>
      </c>
      <c r="BD124" s="4">
        <v>14.237</v>
      </c>
      <c r="BE124" s="4">
        <v>2698.4160000000002</v>
      </c>
      <c r="BF124" s="4">
        <v>84.185000000000002</v>
      </c>
      <c r="BG124" s="4">
        <v>11.515000000000001</v>
      </c>
      <c r="BH124" s="4">
        <v>4.2999999999999997E-2</v>
      </c>
      <c r="BI124" s="4">
        <v>11.558</v>
      </c>
      <c r="BJ124" s="4">
        <v>9.4179999999999993</v>
      </c>
      <c r="BK124" s="4">
        <v>3.5000000000000003E-2</v>
      </c>
      <c r="BL124" s="4">
        <v>9.4529999999999994</v>
      </c>
      <c r="BM124" s="4">
        <v>26.251899999999999</v>
      </c>
      <c r="BQ124" s="4">
        <v>256.99799999999999</v>
      </c>
      <c r="BR124" s="4">
        <v>0.30349700000000002</v>
      </c>
      <c r="BS124" s="4">
        <v>-5</v>
      </c>
      <c r="BT124" s="4">
        <v>8.8769999999999995E-3</v>
      </c>
      <c r="BU124" s="4">
        <v>7.4167069999999997</v>
      </c>
      <c r="BV124" s="4">
        <v>21</v>
      </c>
      <c r="BW124" s="4">
        <f t="shared" si="10"/>
        <v>1.9594939893999999</v>
      </c>
      <c r="BY124" s="4">
        <f>BE124*$BU124*(VLOOKUP("Fuel Specific Gravity",'Raw Data'!$A$1:$B$2000,2,FALSE))</f>
        <v>15030.033987920113</v>
      </c>
      <c r="BZ124" s="4">
        <f>BF124*$BU124*(VLOOKUP("Fuel Specific Gravity",'Raw Data'!$A$1:$B$2000,2,FALSE))</f>
        <v>468.90598457504501</v>
      </c>
      <c r="CA124" s="4">
        <f>BJ124*$BU124*(VLOOKUP("Fuel Specific Gravity",'Raw Data'!$A$1:$B$2000,2,FALSE))</f>
        <v>52.457760441025989</v>
      </c>
      <c r="CB124" s="4">
        <f>BM124*$BU124*(VLOOKUP("Fuel Specific Gravity",'Raw Data'!$A$1:$B$2000,2,FALSE))</f>
        <v>146.22169052046829</v>
      </c>
    </row>
    <row r="125" spans="1:80" x14ac:dyDescent="0.25">
      <c r="A125" s="2">
        <v>43167</v>
      </c>
      <c r="B125" s="38">
        <v>1.9431712962962963E-2</v>
      </c>
      <c r="C125" s="4">
        <v>12.994</v>
      </c>
      <c r="D125" s="4">
        <v>0.69340000000000002</v>
      </c>
      <c r="E125" s="4">
        <v>6933.8693039999998</v>
      </c>
      <c r="F125" s="4">
        <v>673.8</v>
      </c>
      <c r="G125" s="4">
        <v>1.2</v>
      </c>
      <c r="H125" s="4">
        <v>3714.8</v>
      </c>
      <c r="J125" s="4">
        <v>1.7</v>
      </c>
      <c r="K125" s="4">
        <v>0.87409999999999999</v>
      </c>
      <c r="L125" s="4">
        <v>11.357699999999999</v>
      </c>
      <c r="M125" s="4">
        <v>0.60609999999999997</v>
      </c>
      <c r="N125" s="4">
        <v>588.96299999999997</v>
      </c>
      <c r="O125" s="4">
        <v>1.0833999999999999</v>
      </c>
      <c r="P125" s="4">
        <v>590</v>
      </c>
      <c r="Q125" s="4">
        <v>484.56799999999998</v>
      </c>
      <c r="R125" s="4">
        <v>0.89139999999999997</v>
      </c>
      <c r="S125" s="4">
        <v>485.5</v>
      </c>
      <c r="T125" s="4">
        <v>3714.8229999999999</v>
      </c>
      <c r="W125" s="4">
        <v>0</v>
      </c>
      <c r="X125" s="4">
        <v>1.4859</v>
      </c>
      <c r="Y125" s="4">
        <v>12</v>
      </c>
      <c r="Z125" s="4">
        <v>852</v>
      </c>
      <c r="AA125" s="4">
        <v>851</v>
      </c>
      <c r="AB125" s="4">
        <v>866</v>
      </c>
      <c r="AC125" s="4">
        <v>93.1</v>
      </c>
      <c r="AD125" s="4">
        <v>29.16</v>
      </c>
      <c r="AE125" s="4">
        <v>0.67</v>
      </c>
      <c r="AF125" s="4">
        <v>978</v>
      </c>
      <c r="AG125" s="4">
        <v>1.9</v>
      </c>
      <c r="AH125" s="4">
        <v>64</v>
      </c>
      <c r="AI125" s="4">
        <v>37</v>
      </c>
      <c r="AJ125" s="4">
        <v>191</v>
      </c>
      <c r="AK125" s="4">
        <v>168</v>
      </c>
      <c r="AL125" s="4">
        <v>3.6</v>
      </c>
      <c r="AM125" s="4">
        <v>175</v>
      </c>
      <c r="AN125" s="4" t="s">
        <v>155</v>
      </c>
      <c r="AO125" s="4">
        <v>2</v>
      </c>
      <c r="AP125" s="5">
        <v>0.7702430555555555</v>
      </c>
      <c r="AQ125" s="4">
        <v>47.163770999999997</v>
      </c>
      <c r="AR125" s="4">
        <v>-88.490397999999999</v>
      </c>
      <c r="AS125" s="4">
        <v>318.39999999999998</v>
      </c>
      <c r="AT125" s="4">
        <v>25.8</v>
      </c>
      <c r="AU125" s="4">
        <v>12</v>
      </c>
      <c r="AV125" s="4">
        <v>11</v>
      </c>
      <c r="AW125" s="4" t="s">
        <v>215</v>
      </c>
      <c r="AX125" s="4">
        <v>1.3</v>
      </c>
      <c r="AY125" s="4">
        <v>1.4</v>
      </c>
      <c r="AZ125" s="4">
        <v>2</v>
      </c>
      <c r="BA125" s="4">
        <v>13.404</v>
      </c>
      <c r="BB125" s="4">
        <v>14.31</v>
      </c>
      <c r="BC125" s="4">
        <v>1.07</v>
      </c>
      <c r="BD125" s="4">
        <v>14.409000000000001</v>
      </c>
      <c r="BE125" s="4">
        <v>2676.3310000000001</v>
      </c>
      <c r="BF125" s="4">
        <v>90.896000000000001</v>
      </c>
      <c r="BG125" s="4">
        <v>14.534000000000001</v>
      </c>
      <c r="BH125" s="4">
        <v>2.7E-2</v>
      </c>
      <c r="BI125" s="4">
        <v>14.56</v>
      </c>
      <c r="BJ125" s="4">
        <v>11.958</v>
      </c>
      <c r="BK125" s="4">
        <v>2.1999999999999999E-2</v>
      </c>
      <c r="BL125" s="4">
        <v>11.98</v>
      </c>
      <c r="BM125" s="4">
        <v>30.2072</v>
      </c>
      <c r="BQ125" s="4">
        <v>254.58799999999999</v>
      </c>
      <c r="BR125" s="4">
        <v>0.33818700000000002</v>
      </c>
      <c r="BS125" s="4">
        <v>-5</v>
      </c>
      <c r="BT125" s="4">
        <v>8.9999999999999993E-3</v>
      </c>
      <c r="BU125" s="4">
        <v>8.2644450000000003</v>
      </c>
      <c r="BV125" s="4">
        <v>21</v>
      </c>
      <c r="BW125" s="4">
        <f t="shared" si="10"/>
        <v>2.183466369</v>
      </c>
      <c r="BY125" s="4">
        <f>BE125*$BU125*(VLOOKUP("Fuel Specific Gravity",'Raw Data'!$A$1:$B$2000,2,FALSE))</f>
        <v>16610.911153822548</v>
      </c>
      <c r="BZ125" s="4">
        <f>BF125*$BU125*(VLOOKUP("Fuel Specific Gravity",'Raw Data'!$A$1:$B$2000,2,FALSE))</f>
        <v>564.15494953272002</v>
      </c>
      <c r="CA125" s="4">
        <f>BJ125*$BU125*(VLOOKUP("Fuel Specific Gravity",'Raw Data'!$A$1:$B$2000,2,FALSE))</f>
        <v>74.218501215810008</v>
      </c>
      <c r="CB125" s="4">
        <f>BM125*$BU125*(VLOOKUP("Fuel Specific Gravity",'Raw Data'!$A$1:$B$2000,2,FALSE))</f>
        <v>187.48395299600401</v>
      </c>
    </row>
    <row r="126" spans="1:80" x14ac:dyDescent="0.25">
      <c r="A126" s="2">
        <v>43167</v>
      </c>
      <c r="B126" s="38">
        <v>1.944328703703704E-2</v>
      </c>
      <c r="C126" s="4">
        <v>13.016999999999999</v>
      </c>
      <c r="D126" s="4">
        <v>0.70889999999999997</v>
      </c>
      <c r="E126" s="4">
        <v>7088.6414450000002</v>
      </c>
      <c r="F126" s="4">
        <v>920.5</v>
      </c>
      <c r="G126" s="4">
        <v>0</v>
      </c>
      <c r="H126" s="4">
        <v>3949.4</v>
      </c>
      <c r="J126" s="4">
        <v>1.7</v>
      </c>
      <c r="K126" s="4">
        <v>0.87350000000000005</v>
      </c>
      <c r="L126" s="4">
        <v>11.3695</v>
      </c>
      <c r="M126" s="4">
        <v>0.61919999999999997</v>
      </c>
      <c r="N126" s="4">
        <v>804.04660000000001</v>
      </c>
      <c r="O126" s="4">
        <v>6.1000000000000004E-3</v>
      </c>
      <c r="P126" s="4">
        <v>804.1</v>
      </c>
      <c r="Q126" s="4">
        <v>662.09249999999997</v>
      </c>
      <c r="R126" s="4">
        <v>5.0000000000000001E-3</v>
      </c>
      <c r="S126" s="4">
        <v>662.1</v>
      </c>
      <c r="T126" s="4">
        <v>3949.4162000000001</v>
      </c>
      <c r="W126" s="4">
        <v>0</v>
      </c>
      <c r="X126" s="4">
        <v>1.4849000000000001</v>
      </c>
      <c r="Y126" s="4">
        <v>11.9</v>
      </c>
      <c r="Z126" s="4">
        <v>853</v>
      </c>
      <c r="AA126" s="4">
        <v>852</v>
      </c>
      <c r="AB126" s="4">
        <v>866</v>
      </c>
      <c r="AC126" s="4">
        <v>93</v>
      </c>
      <c r="AD126" s="4">
        <v>29.38</v>
      </c>
      <c r="AE126" s="4">
        <v>0.67</v>
      </c>
      <c r="AF126" s="4">
        <v>978</v>
      </c>
      <c r="AG126" s="4">
        <v>2</v>
      </c>
      <c r="AH126" s="4">
        <v>64</v>
      </c>
      <c r="AI126" s="4">
        <v>37</v>
      </c>
      <c r="AJ126" s="4">
        <v>190.1</v>
      </c>
      <c r="AK126" s="4">
        <v>168</v>
      </c>
      <c r="AL126" s="4">
        <v>3.5</v>
      </c>
      <c r="AM126" s="4">
        <v>175</v>
      </c>
      <c r="AN126" s="4" t="s">
        <v>155</v>
      </c>
      <c r="AO126" s="4">
        <v>2</v>
      </c>
      <c r="AP126" s="5">
        <v>0.77025462962962965</v>
      </c>
      <c r="AQ126" s="4">
        <v>47.163736999999998</v>
      </c>
      <c r="AR126" s="4">
        <v>-88.490545999999995</v>
      </c>
      <c r="AS126" s="4">
        <v>318.39999999999998</v>
      </c>
      <c r="AT126" s="4">
        <v>25.8</v>
      </c>
      <c r="AU126" s="4">
        <v>12</v>
      </c>
      <c r="AV126" s="4">
        <v>11</v>
      </c>
      <c r="AW126" s="4" t="s">
        <v>215</v>
      </c>
      <c r="AX126" s="4">
        <v>1.4438</v>
      </c>
      <c r="AY126" s="4">
        <v>1.4719</v>
      </c>
      <c r="AZ126" s="4">
        <v>2.1438000000000001</v>
      </c>
      <c r="BA126" s="4">
        <v>13.404</v>
      </c>
      <c r="BB126" s="4">
        <v>14.24</v>
      </c>
      <c r="BC126" s="4">
        <v>1.06</v>
      </c>
      <c r="BD126" s="4">
        <v>14.488</v>
      </c>
      <c r="BE126" s="4">
        <v>2668.614</v>
      </c>
      <c r="BF126" s="4">
        <v>92.497</v>
      </c>
      <c r="BG126" s="4">
        <v>19.763000000000002</v>
      </c>
      <c r="BH126" s="4">
        <v>0</v>
      </c>
      <c r="BI126" s="4">
        <v>19.763999999999999</v>
      </c>
      <c r="BJ126" s="4">
        <v>16.274000000000001</v>
      </c>
      <c r="BK126" s="4">
        <v>0</v>
      </c>
      <c r="BL126" s="4">
        <v>16.274000000000001</v>
      </c>
      <c r="BM126" s="4">
        <v>31.989000000000001</v>
      </c>
      <c r="BQ126" s="4">
        <v>253.416</v>
      </c>
      <c r="BR126" s="4">
        <v>0.34463100000000002</v>
      </c>
      <c r="BS126" s="4">
        <v>-5</v>
      </c>
      <c r="BT126" s="4">
        <v>8.9999999999999993E-3</v>
      </c>
      <c r="BU126" s="4">
        <v>8.4219200000000001</v>
      </c>
      <c r="BV126" s="4">
        <v>21</v>
      </c>
      <c r="BW126" s="4">
        <f t="shared" si="10"/>
        <v>2.2250712639999999</v>
      </c>
      <c r="BY126" s="4">
        <f>BE126*$BU126*(VLOOKUP("Fuel Specific Gravity",'Raw Data'!$A$1:$B$2000,2,FALSE))</f>
        <v>16878.615067778879</v>
      </c>
      <c r="BZ126" s="4">
        <f>BF126*$BU126*(VLOOKUP("Fuel Specific Gravity",'Raw Data'!$A$1:$B$2000,2,FALSE))</f>
        <v>585.03075301423996</v>
      </c>
      <c r="CA126" s="4">
        <f>BJ126*$BU126*(VLOOKUP("Fuel Specific Gravity",'Raw Data'!$A$1:$B$2000,2,FALSE))</f>
        <v>102.93080288608</v>
      </c>
      <c r="CB126" s="4">
        <f>BM126*$BU126*(VLOOKUP("Fuel Specific Gravity",'Raw Data'!$A$1:$B$2000,2,FALSE))</f>
        <v>202.32600795888001</v>
      </c>
    </row>
    <row r="127" spans="1:80" x14ac:dyDescent="0.25">
      <c r="A127" s="2">
        <v>43167</v>
      </c>
      <c r="B127" s="38">
        <v>1.9454861111111114E-2</v>
      </c>
      <c r="C127" s="4">
        <v>13.03</v>
      </c>
      <c r="D127" s="4">
        <v>0.69379999999999997</v>
      </c>
      <c r="E127" s="4">
        <v>6937.6</v>
      </c>
      <c r="F127" s="4">
        <v>1120.8</v>
      </c>
      <c r="G127" s="4">
        <v>0.1</v>
      </c>
      <c r="H127" s="4">
        <v>4001.3</v>
      </c>
      <c r="J127" s="4">
        <v>1.7</v>
      </c>
      <c r="K127" s="4">
        <v>0.87339999999999995</v>
      </c>
      <c r="L127" s="4">
        <v>11.380800000000001</v>
      </c>
      <c r="M127" s="4">
        <v>0.60599999999999998</v>
      </c>
      <c r="N127" s="4">
        <v>978.92330000000004</v>
      </c>
      <c r="O127" s="4">
        <v>4.8599999999999997E-2</v>
      </c>
      <c r="P127" s="4">
        <v>979</v>
      </c>
      <c r="Q127" s="4">
        <v>806.09469999999999</v>
      </c>
      <c r="R127" s="4">
        <v>0.04</v>
      </c>
      <c r="S127" s="4">
        <v>806.1</v>
      </c>
      <c r="T127" s="4">
        <v>4001.2811999999999</v>
      </c>
      <c r="W127" s="4">
        <v>0</v>
      </c>
      <c r="X127" s="4">
        <v>1.4847999999999999</v>
      </c>
      <c r="Y127" s="4">
        <v>12</v>
      </c>
      <c r="Z127" s="4">
        <v>853</v>
      </c>
      <c r="AA127" s="4">
        <v>853</v>
      </c>
      <c r="AB127" s="4">
        <v>866</v>
      </c>
      <c r="AC127" s="4">
        <v>93</v>
      </c>
      <c r="AD127" s="4">
        <v>29.38</v>
      </c>
      <c r="AE127" s="4">
        <v>0.67</v>
      </c>
      <c r="AF127" s="4">
        <v>978</v>
      </c>
      <c r="AG127" s="4">
        <v>2</v>
      </c>
      <c r="AH127" s="4">
        <v>64</v>
      </c>
      <c r="AI127" s="4">
        <v>37</v>
      </c>
      <c r="AJ127" s="4">
        <v>190</v>
      </c>
      <c r="AK127" s="4">
        <v>168</v>
      </c>
      <c r="AL127" s="4">
        <v>3.5</v>
      </c>
      <c r="AM127" s="4">
        <v>175</v>
      </c>
      <c r="AN127" s="4" t="s">
        <v>155</v>
      </c>
      <c r="AO127" s="4">
        <v>2</v>
      </c>
      <c r="AP127" s="5">
        <v>0.77026620370370369</v>
      </c>
      <c r="AQ127" s="4">
        <v>47.163727999999999</v>
      </c>
      <c r="AR127" s="4">
        <v>-88.490588000000002</v>
      </c>
      <c r="AS127" s="4">
        <v>318.39999999999998</v>
      </c>
      <c r="AT127" s="4">
        <v>27.5</v>
      </c>
      <c r="AU127" s="4">
        <v>12</v>
      </c>
      <c r="AV127" s="4">
        <v>11</v>
      </c>
      <c r="AW127" s="4" t="s">
        <v>215</v>
      </c>
      <c r="AX127" s="4">
        <v>1.5</v>
      </c>
      <c r="AY127" s="4">
        <v>1.5</v>
      </c>
      <c r="AZ127" s="4">
        <v>2.2000000000000002</v>
      </c>
      <c r="BA127" s="4">
        <v>13.404</v>
      </c>
      <c r="BB127" s="4">
        <v>14.24</v>
      </c>
      <c r="BC127" s="4">
        <v>1.06</v>
      </c>
      <c r="BD127" s="4">
        <v>14.491</v>
      </c>
      <c r="BE127" s="4">
        <v>2670.5590000000002</v>
      </c>
      <c r="BF127" s="4">
        <v>90.498999999999995</v>
      </c>
      <c r="BG127" s="4">
        <v>24.055</v>
      </c>
      <c r="BH127" s="4">
        <v>1E-3</v>
      </c>
      <c r="BI127" s="4">
        <v>24.056999999999999</v>
      </c>
      <c r="BJ127" s="4">
        <v>19.808</v>
      </c>
      <c r="BK127" s="4">
        <v>1E-3</v>
      </c>
      <c r="BL127" s="4">
        <v>19.809000000000001</v>
      </c>
      <c r="BM127" s="4">
        <v>32.400399999999998</v>
      </c>
      <c r="BQ127" s="4">
        <v>253.34100000000001</v>
      </c>
      <c r="BR127" s="4">
        <v>0.32658300000000001</v>
      </c>
      <c r="BS127" s="4">
        <v>-5</v>
      </c>
      <c r="BT127" s="4">
        <v>8.9999999999999993E-3</v>
      </c>
      <c r="BU127" s="4">
        <v>7.9808719999999997</v>
      </c>
      <c r="BV127" s="4">
        <v>21</v>
      </c>
      <c r="BW127" s="4">
        <f t="shared" si="10"/>
        <v>2.1085463823999997</v>
      </c>
      <c r="BY127" s="4">
        <f>BE127*$BU127*(VLOOKUP("Fuel Specific Gravity",'Raw Data'!$A$1:$B$2000,2,FALSE))</f>
        <v>16006.355550133449</v>
      </c>
      <c r="BZ127" s="4">
        <f>BF127*$BU127*(VLOOKUP("Fuel Specific Gravity",'Raw Data'!$A$1:$B$2000,2,FALSE))</f>
        <v>542.41796228112798</v>
      </c>
      <c r="CA127" s="4">
        <f>BJ127*$BU127*(VLOOKUP("Fuel Specific Gravity",'Raw Data'!$A$1:$B$2000,2,FALSE))</f>
        <v>118.721919544576</v>
      </c>
      <c r="CB127" s="4">
        <f>BM127*$BU127*(VLOOKUP("Fuel Specific Gravity",'Raw Data'!$A$1:$B$2000,2,FALSE))</f>
        <v>194.19616730674878</v>
      </c>
    </row>
    <row r="128" spans="1:80" x14ac:dyDescent="0.25">
      <c r="A128" s="2">
        <v>43167</v>
      </c>
      <c r="B128" s="38">
        <v>1.9466435185185184E-2</v>
      </c>
      <c r="C128" s="4">
        <v>13.03</v>
      </c>
      <c r="D128" s="4">
        <v>0.74750000000000005</v>
      </c>
      <c r="E128" s="4">
        <v>7474.7372679999999</v>
      </c>
      <c r="F128" s="4">
        <v>1310.3</v>
      </c>
      <c r="G128" s="4">
        <v>0.2</v>
      </c>
      <c r="H128" s="4">
        <v>3873.6</v>
      </c>
      <c r="J128" s="4">
        <v>1.7</v>
      </c>
      <c r="K128" s="4">
        <v>0.87309999999999999</v>
      </c>
      <c r="L128" s="4">
        <v>11.376099999999999</v>
      </c>
      <c r="M128" s="4">
        <v>0.65259999999999996</v>
      </c>
      <c r="N128" s="4">
        <v>1143.9458999999999</v>
      </c>
      <c r="O128" s="4">
        <v>0.13869999999999999</v>
      </c>
      <c r="P128" s="4">
        <v>1144.0999999999999</v>
      </c>
      <c r="Q128" s="4">
        <v>941.98270000000002</v>
      </c>
      <c r="R128" s="4">
        <v>0.1142</v>
      </c>
      <c r="S128" s="4">
        <v>942.1</v>
      </c>
      <c r="T128" s="4">
        <v>3873.5648000000001</v>
      </c>
      <c r="W128" s="4">
        <v>0</v>
      </c>
      <c r="X128" s="4">
        <v>1.4842</v>
      </c>
      <c r="Y128" s="4">
        <v>11.9</v>
      </c>
      <c r="Z128" s="4">
        <v>854</v>
      </c>
      <c r="AA128" s="4">
        <v>854</v>
      </c>
      <c r="AB128" s="4">
        <v>867</v>
      </c>
      <c r="AC128" s="4">
        <v>93</v>
      </c>
      <c r="AD128" s="4">
        <v>29.38</v>
      </c>
      <c r="AE128" s="4">
        <v>0.67</v>
      </c>
      <c r="AF128" s="4">
        <v>978</v>
      </c>
      <c r="AG128" s="4">
        <v>2</v>
      </c>
      <c r="AH128" s="4">
        <v>64</v>
      </c>
      <c r="AI128" s="4">
        <v>37</v>
      </c>
      <c r="AJ128" s="4">
        <v>190</v>
      </c>
      <c r="AK128" s="4">
        <v>168</v>
      </c>
      <c r="AL128" s="4">
        <v>3.5</v>
      </c>
      <c r="AM128" s="4">
        <v>175</v>
      </c>
      <c r="AN128" s="4" t="s">
        <v>155</v>
      </c>
      <c r="AO128" s="4">
        <v>2</v>
      </c>
      <c r="AP128" s="5">
        <v>0.77026620370370369</v>
      </c>
      <c r="AQ128" s="4">
        <v>47.163685000000001</v>
      </c>
      <c r="AR128" s="4">
        <v>-88.490817000000007</v>
      </c>
      <c r="AS128" s="4">
        <v>318.39999999999998</v>
      </c>
      <c r="AT128" s="4">
        <v>28.1</v>
      </c>
      <c r="AU128" s="4">
        <v>12</v>
      </c>
      <c r="AV128" s="4">
        <v>11</v>
      </c>
      <c r="AW128" s="4" t="s">
        <v>215</v>
      </c>
      <c r="AX128" s="4">
        <v>1.0686</v>
      </c>
      <c r="AY128" s="4">
        <v>1.4280999999999999</v>
      </c>
      <c r="AZ128" s="4">
        <v>1.8405</v>
      </c>
      <c r="BA128" s="4">
        <v>13.404</v>
      </c>
      <c r="BB128" s="4">
        <v>14.2</v>
      </c>
      <c r="BC128" s="4">
        <v>1.06</v>
      </c>
      <c r="BD128" s="4">
        <v>14.538</v>
      </c>
      <c r="BE128" s="4">
        <v>2663.1610000000001</v>
      </c>
      <c r="BF128" s="4">
        <v>97.236000000000004</v>
      </c>
      <c r="BG128" s="4">
        <v>28.044</v>
      </c>
      <c r="BH128" s="4">
        <v>3.0000000000000001E-3</v>
      </c>
      <c r="BI128" s="4">
        <v>28.047999999999998</v>
      </c>
      <c r="BJ128" s="4">
        <v>23.093</v>
      </c>
      <c r="BK128" s="4">
        <v>3.0000000000000001E-3</v>
      </c>
      <c r="BL128" s="4">
        <v>23.096</v>
      </c>
      <c r="BM128" s="4">
        <v>31.292300000000001</v>
      </c>
      <c r="BQ128" s="4">
        <v>252.63900000000001</v>
      </c>
      <c r="BR128" s="4">
        <v>0.27576499999999998</v>
      </c>
      <c r="BS128" s="4">
        <v>-5</v>
      </c>
      <c r="BT128" s="4">
        <v>8.9999999999999993E-3</v>
      </c>
      <c r="BU128" s="4">
        <v>6.7390080000000001</v>
      </c>
      <c r="BV128" s="4">
        <v>21</v>
      </c>
      <c r="BW128" s="4">
        <f t="shared" si="10"/>
        <v>1.7804459135999999</v>
      </c>
      <c r="BY128" s="4">
        <f>BE128*$BU128*(VLOOKUP("Fuel Specific Gravity",'Raw Data'!$A$1:$B$2000,2,FALSE))</f>
        <v>13478.244526500288</v>
      </c>
      <c r="BZ128" s="4">
        <f>BF128*$BU128*(VLOOKUP("Fuel Specific Gravity",'Raw Data'!$A$1:$B$2000,2,FALSE))</f>
        <v>492.11091059788805</v>
      </c>
      <c r="CA128" s="4">
        <f>BJ128*$BU128*(VLOOKUP("Fuel Specific Gravity",'Raw Data'!$A$1:$B$2000,2,FALSE))</f>
        <v>116.873557719744</v>
      </c>
      <c r="CB128" s="4">
        <f>BM128*$BU128*(VLOOKUP("Fuel Specific Gravity",'Raw Data'!$A$1:$B$2000,2,FALSE))</f>
        <v>158.37017408883841</v>
      </c>
    </row>
    <row r="129" spans="1:80" x14ac:dyDescent="0.25">
      <c r="A129" s="2">
        <v>43167</v>
      </c>
      <c r="B129" s="38">
        <v>1.9478009259259257E-2</v>
      </c>
      <c r="C129" s="4">
        <v>13.03</v>
      </c>
      <c r="D129" s="4">
        <v>0.8196</v>
      </c>
      <c r="E129" s="4">
        <v>8195.6521740000007</v>
      </c>
      <c r="F129" s="4">
        <v>1328</v>
      </c>
      <c r="G129" s="4">
        <v>1.1000000000000001</v>
      </c>
      <c r="H129" s="4">
        <v>3896.2</v>
      </c>
      <c r="J129" s="4">
        <v>1.6</v>
      </c>
      <c r="K129" s="4">
        <v>0.87239999999999995</v>
      </c>
      <c r="L129" s="4">
        <v>11.367000000000001</v>
      </c>
      <c r="M129" s="4">
        <v>0.71499999999999997</v>
      </c>
      <c r="N129" s="4">
        <v>1158.5226</v>
      </c>
      <c r="O129" s="4">
        <v>0.9476</v>
      </c>
      <c r="P129" s="4">
        <v>1159.5</v>
      </c>
      <c r="Q129" s="4">
        <v>953.98590000000002</v>
      </c>
      <c r="R129" s="4">
        <v>0.78029999999999999</v>
      </c>
      <c r="S129" s="4">
        <v>954.8</v>
      </c>
      <c r="T129" s="4">
        <v>3896.2312999999999</v>
      </c>
      <c r="W129" s="4">
        <v>0</v>
      </c>
      <c r="X129" s="4">
        <v>1.3957999999999999</v>
      </c>
      <c r="Y129" s="4">
        <v>11.9</v>
      </c>
      <c r="Z129" s="4">
        <v>855</v>
      </c>
      <c r="AA129" s="4">
        <v>854</v>
      </c>
      <c r="AB129" s="4">
        <v>867</v>
      </c>
      <c r="AC129" s="4">
        <v>93</v>
      </c>
      <c r="AD129" s="4">
        <v>29.38</v>
      </c>
      <c r="AE129" s="4">
        <v>0.67</v>
      </c>
      <c r="AF129" s="4">
        <v>978</v>
      </c>
      <c r="AG129" s="4">
        <v>2</v>
      </c>
      <c r="AH129" s="4">
        <v>64</v>
      </c>
      <c r="AI129" s="4">
        <v>37</v>
      </c>
      <c r="AJ129" s="4">
        <v>190</v>
      </c>
      <c r="AK129" s="4">
        <v>168</v>
      </c>
      <c r="AL129" s="4">
        <v>3.5</v>
      </c>
      <c r="AM129" s="4">
        <v>175</v>
      </c>
      <c r="AN129" s="4" t="s">
        <v>155</v>
      </c>
      <c r="AO129" s="4">
        <v>2</v>
      </c>
      <c r="AP129" s="5">
        <v>0.77028935185185177</v>
      </c>
      <c r="AQ129" s="4">
        <v>47.163642000000003</v>
      </c>
      <c r="AR129" s="4">
        <v>-88.491044000000002</v>
      </c>
      <c r="AS129" s="4">
        <v>318.5</v>
      </c>
      <c r="AT129" s="4">
        <v>30.5</v>
      </c>
      <c r="AU129" s="4">
        <v>12</v>
      </c>
      <c r="AV129" s="4">
        <v>11</v>
      </c>
      <c r="AW129" s="4" t="s">
        <v>215</v>
      </c>
      <c r="AX129" s="4">
        <v>0.97189999999999999</v>
      </c>
      <c r="AY129" s="4">
        <v>1.4719</v>
      </c>
      <c r="AZ129" s="4">
        <v>1.7719</v>
      </c>
      <c r="BA129" s="4">
        <v>13.404</v>
      </c>
      <c r="BB129" s="4">
        <v>14.12</v>
      </c>
      <c r="BC129" s="4">
        <v>1.05</v>
      </c>
      <c r="BD129" s="4">
        <v>14.625999999999999</v>
      </c>
      <c r="BE129" s="4">
        <v>2649.136</v>
      </c>
      <c r="BF129" s="4">
        <v>106.056</v>
      </c>
      <c r="BG129" s="4">
        <v>28.274999999999999</v>
      </c>
      <c r="BH129" s="4">
        <v>2.3E-2</v>
      </c>
      <c r="BI129" s="4">
        <v>28.297999999999998</v>
      </c>
      <c r="BJ129" s="4">
        <v>23.283000000000001</v>
      </c>
      <c r="BK129" s="4">
        <v>1.9E-2</v>
      </c>
      <c r="BL129" s="4">
        <v>23.302</v>
      </c>
      <c r="BM129" s="4">
        <v>31.334700000000002</v>
      </c>
      <c r="BQ129" s="4">
        <v>236.53399999999999</v>
      </c>
      <c r="BR129" s="4">
        <v>0.268123</v>
      </c>
      <c r="BS129" s="4">
        <v>-5</v>
      </c>
      <c r="BT129" s="4">
        <v>8.123E-3</v>
      </c>
      <c r="BU129" s="4">
        <v>6.5522559999999999</v>
      </c>
      <c r="BV129" s="4">
        <v>21</v>
      </c>
      <c r="BW129" s="4">
        <f t="shared" si="10"/>
        <v>1.7311060351999998</v>
      </c>
      <c r="BY129" s="4">
        <f>BE129*$BU129*(VLOOKUP("Fuel Specific Gravity",'Raw Data'!$A$1:$B$2000,2,FALSE))</f>
        <v>13035.720755362816</v>
      </c>
      <c r="BZ129" s="4">
        <f>BF129*$BU129*(VLOOKUP("Fuel Specific Gravity",'Raw Data'!$A$1:$B$2000,2,FALSE))</f>
        <v>521.874452814336</v>
      </c>
      <c r="CA129" s="4">
        <f>BJ129*$BU129*(VLOOKUP("Fuel Specific Gravity",'Raw Data'!$A$1:$B$2000,2,FALSE))</f>
        <v>114.569688512448</v>
      </c>
      <c r="CB129" s="4">
        <f>BM129*$BU129*(VLOOKUP("Fuel Specific Gravity",'Raw Data'!$A$1:$B$2000,2,FALSE))</f>
        <v>154.19004503848319</v>
      </c>
    </row>
    <row r="130" spans="1:80" x14ac:dyDescent="0.25">
      <c r="A130" s="2">
        <v>43167</v>
      </c>
      <c r="B130" s="38">
        <v>1.9489583333333334E-2</v>
      </c>
      <c r="C130" s="4">
        <v>13.013</v>
      </c>
      <c r="D130" s="4">
        <v>0.84530000000000005</v>
      </c>
      <c r="E130" s="4">
        <v>8452.5888319999995</v>
      </c>
      <c r="F130" s="4">
        <v>1255.3</v>
      </c>
      <c r="G130" s="4">
        <v>1.5</v>
      </c>
      <c r="H130" s="4">
        <v>3962.4</v>
      </c>
      <c r="J130" s="4">
        <v>1.6</v>
      </c>
      <c r="K130" s="4">
        <v>0.87219999999999998</v>
      </c>
      <c r="L130" s="4">
        <v>11.350300000000001</v>
      </c>
      <c r="M130" s="4">
        <v>0.73729999999999996</v>
      </c>
      <c r="N130" s="4">
        <v>1094.94</v>
      </c>
      <c r="O130" s="4">
        <v>1.3334999999999999</v>
      </c>
      <c r="P130" s="4">
        <v>1096.3</v>
      </c>
      <c r="Q130" s="4">
        <v>901.62879999999996</v>
      </c>
      <c r="R130" s="4">
        <v>1.0981000000000001</v>
      </c>
      <c r="S130" s="4">
        <v>902.7</v>
      </c>
      <c r="T130" s="4">
        <v>3962.4212000000002</v>
      </c>
      <c r="W130" s="4">
        <v>0</v>
      </c>
      <c r="X130" s="4">
        <v>1.3956</v>
      </c>
      <c r="Y130" s="4">
        <v>12</v>
      </c>
      <c r="Z130" s="4">
        <v>853</v>
      </c>
      <c r="AA130" s="4">
        <v>852</v>
      </c>
      <c r="AB130" s="4">
        <v>866</v>
      </c>
      <c r="AC130" s="4">
        <v>93</v>
      </c>
      <c r="AD130" s="4">
        <v>29.38</v>
      </c>
      <c r="AE130" s="4">
        <v>0.67</v>
      </c>
      <c r="AF130" s="4">
        <v>978</v>
      </c>
      <c r="AG130" s="4">
        <v>2</v>
      </c>
      <c r="AH130" s="4">
        <v>64</v>
      </c>
      <c r="AI130" s="4">
        <v>37</v>
      </c>
      <c r="AJ130" s="4">
        <v>190</v>
      </c>
      <c r="AK130" s="4">
        <v>168</v>
      </c>
      <c r="AL130" s="4">
        <v>3.5</v>
      </c>
      <c r="AM130" s="4">
        <v>175</v>
      </c>
      <c r="AN130" s="4" t="s">
        <v>155</v>
      </c>
      <c r="AO130" s="4">
        <v>2</v>
      </c>
      <c r="AP130" s="5">
        <v>0.77030092592592592</v>
      </c>
      <c r="AQ130" s="4">
        <v>47.163598</v>
      </c>
      <c r="AR130" s="4">
        <v>-88.491241000000002</v>
      </c>
      <c r="AS130" s="4">
        <v>318.60000000000002</v>
      </c>
      <c r="AT130" s="4">
        <v>31.6</v>
      </c>
      <c r="AU130" s="4">
        <v>12</v>
      </c>
      <c r="AV130" s="4">
        <v>11</v>
      </c>
      <c r="AW130" s="4" t="s">
        <v>215</v>
      </c>
      <c r="AX130" s="4">
        <v>1.1437999999999999</v>
      </c>
      <c r="AY130" s="4">
        <v>1.1405000000000001</v>
      </c>
      <c r="AZ130" s="4">
        <v>1.9438</v>
      </c>
      <c r="BA130" s="4">
        <v>13.404</v>
      </c>
      <c r="BB130" s="4">
        <v>14.1</v>
      </c>
      <c r="BC130" s="4">
        <v>1.05</v>
      </c>
      <c r="BD130" s="4">
        <v>14.648</v>
      </c>
      <c r="BE130" s="4">
        <v>2642.6509999999998</v>
      </c>
      <c r="BF130" s="4">
        <v>109.253</v>
      </c>
      <c r="BG130" s="4">
        <v>26.696999999999999</v>
      </c>
      <c r="BH130" s="4">
        <v>3.3000000000000002E-2</v>
      </c>
      <c r="BI130" s="4">
        <v>26.728999999999999</v>
      </c>
      <c r="BJ130" s="4">
        <v>21.983000000000001</v>
      </c>
      <c r="BK130" s="4">
        <v>2.7E-2</v>
      </c>
      <c r="BL130" s="4">
        <v>22.01</v>
      </c>
      <c r="BM130" s="4">
        <v>31.835699999999999</v>
      </c>
      <c r="BQ130" s="4">
        <v>236.25700000000001</v>
      </c>
      <c r="BR130" s="4">
        <v>0.273262</v>
      </c>
      <c r="BS130" s="4">
        <v>-5</v>
      </c>
      <c r="BT130" s="4">
        <v>8.8769999999999995E-3</v>
      </c>
      <c r="BU130" s="4">
        <v>6.6778399999999998</v>
      </c>
      <c r="BV130" s="4">
        <v>21</v>
      </c>
      <c r="BW130" s="4">
        <f t="shared" si="10"/>
        <v>1.7642853279999999</v>
      </c>
      <c r="BY130" s="4">
        <f>BE130*$BU130*(VLOOKUP("Fuel Specific Gravity",'Raw Data'!$A$1:$B$2000,2,FALSE))</f>
        <v>13253.047615933838</v>
      </c>
      <c r="BZ130" s="4">
        <f>BF130*$BU130*(VLOOKUP("Fuel Specific Gravity",'Raw Data'!$A$1:$B$2000,2,FALSE))</f>
        <v>547.91011419352003</v>
      </c>
      <c r="CA130" s="4">
        <f>BJ130*$BU130*(VLOOKUP("Fuel Specific Gravity",'Raw Data'!$A$1:$B$2000,2,FALSE))</f>
        <v>110.24601649672</v>
      </c>
      <c r="CB130" s="4">
        <f>BM130*$BU130*(VLOOKUP("Fuel Specific Gravity",'Raw Data'!$A$1:$B$2000,2,FALSE))</f>
        <v>159.65787687688797</v>
      </c>
    </row>
    <row r="131" spans="1:80" x14ac:dyDescent="0.25">
      <c r="A131" s="2">
        <v>43167</v>
      </c>
      <c r="B131" s="38">
        <v>1.9501157407407408E-2</v>
      </c>
      <c r="C131" s="4">
        <v>12.996</v>
      </c>
      <c r="D131" s="4">
        <v>0.80649999999999999</v>
      </c>
      <c r="E131" s="4">
        <v>8065.445068</v>
      </c>
      <c r="F131" s="4">
        <v>1164.5</v>
      </c>
      <c r="G131" s="4">
        <v>1.9</v>
      </c>
      <c r="H131" s="4">
        <v>4018.2</v>
      </c>
      <c r="J131" s="4">
        <v>1.6</v>
      </c>
      <c r="K131" s="4">
        <v>0.87260000000000004</v>
      </c>
      <c r="L131" s="4">
        <v>11.3408</v>
      </c>
      <c r="M131" s="4">
        <v>0.70379999999999998</v>
      </c>
      <c r="N131" s="4">
        <v>1016.211</v>
      </c>
      <c r="O131" s="4">
        <v>1.6579999999999999</v>
      </c>
      <c r="P131" s="4">
        <v>1017.9</v>
      </c>
      <c r="Q131" s="4">
        <v>836.79939999999999</v>
      </c>
      <c r="R131" s="4">
        <v>1.3653</v>
      </c>
      <c r="S131" s="4">
        <v>838.2</v>
      </c>
      <c r="T131" s="4">
        <v>4018.1646000000001</v>
      </c>
      <c r="W131" s="4">
        <v>0</v>
      </c>
      <c r="X131" s="4">
        <v>1.3962000000000001</v>
      </c>
      <c r="Y131" s="4">
        <v>11.9</v>
      </c>
      <c r="Z131" s="4">
        <v>853</v>
      </c>
      <c r="AA131" s="4">
        <v>852</v>
      </c>
      <c r="AB131" s="4">
        <v>865</v>
      </c>
      <c r="AC131" s="4">
        <v>93</v>
      </c>
      <c r="AD131" s="4">
        <v>29.38</v>
      </c>
      <c r="AE131" s="4">
        <v>0.67</v>
      </c>
      <c r="AF131" s="4">
        <v>978</v>
      </c>
      <c r="AG131" s="4">
        <v>2</v>
      </c>
      <c r="AH131" s="4">
        <v>64</v>
      </c>
      <c r="AI131" s="4">
        <v>37</v>
      </c>
      <c r="AJ131" s="4">
        <v>190</v>
      </c>
      <c r="AK131" s="4">
        <v>168</v>
      </c>
      <c r="AL131" s="4">
        <v>3.4</v>
      </c>
      <c r="AM131" s="4">
        <v>175</v>
      </c>
      <c r="AN131" s="4" t="s">
        <v>155</v>
      </c>
      <c r="AO131" s="4">
        <v>2</v>
      </c>
      <c r="AP131" s="5">
        <v>0.77031250000000007</v>
      </c>
      <c r="AQ131" s="4">
        <v>47.163547000000001</v>
      </c>
      <c r="AR131" s="4">
        <v>-88.491421000000003</v>
      </c>
      <c r="AS131" s="4">
        <v>318.2</v>
      </c>
      <c r="AT131" s="4">
        <v>31</v>
      </c>
      <c r="AU131" s="4">
        <v>12</v>
      </c>
      <c r="AV131" s="4">
        <v>11</v>
      </c>
      <c r="AW131" s="4" t="s">
        <v>215</v>
      </c>
      <c r="AX131" s="4">
        <v>1.271828</v>
      </c>
      <c r="AY131" s="4">
        <v>1.071828</v>
      </c>
      <c r="AZ131" s="4">
        <v>2.071828</v>
      </c>
      <c r="BA131" s="4">
        <v>13.404</v>
      </c>
      <c r="BB131" s="4">
        <v>14.15</v>
      </c>
      <c r="BC131" s="4">
        <v>1.06</v>
      </c>
      <c r="BD131" s="4">
        <v>14.596</v>
      </c>
      <c r="BE131" s="4">
        <v>2648.3939999999998</v>
      </c>
      <c r="BF131" s="4">
        <v>104.611</v>
      </c>
      <c r="BG131" s="4">
        <v>24.852</v>
      </c>
      <c r="BH131" s="4">
        <v>4.1000000000000002E-2</v>
      </c>
      <c r="BI131" s="4">
        <v>24.891999999999999</v>
      </c>
      <c r="BJ131" s="4">
        <v>20.463999999999999</v>
      </c>
      <c r="BK131" s="4">
        <v>3.3000000000000002E-2</v>
      </c>
      <c r="BL131" s="4">
        <v>20.498000000000001</v>
      </c>
      <c r="BM131" s="4">
        <v>32.380899999999997</v>
      </c>
      <c r="BQ131" s="4">
        <v>237.078</v>
      </c>
      <c r="BR131" s="4">
        <v>0.29241699999999998</v>
      </c>
      <c r="BS131" s="4">
        <v>-5</v>
      </c>
      <c r="BT131" s="4">
        <v>8.9999999999999993E-3</v>
      </c>
      <c r="BU131" s="4">
        <v>7.1459400000000004</v>
      </c>
      <c r="BV131" s="4">
        <v>21</v>
      </c>
      <c r="BW131" s="4">
        <f t="shared" si="10"/>
        <v>1.887957348</v>
      </c>
      <c r="BY131" s="4">
        <f>BE131*$BU131*(VLOOKUP("Fuel Specific Gravity",'Raw Data'!$A$1:$B$2000,2,FALSE))</f>
        <v>14212.873729890358</v>
      </c>
      <c r="BZ131" s="4">
        <f>BF131*$BU131*(VLOOKUP("Fuel Specific Gravity",'Raw Data'!$A$1:$B$2000,2,FALSE))</f>
        <v>561.40549093434004</v>
      </c>
      <c r="CA131" s="4">
        <f>BJ131*$BU131*(VLOOKUP("Fuel Specific Gravity",'Raw Data'!$A$1:$B$2000,2,FALSE))</f>
        <v>109.82212163616001</v>
      </c>
      <c r="CB131" s="4">
        <f>BM131*$BU131*(VLOOKUP("Fuel Specific Gravity",'Raw Data'!$A$1:$B$2000,2,FALSE))</f>
        <v>173.77536837804598</v>
      </c>
    </row>
    <row r="132" spans="1:80" x14ac:dyDescent="0.25">
      <c r="A132" s="2">
        <v>43167</v>
      </c>
      <c r="B132" s="38">
        <v>1.9512731481481482E-2</v>
      </c>
      <c r="C132" s="4">
        <v>12.99</v>
      </c>
      <c r="D132" s="4">
        <v>0.71430000000000005</v>
      </c>
      <c r="E132" s="4">
        <v>7143.2317560000001</v>
      </c>
      <c r="F132" s="4">
        <v>1100.5999999999999</v>
      </c>
      <c r="G132" s="4">
        <v>1.9</v>
      </c>
      <c r="H132" s="4">
        <v>4048.8</v>
      </c>
      <c r="J132" s="4">
        <v>1.6</v>
      </c>
      <c r="K132" s="4">
        <v>0.87370000000000003</v>
      </c>
      <c r="L132" s="4">
        <v>11.3499</v>
      </c>
      <c r="M132" s="4">
        <v>0.62409999999999999</v>
      </c>
      <c r="N132" s="4">
        <v>961.65279999999996</v>
      </c>
      <c r="O132" s="4">
        <v>1.6600999999999999</v>
      </c>
      <c r="P132" s="4">
        <v>963.3</v>
      </c>
      <c r="Q132" s="4">
        <v>786.37850000000003</v>
      </c>
      <c r="R132" s="4">
        <v>1.3574999999999999</v>
      </c>
      <c r="S132" s="4">
        <v>787.7</v>
      </c>
      <c r="T132" s="4">
        <v>4048.8218000000002</v>
      </c>
      <c r="W132" s="4">
        <v>0</v>
      </c>
      <c r="X132" s="4">
        <v>1.3979999999999999</v>
      </c>
      <c r="Y132" s="4">
        <v>12</v>
      </c>
      <c r="Z132" s="4">
        <v>852</v>
      </c>
      <c r="AA132" s="4">
        <v>851</v>
      </c>
      <c r="AB132" s="4">
        <v>865</v>
      </c>
      <c r="AC132" s="4">
        <v>93</v>
      </c>
      <c r="AD132" s="4">
        <v>27.58</v>
      </c>
      <c r="AE132" s="4">
        <v>0.63</v>
      </c>
      <c r="AF132" s="4">
        <v>978</v>
      </c>
      <c r="AG132" s="4">
        <v>1.1000000000000001</v>
      </c>
      <c r="AH132" s="4">
        <v>64</v>
      </c>
      <c r="AI132" s="4">
        <v>37</v>
      </c>
      <c r="AJ132" s="4">
        <v>190</v>
      </c>
      <c r="AK132" s="4">
        <v>168</v>
      </c>
      <c r="AL132" s="4">
        <v>3.5</v>
      </c>
      <c r="AM132" s="4">
        <v>175</v>
      </c>
      <c r="AN132" s="4" t="s">
        <v>155</v>
      </c>
      <c r="AO132" s="4">
        <v>2</v>
      </c>
      <c r="AP132" s="5">
        <v>0.77032407407407411</v>
      </c>
      <c r="AQ132" s="4">
        <v>47.163479000000002</v>
      </c>
      <c r="AR132" s="4">
        <v>-88.491575999999995</v>
      </c>
      <c r="AS132" s="4">
        <v>318</v>
      </c>
      <c r="AT132" s="4">
        <v>30.4</v>
      </c>
      <c r="AU132" s="4">
        <v>12</v>
      </c>
      <c r="AV132" s="4">
        <v>11</v>
      </c>
      <c r="AW132" s="4" t="s">
        <v>215</v>
      </c>
      <c r="AX132" s="4">
        <v>1.371872</v>
      </c>
      <c r="AY132" s="4">
        <v>1.243744</v>
      </c>
      <c r="AZ132" s="4">
        <v>2.171872</v>
      </c>
      <c r="BA132" s="4">
        <v>13.404</v>
      </c>
      <c r="BB132" s="4">
        <v>14.25</v>
      </c>
      <c r="BC132" s="4">
        <v>1.06</v>
      </c>
      <c r="BD132" s="4">
        <v>14.45</v>
      </c>
      <c r="BE132" s="4">
        <v>2665.029</v>
      </c>
      <c r="BF132" s="4">
        <v>93.275000000000006</v>
      </c>
      <c r="BG132" s="4">
        <v>23.646000000000001</v>
      </c>
      <c r="BH132" s="4">
        <v>4.1000000000000002E-2</v>
      </c>
      <c r="BI132" s="4">
        <v>23.687000000000001</v>
      </c>
      <c r="BJ132" s="4">
        <v>19.335999999999999</v>
      </c>
      <c r="BK132" s="4">
        <v>3.3000000000000002E-2</v>
      </c>
      <c r="BL132" s="4">
        <v>19.37</v>
      </c>
      <c r="BM132" s="4">
        <v>32.8065</v>
      </c>
      <c r="BQ132" s="4">
        <v>238.67699999999999</v>
      </c>
      <c r="BR132" s="4">
        <v>0.33709600000000001</v>
      </c>
      <c r="BS132" s="4">
        <v>-5</v>
      </c>
      <c r="BT132" s="4">
        <v>8.123E-3</v>
      </c>
      <c r="BU132" s="4">
        <v>8.2377839999999996</v>
      </c>
      <c r="BV132" s="4">
        <v>21</v>
      </c>
      <c r="BW132" s="4">
        <f t="shared" si="10"/>
        <v>2.1764225327999998</v>
      </c>
      <c r="BY132" s="4">
        <f>BE132*$BU132*(VLOOKUP("Fuel Specific Gravity",'Raw Data'!$A$1:$B$2000,2,FALSE))</f>
        <v>16487.403875057735</v>
      </c>
      <c r="BZ132" s="4">
        <f>BF132*$BU132*(VLOOKUP("Fuel Specific Gravity",'Raw Data'!$A$1:$B$2000,2,FALSE))</f>
        <v>577.05285625260001</v>
      </c>
      <c r="CA132" s="4">
        <f>BJ132*$BU132*(VLOOKUP("Fuel Specific Gravity",'Raw Data'!$A$1:$B$2000,2,FALSE))</f>
        <v>119.62362935942397</v>
      </c>
      <c r="CB132" s="4">
        <f>BM132*$BU132*(VLOOKUP("Fuel Specific Gravity",'Raw Data'!$A$1:$B$2000,2,FALSE))</f>
        <v>202.95989845779599</v>
      </c>
    </row>
    <row r="133" spans="1:80" x14ac:dyDescent="0.25">
      <c r="A133" s="2">
        <v>43167</v>
      </c>
      <c r="B133" s="38">
        <v>1.9524305555555555E-2</v>
      </c>
      <c r="C133" s="4">
        <v>12.994</v>
      </c>
      <c r="D133" s="4">
        <v>0.69799999999999995</v>
      </c>
      <c r="E133" s="4">
        <v>6980</v>
      </c>
      <c r="F133" s="4">
        <v>1098.9000000000001</v>
      </c>
      <c r="G133" s="4">
        <v>1.9</v>
      </c>
      <c r="H133" s="4">
        <v>4067.4</v>
      </c>
      <c r="J133" s="4">
        <v>1.6</v>
      </c>
      <c r="K133" s="4">
        <v>0.87390000000000001</v>
      </c>
      <c r="L133" s="4">
        <v>11.355</v>
      </c>
      <c r="M133" s="4">
        <v>0.61</v>
      </c>
      <c r="N133" s="4">
        <v>960.30200000000002</v>
      </c>
      <c r="O133" s="4">
        <v>1.6604000000000001</v>
      </c>
      <c r="P133" s="4">
        <v>962</v>
      </c>
      <c r="Q133" s="4">
        <v>784.53470000000004</v>
      </c>
      <c r="R133" s="4">
        <v>1.3565</v>
      </c>
      <c r="S133" s="4">
        <v>785.9</v>
      </c>
      <c r="T133" s="4">
        <v>4067.43</v>
      </c>
      <c r="W133" s="4">
        <v>0</v>
      </c>
      <c r="X133" s="4">
        <v>1.3982000000000001</v>
      </c>
      <c r="Y133" s="4">
        <v>12</v>
      </c>
      <c r="Z133" s="4">
        <v>852</v>
      </c>
      <c r="AA133" s="4">
        <v>851</v>
      </c>
      <c r="AB133" s="4">
        <v>865</v>
      </c>
      <c r="AC133" s="4">
        <v>93</v>
      </c>
      <c r="AD133" s="4">
        <v>27.33</v>
      </c>
      <c r="AE133" s="4">
        <v>0.63</v>
      </c>
      <c r="AF133" s="4">
        <v>978</v>
      </c>
      <c r="AG133" s="4">
        <v>1</v>
      </c>
      <c r="AH133" s="4">
        <v>64</v>
      </c>
      <c r="AI133" s="4">
        <v>37</v>
      </c>
      <c r="AJ133" s="4">
        <v>190</v>
      </c>
      <c r="AK133" s="4">
        <v>168</v>
      </c>
      <c r="AL133" s="4">
        <v>3.5</v>
      </c>
      <c r="AM133" s="4">
        <v>174.7</v>
      </c>
      <c r="AN133" s="4" t="s">
        <v>155</v>
      </c>
      <c r="AO133" s="4">
        <v>2</v>
      </c>
      <c r="AP133" s="5">
        <v>0.77033564814814814</v>
      </c>
      <c r="AQ133" s="4">
        <v>47.16339</v>
      </c>
      <c r="AR133" s="4">
        <v>-88.491702000000004</v>
      </c>
      <c r="AS133" s="4">
        <v>318</v>
      </c>
      <c r="AT133" s="4">
        <v>30.2</v>
      </c>
      <c r="AU133" s="4">
        <v>12</v>
      </c>
      <c r="AV133" s="4">
        <v>11</v>
      </c>
      <c r="AW133" s="4" t="s">
        <v>215</v>
      </c>
      <c r="AX133" s="4">
        <v>1.4719</v>
      </c>
      <c r="AY133" s="4">
        <v>1.3718999999999999</v>
      </c>
      <c r="AZ133" s="4">
        <v>2.2719</v>
      </c>
      <c r="BA133" s="4">
        <v>13.404</v>
      </c>
      <c r="BB133" s="4">
        <v>14.26</v>
      </c>
      <c r="BC133" s="4">
        <v>1.06</v>
      </c>
      <c r="BD133" s="4">
        <v>14.432</v>
      </c>
      <c r="BE133" s="4">
        <v>2667.7860000000001</v>
      </c>
      <c r="BF133" s="4">
        <v>91.210999999999999</v>
      </c>
      <c r="BG133" s="4">
        <v>23.626999999999999</v>
      </c>
      <c r="BH133" s="4">
        <v>4.1000000000000002E-2</v>
      </c>
      <c r="BI133" s="4">
        <v>23.667999999999999</v>
      </c>
      <c r="BJ133" s="4">
        <v>19.302</v>
      </c>
      <c r="BK133" s="4">
        <v>3.3000000000000002E-2</v>
      </c>
      <c r="BL133" s="4">
        <v>19.335999999999999</v>
      </c>
      <c r="BM133" s="4">
        <v>32.976599999999998</v>
      </c>
      <c r="BQ133" s="4">
        <v>238.85400000000001</v>
      </c>
      <c r="BR133" s="4">
        <v>0.33335300000000001</v>
      </c>
      <c r="BS133" s="4">
        <v>-5</v>
      </c>
      <c r="BT133" s="4">
        <v>8.8769999999999995E-3</v>
      </c>
      <c r="BU133" s="4">
        <v>8.1463140000000003</v>
      </c>
      <c r="BV133" s="4">
        <v>21</v>
      </c>
      <c r="BW133" s="4">
        <f t="shared" si="10"/>
        <v>2.1522561588000002</v>
      </c>
      <c r="BY133" s="4">
        <f>BE133*$BU133*(VLOOKUP("Fuel Specific Gravity",'Raw Data'!$A$1:$B$2000,2,FALSE))</f>
        <v>16321.199453043804</v>
      </c>
      <c r="BZ133" s="4">
        <f>BF133*$BU133*(VLOOKUP("Fuel Specific Gravity",'Raw Data'!$A$1:$B$2000,2,FALSE))</f>
        <v>558.01811813675408</v>
      </c>
      <c r="CA133" s="4">
        <f>BJ133*$BU133*(VLOOKUP("Fuel Specific Gravity",'Raw Data'!$A$1:$B$2000,2,FALSE))</f>
        <v>118.087354773828</v>
      </c>
      <c r="CB133" s="4">
        <f>BM133*$BU133*(VLOOKUP("Fuel Specific Gravity",'Raw Data'!$A$1:$B$2000,2,FALSE))</f>
        <v>201.74694142755237</v>
      </c>
    </row>
    <row r="134" spans="1:80" x14ac:dyDescent="0.25">
      <c r="A134" s="2">
        <v>43167</v>
      </c>
      <c r="B134" s="38">
        <v>1.9535879629629629E-2</v>
      </c>
      <c r="C134" s="4">
        <v>13.021000000000001</v>
      </c>
      <c r="D134" s="4">
        <v>0.68869999999999998</v>
      </c>
      <c r="E134" s="4">
        <v>6887.5</v>
      </c>
      <c r="F134" s="4">
        <v>1167.9000000000001</v>
      </c>
      <c r="G134" s="4">
        <v>1.8</v>
      </c>
      <c r="H134" s="4">
        <v>4068.9</v>
      </c>
      <c r="J134" s="4">
        <v>1.6</v>
      </c>
      <c r="K134" s="4">
        <v>0.87350000000000005</v>
      </c>
      <c r="L134" s="4">
        <v>11.374000000000001</v>
      </c>
      <c r="M134" s="4">
        <v>0.60160000000000002</v>
      </c>
      <c r="N134" s="4">
        <v>1020.1826</v>
      </c>
      <c r="O134" s="4">
        <v>1.5723</v>
      </c>
      <c r="P134" s="4">
        <v>1021.8</v>
      </c>
      <c r="Q134" s="4">
        <v>839.22730000000001</v>
      </c>
      <c r="R134" s="4">
        <v>1.2934000000000001</v>
      </c>
      <c r="S134" s="4">
        <v>840.5</v>
      </c>
      <c r="T134" s="4">
        <v>4068.8834999999999</v>
      </c>
      <c r="W134" s="4">
        <v>0</v>
      </c>
      <c r="X134" s="4">
        <v>1.3976</v>
      </c>
      <c r="Y134" s="4">
        <v>11.9</v>
      </c>
      <c r="Z134" s="4">
        <v>853</v>
      </c>
      <c r="AA134" s="4">
        <v>852</v>
      </c>
      <c r="AB134" s="4">
        <v>864</v>
      </c>
      <c r="AC134" s="4">
        <v>93</v>
      </c>
      <c r="AD134" s="4">
        <v>29.12</v>
      </c>
      <c r="AE134" s="4">
        <v>0.67</v>
      </c>
      <c r="AF134" s="4">
        <v>978</v>
      </c>
      <c r="AG134" s="4">
        <v>1.9</v>
      </c>
      <c r="AH134" s="4">
        <v>63.122999999999998</v>
      </c>
      <c r="AI134" s="4">
        <v>37</v>
      </c>
      <c r="AJ134" s="4">
        <v>190</v>
      </c>
      <c r="AK134" s="4">
        <v>167.1</v>
      </c>
      <c r="AL134" s="4">
        <v>3.4</v>
      </c>
      <c r="AM134" s="4">
        <v>174.3</v>
      </c>
      <c r="AN134" s="4" t="s">
        <v>155</v>
      </c>
      <c r="AO134" s="4">
        <v>2</v>
      </c>
      <c r="AP134" s="5">
        <v>0.77034722222222218</v>
      </c>
      <c r="AQ134" s="4">
        <v>47.163286999999997</v>
      </c>
      <c r="AR134" s="4">
        <v>-88.491799999999998</v>
      </c>
      <c r="AS134" s="4">
        <v>318</v>
      </c>
      <c r="AT134" s="4">
        <v>29.8</v>
      </c>
      <c r="AU134" s="4">
        <v>12</v>
      </c>
      <c r="AV134" s="4">
        <v>11</v>
      </c>
      <c r="AW134" s="4" t="s">
        <v>215</v>
      </c>
      <c r="AX134" s="4">
        <v>1.5</v>
      </c>
      <c r="AY134" s="4">
        <v>1.4719</v>
      </c>
      <c r="AZ134" s="4">
        <v>2.3719000000000001</v>
      </c>
      <c r="BA134" s="4">
        <v>13.404</v>
      </c>
      <c r="BB134" s="4">
        <v>14.25</v>
      </c>
      <c r="BC134" s="4">
        <v>1.06</v>
      </c>
      <c r="BD134" s="4">
        <v>14.484</v>
      </c>
      <c r="BE134" s="4">
        <v>2669.91</v>
      </c>
      <c r="BF134" s="4">
        <v>89.882999999999996</v>
      </c>
      <c r="BG134" s="4">
        <v>25.077999999999999</v>
      </c>
      <c r="BH134" s="4">
        <v>3.9E-2</v>
      </c>
      <c r="BI134" s="4">
        <v>25.117000000000001</v>
      </c>
      <c r="BJ134" s="4">
        <v>20.63</v>
      </c>
      <c r="BK134" s="4">
        <v>3.2000000000000001E-2</v>
      </c>
      <c r="BL134" s="4">
        <v>20.661999999999999</v>
      </c>
      <c r="BM134" s="4">
        <v>32.959600000000002</v>
      </c>
      <c r="BQ134" s="4">
        <v>238.53700000000001</v>
      </c>
      <c r="BR134" s="4">
        <v>0.35217100000000001</v>
      </c>
      <c r="BS134" s="4">
        <v>-5</v>
      </c>
      <c r="BT134" s="4">
        <v>8.9999999999999993E-3</v>
      </c>
      <c r="BU134" s="4">
        <v>8.6061789999999991</v>
      </c>
      <c r="BV134" s="4">
        <v>21</v>
      </c>
      <c r="BW134" s="4">
        <f t="shared" si="10"/>
        <v>2.2737524917999998</v>
      </c>
      <c r="BY134" s="4">
        <f>BE134*$BU134*(VLOOKUP("Fuel Specific Gravity",'Raw Data'!$A$1:$B$2000,2,FALSE))</f>
        <v>17256.270253791386</v>
      </c>
      <c r="BZ134" s="4">
        <f>BF134*$BU134*(VLOOKUP("Fuel Specific Gravity",'Raw Data'!$A$1:$B$2000,2,FALSE))</f>
        <v>580.93543947980697</v>
      </c>
      <c r="CA134" s="4">
        <f>BJ134*$BU134*(VLOOKUP("Fuel Specific Gravity",'Raw Data'!$A$1:$B$2000,2,FALSE))</f>
        <v>133.33665005026998</v>
      </c>
      <c r="CB134" s="4">
        <f>BM134*$BU134*(VLOOKUP("Fuel Specific Gravity",'Raw Data'!$A$1:$B$2000,2,FALSE))</f>
        <v>213.02581924366839</v>
      </c>
    </row>
    <row r="135" spans="1:80" x14ac:dyDescent="0.25">
      <c r="A135" s="2">
        <v>43167</v>
      </c>
      <c r="B135" s="38">
        <v>1.9547453703703702E-2</v>
      </c>
      <c r="C135" s="4">
        <v>13.101000000000001</v>
      </c>
      <c r="D135" s="4">
        <v>0.6915</v>
      </c>
      <c r="E135" s="4">
        <v>6915.1517640000002</v>
      </c>
      <c r="F135" s="4">
        <v>1256.5</v>
      </c>
      <c r="G135" s="4">
        <v>1.7</v>
      </c>
      <c r="H135" s="4">
        <v>4088.9</v>
      </c>
      <c r="J135" s="4">
        <v>1.6</v>
      </c>
      <c r="K135" s="4">
        <v>0.873</v>
      </c>
      <c r="L135" s="4">
        <v>11.4375</v>
      </c>
      <c r="M135" s="4">
        <v>0.60370000000000001</v>
      </c>
      <c r="N135" s="4">
        <v>1096.9016999999999</v>
      </c>
      <c r="O135" s="4">
        <v>1.4841</v>
      </c>
      <c r="P135" s="4">
        <v>1098.4000000000001</v>
      </c>
      <c r="Q135" s="4">
        <v>896.97649999999999</v>
      </c>
      <c r="R135" s="4">
        <v>1.2136</v>
      </c>
      <c r="S135" s="4">
        <v>898.2</v>
      </c>
      <c r="T135" s="4">
        <v>4088.9458</v>
      </c>
      <c r="W135" s="4">
        <v>0</v>
      </c>
      <c r="X135" s="4">
        <v>1.3968</v>
      </c>
      <c r="Y135" s="4">
        <v>12</v>
      </c>
      <c r="Z135" s="4">
        <v>851</v>
      </c>
      <c r="AA135" s="4">
        <v>850</v>
      </c>
      <c r="AB135" s="4">
        <v>864</v>
      </c>
      <c r="AC135" s="4">
        <v>93</v>
      </c>
      <c r="AD135" s="4">
        <v>27.58</v>
      </c>
      <c r="AE135" s="4">
        <v>0.63</v>
      </c>
      <c r="AF135" s="4">
        <v>978</v>
      </c>
      <c r="AG135" s="4">
        <v>1.1000000000000001</v>
      </c>
      <c r="AH135" s="4">
        <v>63</v>
      </c>
      <c r="AI135" s="4">
        <v>37</v>
      </c>
      <c r="AJ135" s="4">
        <v>190</v>
      </c>
      <c r="AK135" s="4">
        <v>167.9</v>
      </c>
      <c r="AL135" s="4">
        <v>3.4</v>
      </c>
      <c r="AM135" s="4">
        <v>174</v>
      </c>
      <c r="AN135" s="4" t="s">
        <v>155</v>
      </c>
      <c r="AO135" s="4">
        <v>2</v>
      </c>
      <c r="AP135" s="5">
        <v>0.77035879629629633</v>
      </c>
      <c r="AQ135" s="4">
        <v>47.163192000000002</v>
      </c>
      <c r="AR135" s="4">
        <v>-88.491906</v>
      </c>
      <c r="AS135" s="4">
        <v>317.89999999999998</v>
      </c>
      <c r="AT135" s="4">
        <v>29.6</v>
      </c>
      <c r="AU135" s="4">
        <v>12</v>
      </c>
      <c r="AV135" s="4">
        <v>11</v>
      </c>
      <c r="AW135" s="4" t="s">
        <v>215</v>
      </c>
      <c r="AX135" s="4">
        <v>1.5</v>
      </c>
      <c r="AY135" s="4">
        <v>1.5</v>
      </c>
      <c r="AZ135" s="4">
        <v>2.4</v>
      </c>
      <c r="BA135" s="4">
        <v>13.404</v>
      </c>
      <c r="BB135" s="4">
        <v>14.17</v>
      </c>
      <c r="BC135" s="4">
        <v>1.06</v>
      </c>
      <c r="BD135" s="4">
        <v>14.548</v>
      </c>
      <c r="BE135" s="4">
        <v>2670.1990000000001</v>
      </c>
      <c r="BF135" s="4">
        <v>89.701999999999998</v>
      </c>
      <c r="BG135" s="4">
        <v>26.817</v>
      </c>
      <c r="BH135" s="4">
        <v>3.5999999999999997E-2</v>
      </c>
      <c r="BI135" s="4">
        <v>26.853999999999999</v>
      </c>
      <c r="BJ135" s="4">
        <v>21.93</v>
      </c>
      <c r="BK135" s="4">
        <v>0.03</v>
      </c>
      <c r="BL135" s="4">
        <v>21.959</v>
      </c>
      <c r="BM135" s="4">
        <v>32.941600000000001</v>
      </c>
      <c r="BQ135" s="4">
        <v>237.10599999999999</v>
      </c>
      <c r="BR135" s="4">
        <v>0.36903200000000003</v>
      </c>
      <c r="BS135" s="4">
        <v>-5</v>
      </c>
      <c r="BT135" s="4">
        <v>8.9999999999999993E-3</v>
      </c>
      <c r="BU135" s="4">
        <v>9.0182199999999995</v>
      </c>
      <c r="BV135" s="4">
        <v>21</v>
      </c>
      <c r="BW135" s="4">
        <f t="shared" si="10"/>
        <v>2.3826137239999996</v>
      </c>
      <c r="BY135" s="4">
        <f>BE135*$BU135*(VLOOKUP("Fuel Specific Gravity",'Raw Data'!$A$1:$B$2000,2,FALSE))</f>
        <v>18084.411961360776</v>
      </c>
      <c r="BZ135" s="4">
        <f>BF135*$BU135*(VLOOKUP("Fuel Specific Gravity",'Raw Data'!$A$1:$B$2000,2,FALSE))</f>
        <v>607.52323020044003</v>
      </c>
      <c r="CA135" s="4">
        <f>BJ135*$BU135*(VLOOKUP("Fuel Specific Gravity",'Raw Data'!$A$1:$B$2000,2,FALSE))</f>
        <v>148.52494301459998</v>
      </c>
      <c r="CB135" s="4">
        <f>BM135*$BU135*(VLOOKUP("Fuel Specific Gravity",'Raw Data'!$A$1:$B$2000,2,FALSE))</f>
        <v>223.103021559952</v>
      </c>
    </row>
    <row r="136" spans="1:80" x14ac:dyDescent="0.25">
      <c r="A136" s="2">
        <v>43167</v>
      </c>
      <c r="B136" s="38">
        <v>1.9559027777777776E-2</v>
      </c>
      <c r="C136" s="4">
        <v>13.16</v>
      </c>
      <c r="D136" s="4">
        <v>0.77</v>
      </c>
      <c r="E136" s="4">
        <v>7700.2416670000002</v>
      </c>
      <c r="F136" s="4">
        <v>1363.1</v>
      </c>
      <c r="G136" s="4">
        <v>1.7</v>
      </c>
      <c r="H136" s="4">
        <v>4202.8999999999996</v>
      </c>
      <c r="J136" s="4">
        <v>1.6</v>
      </c>
      <c r="K136" s="4">
        <v>0.87170000000000003</v>
      </c>
      <c r="L136" s="4">
        <v>11.4716</v>
      </c>
      <c r="M136" s="4">
        <v>0.67120000000000002</v>
      </c>
      <c r="N136" s="4">
        <v>1188.2765999999999</v>
      </c>
      <c r="O136" s="4">
        <v>1.4819</v>
      </c>
      <c r="P136" s="4">
        <v>1189.8</v>
      </c>
      <c r="Q136" s="4">
        <v>970.78229999999996</v>
      </c>
      <c r="R136" s="4">
        <v>1.2107000000000001</v>
      </c>
      <c r="S136" s="4">
        <v>972</v>
      </c>
      <c r="T136" s="4">
        <v>4202.8810000000003</v>
      </c>
      <c r="W136" s="4">
        <v>0</v>
      </c>
      <c r="X136" s="4">
        <v>1.3947000000000001</v>
      </c>
      <c r="Y136" s="4">
        <v>11.9</v>
      </c>
      <c r="Z136" s="4">
        <v>851</v>
      </c>
      <c r="AA136" s="4">
        <v>849</v>
      </c>
      <c r="AB136" s="4">
        <v>863</v>
      </c>
      <c r="AC136" s="4">
        <v>93</v>
      </c>
      <c r="AD136" s="4">
        <v>27.33</v>
      </c>
      <c r="AE136" s="4">
        <v>0.63</v>
      </c>
      <c r="AF136" s="4">
        <v>978</v>
      </c>
      <c r="AG136" s="4">
        <v>1</v>
      </c>
      <c r="AH136" s="4">
        <v>63</v>
      </c>
      <c r="AI136" s="4">
        <v>37</v>
      </c>
      <c r="AJ136" s="4">
        <v>190</v>
      </c>
      <c r="AK136" s="4">
        <v>168</v>
      </c>
      <c r="AL136" s="4">
        <v>3.3</v>
      </c>
      <c r="AM136" s="4">
        <v>174</v>
      </c>
      <c r="AN136" s="4" t="s">
        <v>155</v>
      </c>
      <c r="AO136" s="4">
        <v>2</v>
      </c>
      <c r="AP136" s="5">
        <v>0.77037037037037026</v>
      </c>
      <c r="AQ136" s="4">
        <v>47.163075999999997</v>
      </c>
      <c r="AR136" s="4">
        <v>-88.491973000000002</v>
      </c>
      <c r="AS136" s="4">
        <v>317.8</v>
      </c>
      <c r="AT136" s="4">
        <v>29.7</v>
      </c>
      <c r="AU136" s="4">
        <v>12</v>
      </c>
      <c r="AV136" s="4">
        <v>11</v>
      </c>
      <c r="AW136" s="4" t="s">
        <v>215</v>
      </c>
      <c r="AX136" s="4">
        <v>1.0686</v>
      </c>
      <c r="AY136" s="4">
        <v>1.2843</v>
      </c>
      <c r="AZ136" s="4">
        <v>1.7528999999999999</v>
      </c>
      <c r="BA136" s="4">
        <v>13.404</v>
      </c>
      <c r="BB136" s="4">
        <v>14.02</v>
      </c>
      <c r="BC136" s="4">
        <v>1.05</v>
      </c>
      <c r="BD136" s="4">
        <v>14.715999999999999</v>
      </c>
      <c r="BE136" s="4">
        <v>2653.9810000000002</v>
      </c>
      <c r="BF136" s="4">
        <v>98.84</v>
      </c>
      <c r="BG136" s="4">
        <v>28.789000000000001</v>
      </c>
      <c r="BH136" s="4">
        <v>3.5999999999999997E-2</v>
      </c>
      <c r="BI136" s="4">
        <v>28.824999999999999</v>
      </c>
      <c r="BJ136" s="4">
        <v>23.52</v>
      </c>
      <c r="BK136" s="4">
        <v>2.9000000000000001E-2</v>
      </c>
      <c r="BL136" s="4">
        <v>23.548999999999999</v>
      </c>
      <c r="BM136" s="4">
        <v>33.554000000000002</v>
      </c>
      <c r="BQ136" s="4">
        <v>234.62200000000001</v>
      </c>
      <c r="BR136" s="4">
        <v>0.40783399999999997</v>
      </c>
      <c r="BS136" s="4">
        <v>-5</v>
      </c>
      <c r="BT136" s="4">
        <v>9.8770000000000004E-3</v>
      </c>
      <c r="BU136" s="4">
        <v>9.9664439999999992</v>
      </c>
      <c r="BV136" s="4">
        <v>21</v>
      </c>
      <c r="BW136" s="4">
        <f t="shared" si="10"/>
        <v>2.6331345047999997</v>
      </c>
      <c r="BY136" s="4">
        <f>BE136*$BU136*(VLOOKUP("Fuel Specific Gravity",'Raw Data'!$A$1:$B$2000,2,FALSE))</f>
        <v>19864.515513186565</v>
      </c>
      <c r="BZ136" s="4">
        <f>BF136*$BU136*(VLOOKUP("Fuel Specific Gravity",'Raw Data'!$A$1:$B$2000,2,FALSE))</f>
        <v>739.79757704495989</v>
      </c>
      <c r="CA136" s="4">
        <f>BJ136*$BU136*(VLOOKUP("Fuel Specific Gravity",'Raw Data'!$A$1:$B$2000,2,FALSE))</f>
        <v>176.04248292287997</v>
      </c>
      <c r="CB136" s="4">
        <f>BM136*$BU136*(VLOOKUP("Fuel Specific Gravity",'Raw Data'!$A$1:$B$2000,2,FALSE))</f>
        <v>251.14496054397597</v>
      </c>
    </row>
    <row r="137" spans="1:80" x14ac:dyDescent="0.25">
      <c r="A137" s="2">
        <v>43167</v>
      </c>
      <c r="B137" s="38">
        <v>1.9570601851851853E-2</v>
      </c>
      <c r="C137" s="4">
        <v>13.163</v>
      </c>
      <c r="D137" s="4">
        <v>1.0397000000000001</v>
      </c>
      <c r="E137" s="4">
        <v>10397.489610000001</v>
      </c>
      <c r="F137" s="4">
        <v>1501.5</v>
      </c>
      <c r="G137" s="4">
        <v>1.7</v>
      </c>
      <c r="H137" s="4">
        <v>4370.7</v>
      </c>
      <c r="J137" s="4">
        <v>1.59</v>
      </c>
      <c r="K137" s="4">
        <v>0.86909999999999998</v>
      </c>
      <c r="L137" s="4">
        <v>11.440200000000001</v>
      </c>
      <c r="M137" s="4">
        <v>0.90369999999999995</v>
      </c>
      <c r="N137" s="4">
        <v>1305.0219</v>
      </c>
      <c r="O137" s="4">
        <v>1.4775</v>
      </c>
      <c r="P137" s="4">
        <v>1306.5</v>
      </c>
      <c r="Q137" s="4">
        <v>1066.1594</v>
      </c>
      <c r="R137" s="4">
        <v>1.2071000000000001</v>
      </c>
      <c r="S137" s="4">
        <v>1067.4000000000001</v>
      </c>
      <c r="T137" s="4">
        <v>4370.6755000000003</v>
      </c>
      <c r="W137" s="4">
        <v>0</v>
      </c>
      <c r="X137" s="4">
        <v>1.3851</v>
      </c>
      <c r="Y137" s="4">
        <v>11.9</v>
      </c>
      <c r="Z137" s="4">
        <v>851</v>
      </c>
      <c r="AA137" s="4">
        <v>850</v>
      </c>
      <c r="AB137" s="4">
        <v>864</v>
      </c>
      <c r="AC137" s="4">
        <v>93</v>
      </c>
      <c r="AD137" s="4">
        <v>27.33</v>
      </c>
      <c r="AE137" s="4">
        <v>0.63</v>
      </c>
      <c r="AF137" s="4">
        <v>978</v>
      </c>
      <c r="AG137" s="4">
        <v>1</v>
      </c>
      <c r="AH137" s="4">
        <v>63</v>
      </c>
      <c r="AI137" s="4">
        <v>37</v>
      </c>
      <c r="AJ137" s="4">
        <v>190</v>
      </c>
      <c r="AK137" s="4">
        <v>167.1</v>
      </c>
      <c r="AL137" s="4">
        <v>3.4</v>
      </c>
      <c r="AM137" s="4">
        <v>174</v>
      </c>
      <c r="AN137" s="4" t="s">
        <v>155</v>
      </c>
      <c r="AO137" s="4">
        <v>2</v>
      </c>
      <c r="AP137" s="5">
        <v>0.77038194444444441</v>
      </c>
      <c r="AQ137" s="4">
        <v>47.162934</v>
      </c>
      <c r="AR137" s="4">
        <v>-88.491969999999995</v>
      </c>
      <c r="AS137" s="4">
        <v>317.60000000000002</v>
      </c>
      <c r="AT137" s="4">
        <v>32</v>
      </c>
      <c r="AU137" s="4">
        <v>12</v>
      </c>
      <c r="AV137" s="4">
        <v>11</v>
      </c>
      <c r="AW137" s="4" t="s">
        <v>215</v>
      </c>
      <c r="AX137" s="4">
        <v>1.0438000000000001</v>
      </c>
      <c r="AY137" s="4">
        <v>1.0562</v>
      </c>
      <c r="AZ137" s="4">
        <v>1.6437999999999999</v>
      </c>
      <c r="BA137" s="4">
        <v>13.404</v>
      </c>
      <c r="BB137" s="4">
        <v>13.72</v>
      </c>
      <c r="BC137" s="4">
        <v>1.02</v>
      </c>
      <c r="BD137" s="4">
        <v>15.058999999999999</v>
      </c>
      <c r="BE137" s="4">
        <v>2601.4639999999999</v>
      </c>
      <c r="BF137" s="4">
        <v>130.78899999999999</v>
      </c>
      <c r="BG137" s="4">
        <v>31.077000000000002</v>
      </c>
      <c r="BH137" s="4">
        <v>3.5000000000000003E-2</v>
      </c>
      <c r="BI137" s="4">
        <v>31.111999999999998</v>
      </c>
      <c r="BJ137" s="4">
        <v>25.388999999999999</v>
      </c>
      <c r="BK137" s="4">
        <v>2.9000000000000001E-2</v>
      </c>
      <c r="BL137" s="4">
        <v>25.417999999999999</v>
      </c>
      <c r="BM137" s="4">
        <v>34.296900000000001</v>
      </c>
      <c r="BQ137" s="4">
        <v>229.02099999999999</v>
      </c>
      <c r="BR137" s="4">
        <v>0.49973600000000001</v>
      </c>
      <c r="BS137" s="4">
        <v>-5</v>
      </c>
      <c r="BT137" s="4">
        <v>8.2480000000000001E-3</v>
      </c>
      <c r="BU137" s="4">
        <v>12.212305000000001</v>
      </c>
      <c r="BV137" s="4">
        <v>21</v>
      </c>
      <c r="BW137" s="4">
        <f t="shared" si="10"/>
        <v>3.226490981</v>
      </c>
      <c r="BY137" s="4">
        <f>BE137*$BU137*(VLOOKUP("Fuel Specific Gravity",'Raw Data'!$A$1:$B$2000,2,FALSE))</f>
        <v>23859.173732704519</v>
      </c>
      <c r="BZ137" s="4">
        <f>BF137*$BU137*(VLOOKUP("Fuel Specific Gravity",'Raw Data'!$A$1:$B$2000,2,FALSE))</f>
        <v>1199.523604142395</v>
      </c>
      <c r="CA137" s="4">
        <f>BJ137*$BU137*(VLOOKUP("Fuel Specific Gravity",'Raw Data'!$A$1:$B$2000,2,FALSE))</f>
        <v>232.85371694539504</v>
      </c>
      <c r="CB137" s="4">
        <f>BM137*$BU137*(VLOOKUP("Fuel Specific Gravity",'Raw Data'!$A$1:$B$2000,2,FALSE))</f>
        <v>314.55199671922952</v>
      </c>
    </row>
    <row r="138" spans="1:80" x14ac:dyDescent="0.25">
      <c r="A138" s="2">
        <v>43167</v>
      </c>
      <c r="B138" s="38">
        <v>1.9582175925925926E-2</v>
      </c>
      <c r="C138" s="4">
        <v>13.083</v>
      </c>
      <c r="D138" s="4">
        <v>1.3331999999999999</v>
      </c>
      <c r="E138" s="4">
        <v>13331.820449999999</v>
      </c>
      <c r="F138" s="4">
        <v>1675.9</v>
      </c>
      <c r="G138" s="4">
        <v>1.6</v>
      </c>
      <c r="H138" s="4">
        <v>4592.8999999999996</v>
      </c>
      <c r="J138" s="4">
        <v>1.5</v>
      </c>
      <c r="K138" s="4">
        <v>0.8669</v>
      </c>
      <c r="L138" s="4">
        <v>11.341799999999999</v>
      </c>
      <c r="M138" s="4">
        <v>1.1557999999999999</v>
      </c>
      <c r="N138" s="4">
        <v>1452.8680999999999</v>
      </c>
      <c r="O138" s="4">
        <v>1.3871</v>
      </c>
      <c r="P138" s="4">
        <v>1454.3</v>
      </c>
      <c r="Q138" s="4">
        <v>1186.9448</v>
      </c>
      <c r="R138" s="4">
        <v>1.1332</v>
      </c>
      <c r="S138" s="4">
        <v>1188.0999999999999</v>
      </c>
      <c r="T138" s="4">
        <v>4592.893</v>
      </c>
      <c r="W138" s="4">
        <v>0</v>
      </c>
      <c r="X138" s="4">
        <v>1.3004</v>
      </c>
      <c r="Y138" s="4">
        <v>12</v>
      </c>
      <c r="Z138" s="4">
        <v>851</v>
      </c>
      <c r="AA138" s="4">
        <v>850</v>
      </c>
      <c r="AB138" s="4">
        <v>864</v>
      </c>
      <c r="AC138" s="4">
        <v>93</v>
      </c>
      <c r="AD138" s="4">
        <v>27.33</v>
      </c>
      <c r="AE138" s="4">
        <v>0.63</v>
      </c>
      <c r="AF138" s="4">
        <v>978</v>
      </c>
      <c r="AG138" s="4">
        <v>1</v>
      </c>
      <c r="AH138" s="4">
        <v>63</v>
      </c>
      <c r="AI138" s="4">
        <v>37</v>
      </c>
      <c r="AJ138" s="4">
        <v>190</v>
      </c>
      <c r="AK138" s="4">
        <v>167.9</v>
      </c>
      <c r="AL138" s="4">
        <v>3.5</v>
      </c>
      <c r="AM138" s="4">
        <v>174.1</v>
      </c>
      <c r="AN138" s="4" t="s">
        <v>155</v>
      </c>
      <c r="AO138" s="4">
        <v>2</v>
      </c>
      <c r="AP138" s="5">
        <v>0.77039351851851856</v>
      </c>
      <c r="AQ138" s="4">
        <v>47.162785</v>
      </c>
      <c r="AR138" s="4">
        <v>-88.491939000000002</v>
      </c>
      <c r="AS138" s="4">
        <v>317.60000000000002</v>
      </c>
      <c r="AT138" s="4">
        <v>32.9</v>
      </c>
      <c r="AU138" s="4">
        <v>12</v>
      </c>
      <c r="AV138" s="4">
        <v>11</v>
      </c>
      <c r="AW138" s="4" t="s">
        <v>215</v>
      </c>
      <c r="AX138" s="4">
        <v>1.1718999999999999</v>
      </c>
      <c r="AY138" s="4">
        <v>1.0719000000000001</v>
      </c>
      <c r="AZ138" s="4">
        <v>1.7719</v>
      </c>
      <c r="BA138" s="4">
        <v>13.404</v>
      </c>
      <c r="BB138" s="4">
        <v>13.48</v>
      </c>
      <c r="BC138" s="4">
        <v>1.01</v>
      </c>
      <c r="BD138" s="4">
        <v>15.351000000000001</v>
      </c>
      <c r="BE138" s="4">
        <v>2543.9549999999999</v>
      </c>
      <c r="BF138" s="4">
        <v>164.99600000000001</v>
      </c>
      <c r="BG138" s="4">
        <v>34.125999999999998</v>
      </c>
      <c r="BH138" s="4">
        <v>3.3000000000000002E-2</v>
      </c>
      <c r="BI138" s="4">
        <v>34.158999999999999</v>
      </c>
      <c r="BJ138" s="4">
        <v>27.88</v>
      </c>
      <c r="BK138" s="4">
        <v>2.7E-2</v>
      </c>
      <c r="BL138" s="4">
        <v>27.907</v>
      </c>
      <c r="BM138" s="4">
        <v>35.549700000000001</v>
      </c>
      <c r="BQ138" s="4">
        <v>212.078</v>
      </c>
      <c r="BR138" s="4">
        <v>0.53041400000000005</v>
      </c>
      <c r="BS138" s="4">
        <v>-5</v>
      </c>
      <c r="BT138" s="4">
        <v>8.0000000000000002E-3</v>
      </c>
      <c r="BU138" s="4">
        <v>12.962002999999999</v>
      </c>
      <c r="BV138" s="4">
        <v>21</v>
      </c>
      <c r="BW138" s="4">
        <f t="shared" si="10"/>
        <v>3.4245611925999997</v>
      </c>
      <c r="BY138" s="4">
        <f>BE138*$BU138*(VLOOKUP("Fuel Specific Gravity",'Raw Data'!$A$1:$B$2000,2,FALSE))</f>
        <v>24764.039008740612</v>
      </c>
      <c r="BZ138" s="4">
        <f>BF138*$BU138*(VLOOKUP("Fuel Specific Gravity",'Raw Data'!$A$1:$B$2000,2,FALSE))</f>
        <v>1606.1476638879878</v>
      </c>
      <c r="CA138" s="4">
        <f>BJ138*$BU138*(VLOOKUP("Fuel Specific Gravity",'Raw Data'!$A$1:$B$2000,2,FALSE))</f>
        <v>271.39686337363997</v>
      </c>
      <c r="CB138" s="4">
        <f>BM138*$BU138*(VLOOKUP("Fuel Specific Gravity",'Raw Data'!$A$1:$B$2000,2,FALSE))</f>
        <v>346.05728385487407</v>
      </c>
    </row>
    <row r="139" spans="1:80" x14ac:dyDescent="0.25">
      <c r="A139" s="2">
        <v>43167</v>
      </c>
      <c r="B139" s="38">
        <v>1.959375E-2</v>
      </c>
      <c r="C139" s="4">
        <v>13.005000000000001</v>
      </c>
      <c r="D139" s="4">
        <v>1.6489</v>
      </c>
      <c r="E139" s="4">
        <v>16488.7415</v>
      </c>
      <c r="F139" s="4">
        <v>1780.4</v>
      </c>
      <c r="G139" s="4">
        <v>1.6</v>
      </c>
      <c r="H139" s="4">
        <v>4751</v>
      </c>
      <c r="J139" s="4">
        <v>1.49</v>
      </c>
      <c r="K139" s="4">
        <v>0.86450000000000005</v>
      </c>
      <c r="L139" s="4">
        <v>11.242699999999999</v>
      </c>
      <c r="M139" s="4">
        <v>1.4254</v>
      </c>
      <c r="N139" s="4">
        <v>1539.1313</v>
      </c>
      <c r="O139" s="4">
        <v>1.3832</v>
      </c>
      <c r="P139" s="4">
        <v>1540.5</v>
      </c>
      <c r="Q139" s="4">
        <v>1257.4188999999999</v>
      </c>
      <c r="R139" s="4">
        <v>1.1299999999999999</v>
      </c>
      <c r="S139" s="4">
        <v>1258.5</v>
      </c>
      <c r="T139" s="4">
        <v>4750.9546</v>
      </c>
      <c r="W139" s="4">
        <v>0</v>
      </c>
      <c r="X139" s="4">
        <v>1.2902</v>
      </c>
      <c r="Y139" s="4">
        <v>11.9</v>
      </c>
      <c r="Z139" s="4">
        <v>851</v>
      </c>
      <c r="AA139" s="4">
        <v>850</v>
      </c>
      <c r="AB139" s="4">
        <v>863</v>
      </c>
      <c r="AC139" s="4">
        <v>93</v>
      </c>
      <c r="AD139" s="4">
        <v>27.33</v>
      </c>
      <c r="AE139" s="4">
        <v>0.63</v>
      </c>
      <c r="AF139" s="4">
        <v>978</v>
      </c>
      <c r="AG139" s="4">
        <v>1</v>
      </c>
      <c r="AH139" s="4">
        <v>63</v>
      </c>
      <c r="AI139" s="4">
        <v>37</v>
      </c>
      <c r="AJ139" s="4">
        <v>190</v>
      </c>
      <c r="AK139" s="4">
        <v>167.1</v>
      </c>
      <c r="AL139" s="4">
        <v>3.4</v>
      </c>
      <c r="AM139" s="4">
        <v>174.5</v>
      </c>
      <c r="AN139" s="4" t="s">
        <v>155</v>
      </c>
      <c r="AO139" s="4">
        <v>2</v>
      </c>
      <c r="AP139" s="5">
        <v>0.7704050925925926</v>
      </c>
      <c r="AQ139" s="4">
        <v>47.162635000000002</v>
      </c>
      <c r="AR139" s="4">
        <v>-88.491899000000004</v>
      </c>
      <c r="AS139" s="4">
        <v>317.39999999999998</v>
      </c>
      <c r="AT139" s="4">
        <v>35.9</v>
      </c>
      <c r="AU139" s="4">
        <v>12</v>
      </c>
      <c r="AV139" s="4">
        <v>11</v>
      </c>
      <c r="AW139" s="4" t="s">
        <v>215</v>
      </c>
      <c r="AX139" s="4">
        <v>1.1281000000000001</v>
      </c>
      <c r="AY139" s="4">
        <v>1.1718999999999999</v>
      </c>
      <c r="AZ139" s="4">
        <v>1.8</v>
      </c>
      <c r="BA139" s="4">
        <v>13.404</v>
      </c>
      <c r="BB139" s="4">
        <v>13.22</v>
      </c>
      <c r="BC139" s="4">
        <v>0.99</v>
      </c>
      <c r="BD139" s="4">
        <v>15.676</v>
      </c>
      <c r="BE139" s="4">
        <v>2485.8490000000002</v>
      </c>
      <c r="BF139" s="4">
        <v>200.59899999999999</v>
      </c>
      <c r="BG139" s="4">
        <v>35.637999999999998</v>
      </c>
      <c r="BH139" s="4">
        <v>3.2000000000000001E-2</v>
      </c>
      <c r="BI139" s="4">
        <v>35.67</v>
      </c>
      <c r="BJ139" s="4">
        <v>29.114999999999998</v>
      </c>
      <c r="BK139" s="4">
        <v>2.5999999999999999E-2</v>
      </c>
      <c r="BL139" s="4">
        <v>29.141999999999999</v>
      </c>
      <c r="BM139" s="4">
        <v>36.250100000000003</v>
      </c>
      <c r="BQ139" s="4">
        <v>207.428</v>
      </c>
      <c r="BR139" s="4">
        <v>0.572465</v>
      </c>
      <c r="BS139" s="4">
        <v>-5</v>
      </c>
      <c r="BT139" s="4">
        <v>8.8769999999999995E-3</v>
      </c>
      <c r="BU139" s="4">
        <v>13.989613</v>
      </c>
      <c r="BV139" s="4">
        <v>21</v>
      </c>
      <c r="BW139" s="4">
        <f t="shared" ref="BW139:BW148" si="11">BU139*0.2642</f>
        <v>3.6960557546000001</v>
      </c>
      <c r="BY139" s="4">
        <f>BE139*$BU139*(VLOOKUP("Fuel Specific Gravity",'Raw Data'!$A$1:$B$2000,2,FALSE))</f>
        <v>26116.825180314187</v>
      </c>
      <c r="BZ139" s="4">
        <f>BF139*$BU139*(VLOOKUP("Fuel Specific Gravity",'Raw Data'!$A$1:$B$2000,2,FALSE))</f>
        <v>2107.5330860184367</v>
      </c>
      <c r="CA139" s="4">
        <f>BJ139*$BU139*(VLOOKUP("Fuel Specific Gravity",'Raw Data'!$A$1:$B$2000,2,FALSE))</f>
        <v>305.88799445374497</v>
      </c>
      <c r="CB139" s="4">
        <f>BM139*$BU139*(VLOOKUP("Fuel Specific Gravity",'Raw Data'!$A$1:$B$2000,2,FALSE))</f>
        <v>380.85077752868636</v>
      </c>
    </row>
    <row r="140" spans="1:80" x14ac:dyDescent="0.25">
      <c r="A140" s="2">
        <v>43167</v>
      </c>
      <c r="B140" s="38">
        <v>1.9605324074074074E-2</v>
      </c>
      <c r="C140" s="4">
        <v>12.914999999999999</v>
      </c>
      <c r="D140" s="4">
        <v>1.9996</v>
      </c>
      <c r="E140" s="4">
        <v>19995.71429</v>
      </c>
      <c r="F140" s="4">
        <v>1822.5</v>
      </c>
      <c r="G140" s="4">
        <v>1.6</v>
      </c>
      <c r="H140" s="4">
        <v>4915.5</v>
      </c>
      <c r="J140" s="4">
        <v>1.4</v>
      </c>
      <c r="K140" s="4">
        <v>0.8619</v>
      </c>
      <c r="L140" s="4">
        <v>11.131</v>
      </c>
      <c r="M140" s="4">
        <v>1.7234</v>
      </c>
      <c r="N140" s="4">
        <v>1570.7716</v>
      </c>
      <c r="O140" s="4">
        <v>1.379</v>
      </c>
      <c r="P140" s="4">
        <v>1572.2</v>
      </c>
      <c r="Q140" s="4">
        <v>1283.2681</v>
      </c>
      <c r="R140" s="4">
        <v>1.1266</v>
      </c>
      <c r="S140" s="4">
        <v>1284.4000000000001</v>
      </c>
      <c r="T140" s="4">
        <v>4915.5339000000004</v>
      </c>
      <c r="W140" s="4">
        <v>0</v>
      </c>
      <c r="X140" s="4">
        <v>1.2065999999999999</v>
      </c>
      <c r="Y140" s="4">
        <v>12</v>
      </c>
      <c r="Z140" s="4">
        <v>850</v>
      </c>
      <c r="AA140" s="4">
        <v>850</v>
      </c>
      <c r="AB140" s="4">
        <v>864</v>
      </c>
      <c r="AC140" s="4">
        <v>93</v>
      </c>
      <c r="AD140" s="4">
        <v>27.33</v>
      </c>
      <c r="AE140" s="4">
        <v>0.63</v>
      </c>
      <c r="AF140" s="4">
        <v>978</v>
      </c>
      <c r="AG140" s="4">
        <v>1</v>
      </c>
      <c r="AH140" s="4">
        <v>63</v>
      </c>
      <c r="AI140" s="4">
        <v>37</v>
      </c>
      <c r="AJ140" s="4">
        <v>190</v>
      </c>
      <c r="AK140" s="4">
        <v>167.9</v>
      </c>
      <c r="AL140" s="4">
        <v>3.5</v>
      </c>
      <c r="AM140" s="4">
        <v>174.9</v>
      </c>
      <c r="AN140" s="4" t="s">
        <v>155</v>
      </c>
      <c r="AO140" s="4">
        <v>2</v>
      </c>
      <c r="AP140" s="5">
        <v>0.77041666666666664</v>
      </c>
      <c r="AQ140" s="4">
        <v>47.162478999999998</v>
      </c>
      <c r="AR140" s="4">
        <v>-88.491861999999998</v>
      </c>
      <c r="AS140" s="4">
        <v>317.2</v>
      </c>
      <c r="AT140" s="4">
        <v>37.1</v>
      </c>
      <c r="AU140" s="4">
        <v>12</v>
      </c>
      <c r="AV140" s="4">
        <v>11</v>
      </c>
      <c r="AW140" s="4" t="s">
        <v>215</v>
      </c>
      <c r="AX140" s="4">
        <v>1.1718999999999999</v>
      </c>
      <c r="AY140" s="4">
        <v>1.2</v>
      </c>
      <c r="AZ140" s="4">
        <v>1.8</v>
      </c>
      <c r="BA140" s="4">
        <v>13.404</v>
      </c>
      <c r="BB140" s="4">
        <v>12.95</v>
      </c>
      <c r="BC140" s="4">
        <v>0.97</v>
      </c>
      <c r="BD140" s="4">
        <v>16.027000000000001</v>
      </c>
      <c r="BE140" s="4">
        <v>2423.6509999999998</v>
      </c>
      <c r="BF140" s="4">
        <v>238.83099999999999</v>
      </c>
      <c r="BG140" s="4">
        <v>35.817</v>
      </c>
      <c r="BH140" s="4">
        <v>3.1E-2</v>
      </c>
      <c r="BI140" s="4">
        <v>35.847999999999999</v>
      </c>
      <c r="BJ140" s="4">
        <v>29.260999999999999</v>
      </c>
      <c r="BK140" s="4">
        <v>2.5999999999999999E-2</v>
      </c>
      <c r="BL140" s="4">
        <v>29.286999999999999</v>
      </c>
      <c r="BM140" s="4">
        <v>36.9343</v>
      </c>
      <c r="BQ140" s="4">
        <v>191.03100000000001</v>
      </c>
      <c r="BR140" s="4">
        <v>0.57624600000000004</v>
      </c>
      <c r="BS140" s="4">
        <v>-5</v>
      </c>
      <c r="BT140" s="4">
        <v>8.9999999999999993E-3</v>
      </c>
      <c r="BU140" s="4">
        <v>14.082012000000001</v>
      </c>
      <c r="BV140" s="4">
        <v>21</v>
      </c>
      <c r="BW140" s="4">
        <f t="shared" si="11"/>
        <v>3.7204675703999999</v>
      </c>
      <c r="BY140" s="4">
        <f>BE140*$BU140*(VLOOKUP("Fuel Specific Gravity",'Raw Data'!$A$1:$B$2000,2,FALSE))</f>
        <v>25631.541731824811</v>
      </c>
      <c r="BZ140" s="4">
        <f>BF140*$BU140*(VLOOKUP("Fuel Specific Gravity",'Raw Data'!$A$1:$B$2000,2,FALSE))</f>
        <v>2525.7789769869719</v>
      </c>
      <c r="CA140" s="4">
        <f>BJ140*$BU140*(VLOOKUP("Fuel Specific Gravity",'Raw Data'!$A$1:$B$2000,2,FALSE))</f>
        <v>309.45236860213203</v>
      </c>
      <c r="CB140" s="4">
        <f>BM140*$BU140*(VLOOKUP("Fuel Specific Gravity",'Raw Data'!$A$1:$B$2000,2,FALSE))</f>
        <v>390.60205111451165</v>
      </c>
    </row>
    <row r="141" spans="1:80" x14ac:dyDescent="0.25">
      <c r="A141" s="2">
        <v>43167</v>
      </c>
      <c r="B141" s="38">
        <v>1.9616898148148151E-2</v>
      </c>
      <c r="C141" s="4">
        <v>12.582000000000001</v>
      </c>
      <c r="D141" s="4">
        <v>2.8155999999999999</v>
      </c>
      <c r="E141" s="4">
        <v>28156.25</v>
      </c>
      <c r="F141" s="4">
        <v>1838.5</v>
      </c>
      <c r="G141" s="4">
        <v>1.6</v>
      </c>
      <c r="H141" s="4">
        <v>5060.2</v>
      </c>
      <c r="J141" s="4">
        <v>1.3</v>
      </c>
      <c r="K141" s="4">
        <v>0.85680000000000001</v>
      </c>
      <c r="L141" s="4">
        <v>10.780900000000001</v>
      </c>
      <c r="M141" s="4">
        <v>2.4125000000000001</v>
      </c>
      <c r="N141" s="4">
        <v>1575.3001999999999</v>
      </c>
      <c r="O141" s="4">
        <v>1.3709</v>
      </c>
      <c r="P141" s="4">
        <v>1576.7</v>
      </c>
      <c r="Q141" s="4">
        <v>1286.9677999999999</v>
      </c>
      <c r="R141" s="4">
        <v>1.1200000000000001</v>
      </c>
      <c r="S141" s="4">
        <v>1288.0999999999999</v>
      </c>
      <c r="T141" s="4">
        <v>5060.1620999999996</v>
      </c>
      <c r="W141" s="4">
        <v>0</v>
      </c>
      <c r="X141" s="4">
        <v>1.1138999999999999</v>
      </c>
      <c r="Y141" s="4">
        <v>11.9</v>
      </c>
      <c r="Z141" s="4">
        <v>851</v>
      </c>
      <c r="AA141" s="4">
        <v>850</v>
      </c>
      <c r="AB141" s="4">
        <v>863</v>
      </c>
      <c r="AC141" s="4">
        <v>93</v>
      </c>
      <c r="AD141" s="4">
        <v>27.33</v>
      </c>
      <c r="AE141" s="4">
        <v>0.63</v>
      </c>
      <c r="AF141" s="4">
        <v>978</v>
      </c>
      <c r="AG141" s="4">
        <v>1</v>
      </c>
      <c r="AH141" s="4">
        <v>63</v>
      </c>
      <c r="AI141" s="4">
        <v>37</v>
      </c>
      <c r="AJ141" s="4">
        <v>190</v>
      </c>
      <c r="AK141" s="4">
        <v>168</v>
      </c>
      <c r="AL141" s="4">
        <v>3.4</v>
      </c>
      <c r="AM141" s="4">
        <v>174.8</v>
      </c>
      <c r="AN141" s="4" t="s">
        <v>155</v>
      </c>
      <c r="AO141" s="4">
        <v>2</v>
      </c>
      <c r="AP141" s="5">
        <v>0.77042824074074068</v>
      </c>
      <c r="AQ141" s="4">
        <v>47.162320999999999</v>
      </c>
      <c r="AR141" s="4">
        <v>-88.491806999999994</v>
      </c>
      <c r="AS141" s="4">
        <v>317.10000000000002</v>
      </c>
      <c r="AT141" s="4">
        <v>38.200000000000003</v>
      </c>
      <c r="AU141" s="4">
        <v>12</v>
      </c>
      <c r="AV141" s="4">
        <v>11</v>
      </c>
      <c r="AW141" s="4" t="s">
        <v>215</v>
      </c>
      <c r="AX141" s="4">
        <v>1.2</v>
      </c>
      <c r="AY141" s="4">
        <v>1.2</v>
      </c>
      <c r="AZ141" s="4">
        <v>1.8</v>
      </c>
      <c r="BA141" s="4">
        <v>13.404</v>
      </c>
      <c r="BB141" s="4">
        <v>12.47</v>
      </c>
      <c r="BC141" s="4">
        <v>0.93</v>
      </c>
      <c r="BD141" s="4">
        <v>16.71</v>
      </c>
      <c r="BE141" s="4">
        <v>2286.652</v>
      </c>
      <c r="BF141" s="4">
        <v>325.678</v>
      </c>
      <c r="BG141" s="4">
        <v>34.99</v>
      </c>
      <c r="BH141" s="4">
        <v>0.03</v>
      </c>
      <c r="BI141" s="4">
        <v>35.020000000000003</v>
      </c>
      <c r="BJ141" s="4">
        <v>28.585999999999999</v>
      </c>
      <c r="BK141" s="4">
        <v>2.5000000000000001E-2</v>
      </c>
      <c r="BL141" s="4">
        <v>28.61</v>
      </c>
      <c r="BM141" s="4">
        <v>37.036499999999997</v>
      </c>
      <c r="BQ141" s="4">
        <v>171.78200000000001</v>
      </c>
      <c r="BR141" s="4">
        <v>0.60494099999999995</v>
      </c>
      <c r="BS141" s="4">
        <v>-5</v>
      </c>
      <c r="BT141" s="4">
        <v>8.9999999999999993E-3</v>
      </c>
      <c r="BU141" s="4">
        <v>14.783246</v>
      </c>
      <c r="BV141" s="4">
        <v>21</v>
      </c>
      <c r="BW141" s="4">
        <f t="shared" si="11"/>
        <v>3.9057335931999999</v>
      </c>
      <c r="BY141" s="4">
        <f>BE141*$BU141*(VLOOKUP("Fuel Specific Gravity",'Raw Data'!$A$1:$B$2000,2,FALSE))</f>
        <v>25386.90841332639</v>
      </c>
      <c r="BZ141" s="4">
        <f>BF141*$BU141*(VLOOKUP("Fuel Specific Gravity",'Raw Data'!$A$1:$B$2000,2,FALSE))</f>
        <v>3615.7480710817877</v>
      </c>
      <c r="CA141" s="4">
        <f>BJ141*$BU141*(VLOOKUP("Fuel Specific Gravity",'Raw Data'!$A$1:$B$2000,2,FALSE))</f>
        <v>317.36799648715601</v>
      </c>
      <c r="CB141" s="4">
        <f>BM141*$BU141*(VLOOKUP("Fuel Specific Gravity",'Raw Data'!$A$1:$B$2000,2,FALSE))</f>
        <v>411.18728754972892</v>
      </c>
    </row>
    <row r="142" spans="1:80" x14ac:dyDescent="0.25">
      <c r="A142" s="2">
        <v>43167</v>
      </c>
      <c r="B142" s="38">
        <v>1.9628472222222224E-2</v>
      </c>
      <c r="C142" s="4">
        <v>10.513</v>
      </c>
      <c r="D142" s="4">
        <v>4.4413</v>
      </c>
      <c r="E142" s="4">
        <v>44412.614869999998</v>
      </c>
      <c r="F142" s="4">
        <v>1838.2</v>
      </c>
      <c r="G142" s="4">
        <v>1.6</v>
      </c>
      <c r="H142" s="4">
        <v>5286.8</v>
      </c>
      <c r="J142" s="4">
        <v>1.2</v>
      </c>
      <c r="K142" s="4">
        <v>0.85770000000000002</v>
      </c>
      <c r="L142" s="4">
        <v>9.0169999999999995</v>
      </c>
      <c r="M142" s="4">
        <v>3.8092000000000001</v>
      </c>
      <c r="N142" s="4">
        <v>1576.57</v>
      </c>
      <c r="O142" s="4">
        <v>1.3723000000000001</v>
      </c>
      <c r="P142" s="4">
        <v>1577.9</v>
      </c>
      <c r="Q142" s="4">
        <v>1288.0051000000001</v>
      </c>
      <c r="R142" s="4">
        <v>1.1211</v>
      </c>
      <c r="S142" s="4">
        <v>1289.0999999999999</v>
      </c>
      <c r="T142" s="4">
        <v>5286.8082000000004</v>
      </c>
      <c r="W142" s="4">
        <v>0</v>
      </c>
      <c r="X142" s="4">
        <v>1.0291999999999999</v>
      </c>
      <c r="Y142" s="4">
        <v>12</v>
      </c>
      <c r="Z142" s="4">
        <v>852</v>
      </c>
      <c r="AA142" s="4">
        <v>851</v>
      </c>
      <c r="AB142" s="4">
        <v>865</v>
      </c>
      <c r="AC142" s="4">
        <v>93</v>
      </c>
      <c r="AD142" s="4">
        <v>27.33</v>
      </c>
      <c r="AE142" s="4">
        <v>0.63</v>
      </c>
      <c r="AF142" s="4">
        <v>978</v>
      </c>
      <c r="AG142" s="4">
        <v>1</v>
      </c>
      <c r="AH142" s="4">
        <v>63</v>
      </c>
      <c r="AI142" s="4">
        <v>37</v>
      </c>
      <c r="AJ142" s="4">
        <v>190</v>
      </c>
      <c r="AK142" s="4">
        <v>168</v>
      </c>
      <c r="AL142" s="4">
        <v>3.4</v>
      </c>
      <c r="AM142" s="4">
        <v>174.4</v>
      </c>
      <c r="AN142" s="4" t="s">
        <v>155</v>
      </c>
      <c r="AO142" s="4">
        <v>2</v>
      </c>
      <c r="AP142" s="5">
        <v>0.77043981481481483</v>
      </c>
      <c r="AQ142" s="4">
        <v>47.162160999999998</v>
      </c>
      <c r="AR142" s="4">
        <v>-88.491730000000004</v>
      </c>
      <c r="AS142" s="4">
        <v>317</v>
      </c>
      <c r="AT142" s="4">
        <v>41</v>
      </c>
      <c r="AU142" s="4">
        <v>12</v>
      </c>
      <c r="AV142" s="4">
        <v>11</v>
      </c>
      <c r="AW142" s="4" t="s">
        <v>215</v>
      </c>
      <c r="AX142" s="4">
        <v>1.2719</v>
      </c>
      <c r="AY142" s="4">
        <v>1.2719</v>
      </c>
      <c r="AZ142" s="4">
        <v>1.8718999999999999</v>
      </c>
      <c r="BA142" s="4">
        <v>13.404</v>
      </c>
      <c r="BB142" s="4">
        <v>12.55</v>
      </c>
      <c r="BC142" s="4">
        <v>0.94</v>
      </c>
      <c r="BD142" s="4">
        <v>16.591999999999999</v>
      </c>
      <c r="BE142" s="4">
        <v>1961.9659999999999</v>
      </c>
      <c r="BF142" s="4">
        <v>527.524</v>
      </c>
      <c r="BG142" s="4">
        <v>35.923999999999999</v>
      </c>
      <c r="BH142" s="4">
        <v>3.1E-2</v>
      </c>
      <c r="BI142" s="4">
        <v>35.954999999999998</v>
      </c>
      <c r="BJ142" s="4">
        <v>29.347999999999999</v>
      </c>
      <c r="BK142" s="4">
        <v>2.5999999999999999E-2</v>
      </c>
      <c r="BL142" s="4">
        <v>29.373999999999999</v>
      </c>
      <c r="BM142" s="4">
        <v>39.695799999999998</v>
      </c>
      <c r="BQ142" s="4">
        <v>162.83199999999999</v>
      </c>
      <c r="BR142" s="4">
        <v>0.47569600000000001</v>
      </c>
      <c r="BS142" s="4">
        <v>-5</v>
      </c>
      <c r="BT142" s="4">
        <v>9.8770000000000004E-3</v>
      </c>
      <c r="BU142" s="4">
        <v>11.624821000000001</v>
      </c>
      <c r="BV142" s="4">
        <v>21</v>
      </c>
      <c r="BW142" s="4">
        <f t="shared" si="11"/>
        <v>3.0712777082000002</v>
      </c>
      <c r="BY142" s="4">
        <f>BE142*$BU142*(VLOOKUP("Fuel Specific Gravity",'Raw Data'!$A$1:$B$2000,2,FALSE))</f>
        <v>17128.435172122587</v>
      </c>
      <c r="BZ142" s="4">
        <f>BF142*$BU142*(VLOOKUP("Fuel Specific Gravity",'Raw Data'!$A$1:$B$2000,2,FALSE))</f>
        <v>4605.411426976204</v>
      </c>
      <c r="CA142" s="4">
        <f>BJ142*$BU142*(VLOOKUP("Fuel Specific Gravity",'Raw Data'!$A$1:$B$2000,2,FALSE))</f>
        <v>256.21510027770796</v>
      </c>
      <c r="CB142" s="4">
        <f>BM142*$BU142*(VLOOKUP("Fuel Specific Gravity",'Raw Data'!$A$1:$B$2000,2,FALSE))</f>
        <v>346.5538836583018</v>
      </c>
    </row>
    <row r="143" spans="1:80" x14ac:dyDescent="0.25">
      <c r="A143" s="2">
        <v>43167</v>
      </c>
      <c r="B143" s="38">
        <v>1.9640046296296298E-2</v>
      </c>
      <c r="C143" s="4">
        <v>9.67</v>
      </c>
      <c r="D143" s="4">
        <v>7.0560999999999998</v>
      </c>
      <c r="E143" s="4">
        <v>70561.495020000002</v>
      </c>
      <c r="F143" s="4">
        <v>1745.4</v>
      </c>
      <c r="G143" s="4">
        <v>1.8</v>
      </c>
      <c r="H143" s="4">
        <v>5739.6</v>
      </c>
      <c r="J143" s="4">
        <v>1.1000000000000001</v>
      </c>
      <c r="K143" s="4">
        <v>0.83850000000000002</v>
      </c>
      <c r="L143" s="4">
        <v>8.1084999999999994</v>
      </c>
      <c r="M143" s="4">
        <v>5.9168000000000003</v>
      </c>
      <c r="N143" s="4">
        <v>1463.5445999999999</v>
      </c>
      <c r="O143" s="4">
        <v>1.5466</v>
      </c>
      <c r="P143" s="4">
        <v>1465.1</v>
      </c>
      <c r="Q143" s="4">
        <v>1195.6670999999999</v>
      </c>
      <c r="R143" s="4">
        <v>1.2635000000000001</v>
      </c>
      <c r="S143" s="4">
        <v>1196.9000000000001</v>
      </c>
      <c r="T143" s="4">
        <v>5739.6243000000004</v>
      </c>
      <c r="W143" s="4">
        <v>0</v>
      </c>
      <c r="X143" s="4">
        <v>0.9224</v>
      </c>
      <c r="Y143" s="4">
        <v>12</v>
      </c>
      <c r="Z143" s="4">
        <v>854</v>
      </c>
      <c r="AA143" s="4">
        <v>854</v>
      </c>
      <c r="AB143" s="4">
        <v>868</v>
      </c>
      <c r="AC143" s="4">
        <v>93</v>
      </c>
      <c r="AD143" s="4">
        <v>27.33</v>
      </c>
      <c r="AE143" s="4">
        <v>0.63</v>
      </c>
      <c r="AF143" s="4">
        <v>978</v>
      </c>
      <c r="AG143" s="4">
        <v>1</v>
      </c>
      <c r="AH143" s="4">
        <v>62.122999999999998</v>
      </c>
      <c r="AI143" s="4">
        <v>37</v>
      </c>
      <c r="AJ143" s="4">
        <v>190</v>
      </c>
      <c r="AK143" s="4">
        <v>168</v>
      </c>
      <c r="AL143" s="4">
        <v>3.4</v>
      </c>
      <c r="AM143" s="4">
        <v>174.1</v>
      </c>
      <c r="AN143" s="4" t="s">
        <v>155</v>
      </c>
      <c r="AO143" s="4">
        <v>2</v>
      </c>
      <c r="AP143" s="5">
        <v>0.77045138888888898</v>
      </c>
      <c r="AQ143" s="4">
        <v>47.161994999999997</v>
      </c>
      <c r="AR143" s="4">
        <v>-88.491641000000001</v>
      </c>
      <c r="AS143" s="4">
        <v>316.7</v>
      </c>
      <c r="AT143" s="4">
        <v>43.2</v>
      </c>
      <c r="AU143" s="4">
        <v>12</v>
      </c>
      <c r="AV143" s="4">
        <v>11</v>
      </c>
      <c r="AW143" s="4" t="s">
        <v>215</v>
      </c>
      <c r="AX143" s="4">
        <v>1.3</v>
      </c>
      <c r="AY143" s="4">
        <v>1.3</v>
      </c>
      <c r="AZ143" s="4">
        <v>1.9719</v>
      </c>
      <c r="BA143" s="4">
        <v>13.404</v>
      </c>
      <c r="BB143" s="4">
        <v>10.96</v>
      </c>
      <c r="BC143" s="4">
        <v>0.82</v>
      </c>
      <c r="BD143" s="4">
        <v>19.256</v>
      </c>
      <c r="BE143" s="4">
        <v>1613.462</v>
      </c>
      <c r="BF143" s="4">
        <v>749.346</v>
      </c>
      <c r="BG143" s="4">
        <v>30.497</v>
      </c>
      <c r="BH143" s="4">
        <v>3.2000000000000001E-2</v>
      </c>
      <c r="BI143" s="4">
        <v>30.529</v>
      </c>
      <c r="BJ143" s="4">
        <v>24.914999999999999</v>
      </c>
      <c r="BK143" s="4">
        <v>2.5999999999999999E-2</v>
      </c>
      <c r="BL143" s="4">
        <v>24.940999999999999</v>
      </c>
      <c r="BM143" s="4">
        <v>39.4114</v>
      </c>
      <c r="BQ143" s="4">
        <v>133.453</v>
      </c>
      <c r="BR143" s="4">
        <v>0.333343</v>
      </c>
      <c r="BS143" s="4">
        <v>-5</v>
      </c>
      <c r="BT143" s="4">
        <v>8.2459999999999999E-3</v>
      </c>
      <c r="BU143" s="4">
        <v>8.1460699999999999</v>
      </c>
      <c r="BV143" s="4">
        <v>21</v>
      </c>
      <c r="BW143" s="4">
        <f t="shared" si="11"/>
        <v>2.1521916939999999</v>
      </c>
      <c r="BY143" s="4">
        <f>BE143*$BU143*(VLOOKUP("Fuel Specific Gravity",'Raw Data'!$A$1:$B$2000,2,FALSE))</f>
        <v>9870.6741701493411</v>
      </c>
      <c r="BZ143" s="4">
        <f>BF143*$BU143*(VLOOKUP("Fuel Specific Gravity",'Raw Data'!$A$1:$B$2000,2,FALSE))</f>
        <v>4584.2729526352196</v>
      </c>
      <c r="CA143" s="4">
        <f>BJ143*$BU143*(VLOOKUP("Fuel Specific Gravity",'Raw Data'!$A$1:$B$2000,2,FALSE))</f>
        <v>152.42245987154999</v>
      </c>
      <c r="CB143" s="4">
        <f>BM143*$BU143*(VLOOKUP("Fuel Specific Gravity",'Raw Data'!$A$1:$B$2000,2,FALSE))</f>
        <v>241.107065421698</v>
      </c>
    </row>
    <row r="144" spans="1:80" x14ac:dyDescent="0.25">
      <c r="A144" s="2">
        <v>43167</v>
      </c>
      <c r="B144" s="38">
        <v>1.9651620370370371E-2</v>
      </c>
      <c r="C144" s="4">
        <v>9.8070000000000004</v>
      </c>
      <c r="D144" s="4">
        <v>6.5843999999999996</v>
      </c>
      <c r="E144" s="4">
        <v>65843.887040000001</v>
      </c>
      <c r="F144" s="4">
        <v>1385.5</v>
      </c>
      <c r="G144" s="4">
        <v>3.3</v>
      </c>
      <c r="H144" s="4">
        <v>5801.3</v>
      </c>
      <c r="J144" s="4">
        <v>1.04</v>
      </c>
      <c r="K144" s="4">
        <v>0.84199999999999997</v>
      </c>
      <c r="L144" s="4">
        <v>8.2574000000000005</v>
      </c>
      <c r="M144" s="4">
        <v>5.5438999999999998</v>
      </c>
      <c r="N144" s="4">
        <v>1166.5715</v>
      </c>
      <c r="O144" s="4">
        <v>2.7559</v>
      </c>
      <c r="P144" s="4">
        <v>1169.3</v>
      </c>
      <c r="Q144" s="4">
        <v>953.05</v>
      </c>
      <c r="R144" s="4">
        <v>2.2515000000000001</v>
      </c>
      <c r="S144" s="4">
        <v>955.3</v>
      </c>
      <c r="T144" s="4">
        <v>5801.2640000000001</v>
      </c>
      <c r="W144" s="4">
        <v>0</v>
      </c>
      <c r="X144" s="4">
        <v>0.87809999999999999</v>
      </c>
      <c r="Y144" s="4">
        <v>11.9</v>
      </c>
      <c r="Z144" s="4">
        <v>855</v>
      </c>
      <c r="AA144" s="4">
        <v>855</v>
      </c>
      <c r="AB144" s="4">
        <v>867</v>
      </c>
      <c r="AC144" s="4">
        <v>93</v>
      </c>
      <c r="AD144" s="4">
        <v>27.33</v>
      </c>
      <c r="AE144" s="4">
        <v>0.63</v>
      </c>
      <c r="AF144" s="4">
        <v>978</v>
      </c>
      <c r="AG144" s="4">
        <v>1</v>
      </c>
      <c r="AH144" s="4">
        <v>62</v>
      </c>
      <c r="AI144" s="4">
        <v>37</v>
      </c>
      <c r="AJ144" s="4">
        <v>190</v>
      </c>
      <c r="AK144" s="4">
        <v>168</v>
      </c>
      <c r="AL144" s="4">
        <v>3.2</v>
      </c>
      <c r="AM144" s="4">
        <v>174</v>
      </c>
      <c r="AN144" s="4" t="s">
        <v>155</v>
      </c>
      <c r="AO144" s="4">
        <v>2</v>
      </c>
      <c r="AP144" s="5">
        <v>0.77046296296296291</v>
      </c>
      <c r="AQ144" s="4">
        <v>47.161824000000003</v>
      </c>
      <c r="AR144" s="4">
        <v>-88.491540999999998</v>
      </c>
      <c r="AS144" s="4">
        <v>316.2</v>
      </c>
      <c r="AT144" s="4">
        <v>43</v>
      </c>
      <c r="AU144" s="4">
        <v>12</v>
      </c>
      <c r="AV144" s="4">
        <v>11</v>
      </c>
      <c r="AW144" s="4" t="s">
        <v>215</v>
      </c>
      <c r="AX144" s="4">
        <v>1.3718999999999999</v>
      </c>
      <c r="AY144" s="4">
        <v>1.3718999999999999</v>
      </c>
      <c r="AZ144" s="4">
        <v>2.0718999999999999</v>
      </c>
      <c r="BA144" s="4">
        <v>13.404</v>
      </c>
      <c r="BB144" s="4">
        <v>11.22</v>
      </c>
      <c r="BC144" s="4">
        <v>0.84</v>
      </c>
      <c r="BD144" s="4">
        <v>18.766999999999999</v>
      </c>
      <c r="BE144" s="4">
        <v>1668.0509999999999</v>
      </c>
      <c r="BF144" s="4">
        <v>712.78899999999999</v>
      </c>
      <c r="BG144" s="4">
        <v>24.678000000000001</v>
      </c>
      <c r="BH144" s="4">
        <v>5.8000000000000003E-2</v>
      </c>
      <c r="BI144" s="4">
        <v>24.736000000000001</v>
      </c>
      <c r="BJ144" s="4">
        <v>20.161000000000001</v>
      </c>
      <c r="BK144" s="4">
        <v>4.8000000000000001E-2</v>
      </c>
      <c r="BL144" s="4">
        <v>20.209</v>
      </c>
      <c r="BM144" s="4">
        <v>40.439900000000002</v>
      </c>
      <c r="BQ144" s="4">
        <v>128.97499999999999</v>
      </c>
      <c r="BR144" s="4">
        <v>0.23794699999999999</v>
      </c>
      <c r="BS144" s="4">
        <v>-5</v>
      </c>
      <c r="BT144" s="4">
        <v>8.8769999999999995E-3</v>
      </c>
      <c r="BU144" s="4">
        <v>5.8148299999999997</v>
      </c>
      <c r="BV144" s="4">
        <v>21</v>
      </c>
      <c r="BW144" s="4">
        <f t="shared" si="11"/>
        <v>1.5362780859999998</v>
      </c>
      <c r="BY144" s="4">
        <f>BE144*$BU144*(VLOOKUP("Fuel Specific Gravity",'Raw Data'!$A$1:$B$2000,2,FALSE))</f>
        <v>7284.2741802438295</v>
      </c>
      <c r="BZ144" s="4">
        <f>BF144*$BU144*(VLOOKUP("Fuel Specific Gravity",'Raw Data'!$A$1:$B$2000,2,FALSE))</f>
        <v>3112.7048925133699</v>
      </c>
      <c r="CA144" s="4">
        <f>BJ144*$BU144*(VLOOKUP("Fuel Specific Gravity",'Raw Data'!$A$1:$B$2000,2,FALSE))</f>
        <v>88.041823510130001</v>
      </c>
      <c r="CB144" s="4">
        <f>BM144*$BU144*(VLOOKUP("Fuel Specific Gravity",'Raw Data'!$A$1:$B$2000,2,FALSE))</f>
        <v>176.59850893146699</v>
      </c>
    </row>
    <row r="145" spans="1:80" x14ac:dyDescent="0.25">
      <c r="A145" s="2">
        <v>43167</v>
      </c>
      <c r="B145" s="38">
        <v>1.9663194444444445E-2</v>
      </c>
      <c r="C145" s="4">
        <v>9.7330000000000005</v>
      </c>
      <c r="D145" s="4">
        <v>6.7122000000000002</v>
      </c>
      <c r="E145" s="4">
        <v>67121.643840000004</v>
      </c>
      <c r="F145" s="4">
        <v>1024.0999999999999</v>
      </c>
      <c r="G145" s="4">
        <v>3.8</v>
      </c>
      <c r="H145" s="4">
        <v>5773.5</v>
      </c>
      <c r="J145" s="4">
        <v>1</v>
      </c>
      <c r="K145" s="4">
        <v>0.84140000000000004</v>
      </c>
      <c r="L145" s="4">
        <v>8.1891999999999996</v>
      </c>
      <c r="M145" s="4">
        <v>5.6475</v>
      </c>
      <c r="N145" s="4">
        <v>861.70240000000001</v>
      </c>
      <c r="O145" s="4">
        <v>3.1972999999999998</v>
      </c>
      <c r="P145" s="4">
        <v>864.9</v>
      </c>
      <c r="Q145" s="4">
        <v>703.98209999999995</v>
      </c>
      <c r="R145" s="4">
        <v>2.6120999999999999</v>
      </c>
      <c r="S145" s="4">
        <v>706.6</v>
      </c>
      <c r="T145" s="4">
        <v>5773.5339000000004</v>
      </c>
      <c r="W145" s="4">
        <v>0</v>
      </c>
      <c r="X145" s="4">
        <v>0.84140000000000004</v>
      </c>
      <c r="Y145" s="4">
        <v>12</v>
      </c>
      <c r="Z145" s="4">
        <v>855</v>
      </c>
      <c r="AA145" s="4">
        <v>855</v>
      </c>
      <c r="AB145" s="4">
        <v>868</v>
      </c>
      <c r="AC145" s="4">
        <v>93</v>
      </c>
      <c r="AD145" s="4">
        <v>27.33</v>
      </c>
      <c r="AE145" s="4">
        <v>0.63</v>
      </c>
      <c r="AF145" s="4">
        <v>978</v>
      </c>
      <c r="AG145" s="4">
        <v>1</v>
      </c>
      <c r="AH145" s="4">
        <v>62</v>
      </c>
      <c r="AI145" s="4">
        <v>37</v>
      </c>
      <c r="AJ145" s="4">
        <v>190</v>
      </c>
      <c r="AK145" s="4">
        <v>168</v>
      </c>
      <c r="AL145" s="4">
        <v>3.4</v>
      </c>
      <c r="AM145" s="4">
        <v>174</v>
      </c>
      <c r="AN145" s="4" t="s">
        <v>155</v>
      </c>
      <c r="AO145" s="4">
        <v>2</v>
      </c>
      <c r="AP145" s="5">
        <v>0.77047453703703705</v>
      </c>
      <c r="AQ145" s="4">
        <v>47.161664000000002</v>
      </c>
      <c r="AR145" s="4">
        <v>-88.491439</v>
      </c>
      <c r="AS145" s="4">
        <v>316.2</v>
      </c>
      <c r="AT145" s="4">
        <v>42.7</v>
      </c>
      <c r="AU145" s="4">
        <v>12</v>
      </c>
      <c r="AV145" s="4">
        <v>11</v>
      </c>
      <c r="AW145" s="4" t="s">
        <v>215</v>
      </c>
      <c r="AX145" s="4">
        <v>1.4719</v>
      </c>
      <c r="AY145" s="4">
        <v>1.6876</v>
      </c>
      <c r="AZ145" s="4">
        <v>2.3157000000000001</v>
      </c>
      <c r="BA145" s="4">
        <v>13.404</v>
      </c>
      <c r="BB145" s="4">
        <v>11.17</v>
      </c>
      <c r="BC145" s="4">
        <v>0.83</v>
      </c>
      <c r="BD145" s="4">
        <v>18.850999999999999</v>
      </c>
      <c r="BE145" s="4">
        <v>1650.5170000000001</v>
      </c>
      <c r="BF145" s="4">
        <v>724.46</v>
      </c>
      <c r="BG145" s="4">
        <v>18.187000000000001</v>
      </c>
      <c r="BH145" s="4">
        <v>6.7000000000000004E-2</v>
      </c>
      <c r="BI145" s="4">
        <v>18.254999999999999</v>
      </c>
      <c r="BJ145" s="4">
        <v>14.859</v>
      </c>
      <c r="BK145" s="4">
        <v>5.5E-2</v>
      </c>
      <c r="BL145" s="4">
        <v>14.914</v>
      </c>
      <c r="BM145" s="4">
        <v>40.155299999999997</v>
      </c>
      <c r="BQ145" s="4">
        <v>123.303</v>
      </c>
      <c r="BR145" s="4">
        <v>0.238401</v>
      </c>
      <c r="BS145" s="4">
        <v>-5</v>
      </c>
      <c r="BT145" s="4">
        <v>8.123E-3</v>
      </c>
      <c r="BU145" s="4">
        <v>5.8259239999999997</v>
      </c>
      <c r="BV145" s="4">
        <v>21</v>
      </c>
      <c r="BW145" s="4">
        <f t="shared" si="11"/>
        <v>1.5392091207999998</v>
      </c>
      <c r="BY145" s="4">
        <f>BE145*$BU145*(VLOOKUP("Fuel Specific Gravity",'Raw Data'!$A$1:$B$2000,2,FALSE))</f>
        <v>7221.4557386337083</v>
      </c>
      <c r="BZ145" s="4">
        <f>BF145*$BU145*(VLOOKUP("Fuel Specific Gravity",'Raw Data'!$A$1:$B$2000,2,FALSE))</f>
        <v>3169.7073246810401</v>
      </c>
      <c r="CA145" s="4">
        <f>BJ145*$BU145*(VLOOKUP("Fuel Specific Gravity",'Raw Data'!$A$1:$B$2000,2,FALSE))</f>
        <v>65.012120941716006</v>
      </c>
      <c r="CB145" s="4">
        <f>BM145*$BU145*(VLOOKUP("Fuel Specific Gravity",'Raw Data'!$A$1:$B$2000,2,FALSE))</f>
        <v>175.69023622389719</v>
      </c>
    </row>
    <row r="146" spans="1:80" x14ac:dyDescent="0.25">
      <c r="A146" s="2">
        <v>43167</v>
      </c>
      <c r="B146" s="38">
        <v>1.9674768518518519E-2</v>
      </c>
      <c r="C146" s="4">
        <v>9.3379999999999992</v>
      </c>
      <c r="D146" s="4">
        <v>6.7991999999999999</v>
      </c>
      <c r="E146" s="4">
        <v>67991.641409999997</v>
      </c>
      <c r="F146" s="4">
        <v>811.7</v>
      </c>
      <c r="G146" s="4">
        <v>3.8</v>
      </c>
      <c r="H146" s="4">
        <v>6087</v>
      </c>
      <c r="J146" s="4">
        <v>1</v>
      </c>
      <c r="K146" s="4">
        <v>0.84330000000000005</v>
      </c>
      <c r="L146" s="4">
        <v>7.8747999999999996</v>
      </c>
      <c r="M146" s="4">
        <v>5.734</v>
      </c>
      <c r="N146" s="4">
        <v>684.50890000000004</v>
      </c>
      <c r="O146" s="4">
        <v>3.2046999999999999</v>
      </c>
      <c r="P146" s="4">
        <v>687.7</v>
      </c>
      <c r="Q146" s="4">
        <v>559.22090000000003</v>
      </c>
      <c r="R146" s="4">
        <v>2.6181000000000001</v>
      </c>
      <c r="S146" s="4">
        <v>561.79999999999995</v>
      </c>
      <c r="T146" s="4">
        <v>6087.0478000000003</v>
      </c>
      <c r="W146" s="4">
        <v>0</v>
      </c>
      <c r="X146" s="4">
        <v>0.84330000000000005</v>
      </c>
      <c r="Y146" s="4">
        <v>12</v>
      </c>
      <c r="Z146" s="4">
        <v>857</v>
      </c>
      <c r="AA146" s="4">
        <v>857</v>
      </c>
      <c r="AB146" s="4">
        <v>870</v>
      </c>
      <c r="AC146" s="4">
        <v>93</v>
      </c>
      <c r="AD146" s="4">
        <v>27.33</v>
      </c>
      <c r="AE146" s="4">
        <v>0.63</v>
      </c>
      <c r="AF146" s="4">
        <v>978</v>
      </c>
      <c r="AG146" s="4">
        <v>1</v>
      </c>
      <c r="AH146" s="4">
        <v>62</v>
      </c>
      <c r="AI146" s="4">
        <v>37</v>
      </c>
      <c r="AJ146" s="4">
        <v>190</v>
      </c>
      <c r="AK146" s="4">
        <v>168</v>
      </c>
      <c r="AL146" s="4">
        <v>3.5</v>
      </c>
      <c r="AM146" s="4">
        <v>174</v>
      </c>
      <c r="AN146" s="4" t="s">
        <v>155</v>
      </c>
      <c r="AO146" s="4">
        <v>2</v>
      </c>
      <c r="AP146" s="5">
        <v>0.77048611111111109</v>
      </c>
      <c r="AQ146" s="4">
        <v>47.161532000000001</v>
      </c>
      <c r="AR146" s="4">
        <v>-88.491328999999993</v>
      </c>
      <c r="AS146" s="4">
        <v>316.10000000000002</v>
      </c>
      <c r="AT146" s="4">
        <v>40.200000000000003</v>
      </c>
      <c r="AU146" s="4">
        <v>12</v>
      </c>
      <c r="AV146" s="4">
        <v>11</v>
      </c>
      <c r="AW146" s="4" t="s">
        <v>215</v>
      </c>
      <c r="AX146" s="4">
        <v>1.5719000000000001</v>
      </c>
      <c r="AY146" s="4">
        <v>1.2248000000000001</v>
      </c>
      <c r="AZ146" s="4">
        <v>2.4719000000000002</v>
      </c>
      <c r="BA146" s="4">
        <v>13.404</v>
      </c>
      <c r="BB146" s="4">
        <v>11.32</v>
      </c>
      <c r="BC146" s="4">
        <v>0.84</v>
      </c>
      <c r="BD146" s="4">
        <v>18.576000000000001</v>
      </c>
      <c r="BE146" s="4">
        <v>1609.1489999999999</v>
      </c>
      <c r="BF146" s="4">
        <v>745.75199999999995</v>
      </c>
      <c r="BG146" s="4">
        <v>14.648</v>
      </c>
      <c r="BH146" s="4">
        <v>6.9000000000000006E-2</v>
      </c>
      <c r="BI146" s="4">
        <v>14.715999999999999</v>
      </c>
      <c r="BJ146" s="4">
        <v>11.967000000000001</v>
      </c>
      <c r="BK146" s="4">
        <v>5.6000000000000001E-2</v>
      </c>
      <c r="BL146" s="4">
        <v>12.023</v>
      </c>
      <c r="BM146" s="4">
        <v>42.922699999999999</v>
      </c>
      <c r="BQ146" s="4">
        <v>125.303</v>
      </c>
      <c r="BR146" s="4">
        <v>0.193519</v>
      </c>
      <c r="BS146" s="4">
        <v>-5</v>
      </c>
      <c r="BT146" s="4">
        <v>8.8769999999999995E-3</v>
      </c>
      <c r="BU146" s="4">
        <v>4.7291210000000001</v>
      </c>
      <c r="BV146" s="4">
        <v>21</v>
      </c>
      <c r="BW146" s="4">
        <f t="shared" si="11"/>
        <v>1.2494337682000001</v>
      </c>
      <c r="BY146" s="4">
        <f>BE146*$BU146*(VLOOKUP("Fuel Specific Gravity",'Raw Data'!$A$1:$B$2000,2,FALSE))</f>
        <v>5715.0051063497785</v>
      </c>
      <c r="BZ146" s="4">
        <f>BF146*$BU146*(VLOOKUP("Fuel Specific Gravity",'Raw Data'!$A$1:$B$2000,2,FALSE))</f>
        <v>2648.5903344379922</v>
      </c>
      <c r="CA146" s="4">
        <f>BJ146*$BU146*(VLOOKUP("Fuel Specific Gravity",'Raw Data'!$A$1:$B$2000,2,FALSE))</f>
        <v>42.501636646256998</v>
      </c>
      <c r="CB146" s="4">
        <f>BM146*$BU146*(VLOOKUP("Fuel Specific Gravity",'Raw Data'!$A$1:$B$2000,2,FALSE))</f>
        <v>152.4429681019717</v>
      </c>
    </row>
    <row r="147" spans="1:80" x14ac:dyDescent="0.25">
      <c r="A147" s="2">
        <v>43167</v>
      </c>
      <c r="B147" s="38">
        <v>1.9686342592592592E-2</v>
      </c>
      <c r="C147" s="4">
        <v>10.481999999999999</v>
      </c>
      <c r="D147" s="4">
        <v>5.7252999999999998</v>
      </c>
      <c r="E147" s="4">
        <v>57253.125</v>
      </c>
      <c r="F147" s="4">
        <v>666.3</v>
      </c>
      <c r="G147" s="4">
        <v>3.6</v>
      </c>
      <c r="H147" s="4">
        <v>6412.4</v>
      </c>
      <c r="J147" s="4">
        <v>0.9</v>
      </c>
      <c r="K147" s="4">
        <v>0.84450000000000003</v>
      </c>
      <c r="L147" s="4">
        <v>8.8528000000000002</v>
      </c>
      <c r="M147" s="4">
        <v>4.8353000000000002</v>
      </c>
      <c r="N147" s="4">
        <v>562.69439999999997</v>
      </c>
      <c r="O147" s="4">
        <v>3.0083000000000002</v>
      </c>
      <c r="P147" s="4">
        <v>565.70000000000005</v>
      </c>
      <c r="Q147" s="4">
        <v>459.65910000000002</v>
      </c>
      <c r="R147" s="4">
        <v>2.4573999999999998</v>
      </c>
      <c r="S147" s="4">
        <v>462.1</v>
      </c>
      <c r="T147" s="4">
        <v>6412.3501999999999</v>
      </c>
      <c r="W147" s="4">
        <v>0</v>
      </c>
      <c r="X147" s="4">
        <v>0.7601</v>
      </c>
      <c r="Y147" s="4">
        <v>11.9</v>
      </c>
      <c r="Z147" s="4">
        <v>857</v>
      </c>
      <c r="AA147" s="4">
        <v>855</v>
      </c>
      <c r="AB147" s="4">
        <v>870</v>
      </c>
      <c r="AC147" s="4">
        <v>93</v>
      </c>
      <c r="AD147" s="4">
        <v>27.31</v>
      </c>
      <c r="AE147" s="4">
        <v>0.63</v>
      </c>
      <c r="AF147" s="4">
        <v>979</v>
      </c>
      <c r="AG147" s="4">
        <v>1</v>
      </c>
      <c r="AH147" s="4">
        <v>62</v>
      </c>
      <c r="AI147" s="4">
        <v>37</v>
      </c>
      <c r="AJ147" s="4">
        <v>190</v>
      </c>
      <c r="AK147" s="4">
        <v>168</v>
      </c>
      <c r="AL147" s="4">
        <v>3.5</v>
      </c>
      <c r="AM147" s="4">
        <v>174.4</v>
      </c>
      <c r="AN147" s="4" t="s">
        <v>155</v>
      </c>
      <c r="AO147" s="4">
        <v>2</v>
      </c>
      <c r="AP147" s="5">
        <v>0.77049768518518524</v>
      </c>
      <c r="AQ147" s="4">
        <v>47.161423999999997</v>
      </c>
      <c r="AR147" s="4">
        <v>-88.491192999999996</v>
      </c>
      <c r="AS147" s="4">
        <v>316.10000000000002</v>
      </c>
      <c r="AT147" s="4">
        <v>37.299999999999997</v>
      </c>
      <c r="AU147" s="4">
        <v>12</v>
      </c>
      <c r="AV147" s="4">
        <v>11</v>
      </c>
      <c r="AW147" s="4" t="s">
        <v>215</v>
      </c>
      <c r="AX147" s="4">
        <v>1.7436560000000001</v>
      </c>
      <c r="AY147" s="4">
        <v>1</v>
      </c>
      <c r="AZ147" s="4">
        <v>2.571828</v>
      </c>
      <c r="BA147" s="4">
        <v>13.404</v>
      </c>
      <c r="BB147" s="4">
        <v>11.42</v>
      </c>
      <c r="BC147" s="4">
        <v>0.85</v>
      </c>
      <c r="BD147" s="4">
        <v>18.407</v>
      </c>
      <c r="BE147" s="4">
        <v>1794.866</v>
      </c>
      <c r="BF147" s="4">
        <v>623.95299999999997</v>
      </c>
      <c r="BG147" s="4">
        <v>11.946999999999999</v>
      </c>
      <c r="BH147" s="4">
        <v>6.4000000000000001E-2</v>
      </c>
      <c r="BI147" s="4">
        <v>12.010999999999999</v>
      </c>
      <c r="BJ147" s="4">
        <v>9.7590000000000003</v>
      </c>
      <c r="BK147" s="4">
        <v>5.1999999999999998E-2</v>
      </c>
      <c r="BL147" s="4">
        <v>9.8119999999999994</v>
      </c>
      <c r="BM147" s="4">
        <v>44.863500000000002</v>
      </c>
      <c r="BQ147" s="4">
        <v>112.051</v>
      </c>
      <c r="BR147" s="4">
        <v>0.24488199999999999</v>
      </c>
      <c r="BS147" s="4">
        <v>-5</v>
      </c>
      <c r="BT147" s="4">
        <v>8.9999999999999993E-3</v>
      </c>
      <c r="BU147" s="4">
        <v>5.9843039999999998</v>
      </c>
      <c r="BV147" s="4">
        <v>21</v>
      </c>
      <c r="BW147" s="4">
        <f t="shared" si="11"/>
        <v>1.5810531167999999</v>
      </c>
      <c r="BY147" s="4">
        <f>BE147*$BU147*(VLOOKUP("Fuel Specific Gravity",'Raw Data'!$A$1:$B$2000,2,FALSE))</f>
        <v>8066.5088612312638</v>
      </c>
      <c r="BZ147" s="4">
        <f>BF147*$BU147*(VLOOKUP("Fuel Specific Gravity",'Raw Data'!$A$1:$B$2000,2,FALSE))</f>
        <v>2804.1772497177121</v>
      </c>
      <c r="CA147" s="4">
        <f>BJ147*$BU147*(VLOOKUP("Fuel Specific Gravity",'Raw Data'!$A$1:$B$2000,2,FALSE))</f>
        <v>43.859017874736004</v>
      </c>
      <c r="CB147" s="4">
        <f>BM147*$BU147*(VLOOKUP("Fuel Specific Gravity",'Raw Data'!$A$1:$B$2000,2,FALSE))</f>
        <v>201.62609370050399</v>
      </c>
    </row>
    <row r="148" spans="1:80" x14ac:dyDescent="0.25">
      <c r="A148" s="2">
        <v>43167</v>
      </c>
      <c r="B148" s="38">
        <v>1.9697916666666666E-2</v>
      </c>
      <c r="C148" s="4">
        <v>11.789</v>
      </c>
      <c r="D148" s="4">
        <v>3.6644000000000001</v>
      </c>
      <c r="E148" s="4">
        <v>36644.158329999998</v>
      </c>
      <c r="F148" s="4">
        <v>646.6</v>
      </c>
      <c r="G148" s="4">
        <v>2.6</v>
      </c>
      <c r="H148" s="4">
        <v>6157.4</v>
      </c>
      <c r="J148" s="4">
        <v>0.9</v>
      </c>
      <c r="K148" s="4">
        <v>0.85419999999999996</v>
      </c>
      <c r="L148" s="4">
        <v>10.0695</v>
      </c>
      <c r="M148" s="4">
        <v>3.13</v>
      </c>
      <c r="N148" s="4">
        <v>552.31880000000001</v>
      </c>
      <c r="O148" s="4">
        <v>2.2240000000000002</v>
      </c>
      <c r="P148" s="4">
        <v>554.5</v>
      </c>
      <c r="Q148" s="4">
        <v>451.17739999999998</v>
      </c>
      <c r="R148" s="4">
        <v>1.8167</v>
      </c>
      <c r="S148" s="4">
        <v>453</v>
      </c>
      <c r="T148" s="4">
        <v>6157.4219999999996</v>
      </c>
      <c r="W148" s="4">
        <v>0</v>
      </c>
      <c r="X148" s="4">
        <v>0.76870000000000005</v>
      </c>
      <c r="Y148" s="4">
        <v>12</v>
      </c>
      <c r="Z148" s="4">
        <v>856</v>
      </c>
      <c r="AA148" s="4">
        <v>853</v>
      </c>
      <c r="AB148" s="4">
        <v>869</v>
      </c>
      <c r="AC148" s="4">
        <v>93</v>
      </c>
      <c r="AD148" s="4">
        <v>27.3</v>
      </c>
      <c r="AE148" s="4">
        <v>0.63</v>
      </c>
      <c r="AF148" s="4">
        <v>979</v>
      </c>
      <c r="AG148" s="4">
        <v>1</v>
      </c>
      <c r="AH148" s="4">
        <v>62</v>
      </c>
      <c r="AI148" s="4">
        <v>37</v>
      </c>
      <c r="AJ148" s="4">
        <v>190</v>
      </c>
      <c r="AK148" s="4">
        <v>168</v>
      </c>
      <c r="AL148" s="4">
        <v>3.6</v>
      </c>
      <c r="AM148" s="4">
        <v>174.8</v>
      </c>
      <c r="AN148" s="4" t="s">
        <v>155</v>
      </c>
      <c r="AO148" s="4">
        <v>2</v>
      </c>
      <c r="AP148" s="5">
        <v>0.77050925925925917</v>
      </c>
      <c r="AQ148" s="4">
        <v>47.161329000000002</v>
      </c>
      <c r="AR148" s="4">
        <v>-88.491054000000005</v>
      </c>
      <c r="AS148" s="4">
        <v>315.89999999999998</v>
      </c>
      <c r="AT148" s="4">
        <v>34.799999999999997</v>
      </c>
      <c r="AU148" s="4">
        <v>12</v>
      </c>
      <c r="AV148" s="4">
        <v>11</v>
      </c>
      <c r="AW148" s="4" t="s">
        <v>215</v>
      </c>
      <c r="AX148" s="4">
        <v>1.8</v>
      </c>
      <c r="AY148" s="4">
        <v>1.0718719999999999</v>
      </c>
      <c r="AZ148" s="4">
        <v>2.6</v>
      </c>
      <c r="BA148" s="4">
        <v>13.404</v>
      </c>
      <c r="BB148" s="4">
        <v>12.22</v>
      </c>
      <c r="BC148" s="4">
        <v>0.91</v>
      </c>
      <c r="BD148" s="4">
        <v>17.074999999999999</v>
      </c>
      <c r="BE148" s="4">
        <v>2117.7840000000001</v>
      </c>
      <c r="BF148" s="4">
        <v>418.98099999999999</v>
      </c>
      <c r="BG148" s="4">
        <v>12.164999999999999</v>
      </c>
      <c r="BH148" s="4">
        <v>4.9000000000000002E-2</v>
      </c>
      <c r="BI148" s="4">
        <v>12.214</v>
      </c>
      <c r="BJ148" s="4">
        <v>9.9369999999999994</v>
      </c>
      <c r="BK148" s="4">
        <v>0.04</v>
      </c>
      <c r="BL148" s="4">
        <v>9.9770000000000003</v>
      </c>
      <c r="BM148" s="4">
        <v>44.688499999999998</v>
      </c>
      <c r="BQ148" s="4">
        <v>117.55800000000001</v>
      </c>
      <c r="BR148" s="4">
        <v>0.33719199999999999</v>
      </c>
      <c r="BS148" s="4">
        <v>-5</v>
      </c>
      <c r="BT148" s="4">
        <v>8.123E-3</v>
      </c>
      <c r="BU148" s="4">
        <v>8.2401300000000006</v>
      </c>
      <c r="BV148" s="4">
        <v>21</v>
      </c>
      <c r="BW148" s="4">
        <f t="shared" si="11"/>
        <v>2.1770423459999999</v>
      </c>
      <c r="BY148" s="4">
        <f>BE148*$BU148*(VLOOKUP("Fuel Specific Gravity",'Raw Data'!$A$1:$B$2000,2,FALSE))</f>
        <v>13105.562419411923</v>
      </c>
      <c r="BZ148" s="4">
        <f>BF148*$BU148*(VLOOKUP("Fuel Specific Gravity",'Raw Data'!$A$1:$B$2000,2,FALSE))</f>
        <v>2592.7958885550302</v>
      </c>
      <c r="CA148" s="4">
        <f>BJ148*$BU148*(VLOOKUP("Fuel Specific Gravity",'Raw Data'!$A$1:$B$2000,2,FALSE))</f>
        <v>61.49351102931</v>
      </c>
      <c r="CB148" s="4">
        <f>BM148*$BU148*(VLOOKUP("Fuel Specific Gravity",'Raw Data'!$A$1:$B$2000,2,FALSE))</f>
        <v>276.547526178255</v>
      </c>
    </row>
    <row r="149" spans="1:80" x14ac:dyDescent="0.25">
      <c r="A149" s="4">
        <v>43167</v>
      </c>
      <c r="B149" s="38">
        <v>1.9709490740740739E-2</v>
      </c>
      <c r="C149" s="4">
        <v>12.513999999999999</v>
      </c>
      <c r="D149" s="4">
        <v>2.3414999999999999</v>
      </c>
      <c r="E149" s="4">
        <v>23414.562140000002</v>
      </c>
      <c r="F149" s="4">
        <v>636</v>
      </c>
      <c r="G149" s="4">
        <v>1.5</v>
      </c>
      <c r="H149" s="4">
        <v>5686.2</v>
      </c>
      <c r="J149" s="4">
        <v>0.9</v>
      </c>
      <c r="K149" s="4">
        <v>0.86109999999999998</v>
      </c>
      <c r="L149" s="4">
        <v>10.776300000000001</v>
      </c>
      <c r="M149" s="4">
        <v>2.0163000000000002</v>
      </c>
      <c r="N149" s="4">
        <v>547.68359999999996</v>
      </c>
      <c r="O149" s="4">
        <v>1.2976000000000001</v>
      </c>
      <c r="P149" s="4">
        <v>549</v>
      </c>
      <c r="Q149" s="4">
        <v>447.39089999999999</v>
      </c>
      <c r="R149" s="4">
        <v>1.0599000000000001</v>
      </c>
      <c r="S149" s="4">
        <v>448.5</v>
      </c>
      <c r="T149" s="4">
        <v>5686.1550999999999</v>
      </c>
      <c r="W149" s="4">
        <v>0</v>
      </c>
      <c r="X149" s="4">
        <v>0.77500000000000002</v>
      </c>
      <c r="Y149" s="4">
        <v>11.9</v>
      </c>
      <c r="Z149" s="4">
        <v>855</v>
      </c>
      <c r="AA149" s="4">
        <v>853</v>
      </c>
      <c r="AB149" s="4">
        <v>868</v>
      </c>
      <c r="AC149" s="4">
        <v>93</v>
      </c>
      <c r="AD149" s="4">
        <v>27.3</v>
      </c>
      <c r="AE149" s="4">
        <v>0.63</v>
      </c>
      <c r="AF149" s="4">
        <v>979</v>
      </c>
      <c r="AG149" s="4">
        <v>1</v>
      </c>
      <c r="AH149" s="4">
        <v>62</v>
      </c>
      <c r="AI149" s="4">
        <v>37</v>
      </c>
      <c r="AJ149" s="4">
        <v>190</v>
      </c>
      <c r="AK149" s="4">
        <v>168</v>
      </c>
      <c r="AL149" s="4">
        <v>3.5</v>
      </c>
      <c r="AM149" s="4">
        <v>174.9</v>
      </c>
      <c r="AN149" s="4" t="s">
        <v>155</v>
      </c>
      <c r="AO149" s="4">
        <v>2</v>
      </c>
      <c r="AP149" s="4">
        <v>0.77052083333333332</v>
      </c>
      <c r="AQ149" s="4">
        <v>47.161234999999998</v>
      </c>
      <c r="AR149" s="4">
        <v>-88.490936000000005</v>
      </c>
      <c r="AS149" s="4">
        <v>315.7</v>
      </c>
      <c r="AT149" s="4">
        <v>32.5</v>
      </c>
      <c r="AU149" s="4">
        <v>12</v>
      </c>
      <c r="AV149" s="4">
        <v>11</v>
      </c>
      <c r="AW149" s="4" t="s">
        <v>215</v>
      </c>
      <c r="AX149" s="4">
        <v>1.8718999999999999</v>
      </c>
      <c r="AY149" s="4">
        <v>1.3875999999999999</v>
      </c>
      <c r="AZ149" s="4">
        <v>2.8157000000000001</v>
      </c>
      <c r="BA149" s="4">
        <v>13.404</v>
      </c>
      <c r="BB149" s="4">
        <v>12.88</v>
      </c>
      <c r="BC149" s="4">
        <v>0.96</v>
      </c>
      <c r="BD149" s="4">
        <v>16.123999999999999</v>
      </c>
      <c r="BE149" s="4">
        <v>2343.7080000000001</v>
      </c>
      <c r="BF149" s="4">
        <v>279.11</v>
      </c>
      <c r="BG149" s="4">
        <v>12.474</v>
      </c>
      <c r="BH149" s="4">
        <v>0.03</v>
      </c>
      <c r="BI149" s="4">
        <v>12.503</v>
      </c>
      <c r="BJ149" s="4">
        <v>10.19</v>
      </c>
      <c r="BK149" s="4">
        <v>2.4E-2</v>
      </c>
      <c r="BL149" s="4">
        <v>10.214</v>
      </c>
      <c r="BM149" s="4">
        <v>42.675199999999997</v>
      </c>
      <c r="BQ149" s="4">
        <v>122.56100000000001</v>
      </c>
      <c r="BR149" s="4">
        <v>0.37794100000000003</v>
      </c>
      <c r="BS149" s="4">
        <v>-5</v>
      </c>
      <c r="BT149" s="4">
        <v>8.0000000000000002E-3</v>
      </c>
      <c r="BU149" s="4">
        <v>9.2359329999999993</v>
      </c>
      <c r="BV149" s="4">
        <v>21</v>
      </c>
      <c r="BW149" s="4">
        <f t="shared" ref="BW149:BW174" si="12">BU149*0.2642</f>
        <v>2.4401334985999998</v>
      </c>
      <c r="BY149" s="4">
        <f>BE149*$BU149*(VLOOKUP("Fuel Specific Gravity",'Raw Data'!$A$1:$B$2000,2,FALSE))</f>
        <v>16256.393874732563</v>
      </c>
      <c r="BZ149" s="4">
        <f>BF149*$BU149*(VLOOKUP("Fuel Specific Gravity",'Raw Data'!$A$1:$B$2000,2,FALSE))</f>
        <v>1935.9587859821299</v>
      </c>
      <c r="CA149" s="4">
        <f>BJ149*$BU149*(VLOOKUP("Fuel Specific Gravity",'Raw Data'!$A$1:$B$2000,2,FALSE))</f>
        <v>70.679732109770001</v>
      </c>
      <c r="CB149" s="4">
        <f>BM149*$BU149*(VLOOKUP("Fuel Specific Gravity",'Raw Data'!$A$1:$B$2000,2,FALSE))</f>
        <v>296.00311125916153</v>
      </c>
    </row>
    <row r="150" spans="1:80" x14ac:dyDescent="0.25">
      <c r="A150" s="4">
        <v>43167</v>
      </c>
      <c r="B150" s="38">
        <v>1.9721064814814813E-2</v>
      </c>
      <c r="C150" s="4">
        <v>12.853999999999999</v>
      </c>
      <c r="D150" s="4">
        <v>1.5074000000000001</v>
      </c>
      <c r="E150" s="4">
        <v>15074.27857</v>
      </c>
      <c r="F150" s="4">
        <v>836.8</v>
      </c>
      <c r="G150" s="4">
        <v>-0.3</v>
      </c>
      <c r="H150" s="4">
        <v>5141.5</v>
      </c>
      <c r="J150" s="4">
        <v>0.9</v>
      </c>
      <c r="K150" s="4">
        <v>0.86660000000000004</v>
      </c>
      <c r="L150" s="4">
        <v>11.139799999999999</v>
      </c>
      <c r="M150" s="4">
        <v>1.3063</v>
      </c>
      <c r="N150" s="4">
        <v>725.21550000000002</v>
      </c>
      <c r="O150" s="4">
        <v>0</v>
      </c>
      <c r="P150" s="4">
        <v>725.2</v>
      </c>
      <c r="Q150" s="4">
        <v>592.41300000000001</v>
      </c>
      <c r="R150" s="4">
        <v>0</v>
      </c>
      <c r="S150" s="4">
        <v>592.4</v>
      </c>
      <c r="T150" s="4">
        <v>5141.5488999999998</v>
      </c>
      <c r="W150" s="4">
        <v>0</v>
      </c>
      <c r="X150" s="4">
        <v>0.77990000000000004</v>
      </c>
      <c r="Y150" s="4">
        <v>12</v>
      </c>
      <c r="Z150" s="4">
        <v>854</v>
      </c>
      <c r="AA150" s="4">
        <v>853</v>
      </c>
      <c r="AB150" s="4">
        <v>867</v>
      </c>
      <c r="AC150" s="4">
        <v>93</v>
      </c>
      <c r="AD150" s="4">
        <v>27.3</v>
      </c>
      <c r="AE150" s="4">
        <v>0.63</v>
      </c>
      <c r="AF150" s="4">
        <v>979</v>
      </c>
      <c r="AG150" s="4">
        <v>1</v>
      </c>
      <c r="AH150" s="4">
        <v>62</v>
      </c>
      <c r="AI150" s="4">
        <v>37</v>
      </c>
      <c r="AJ150" s="4">
        <v>190</v>
      </c>
      <c r="AK150" s="4">
        <v>168</v>
      </c>
      <c r="AL150" s="4">
        <v>3.5</v>
      </c>
      <c r="AM150" s="4">
        <v>174.5</v>
      </c>
      <c r="AN150" s="4" t="s">
        <v>155</v>
      </c>
      <c r="AO150" s="4">
        <v>2</v>
      </c>
      <c r="AP150" s="4">
        <v>0.77053240740740747</v>
      </c>
      <c r="AQ150" s="4">
        <v>47.161138000000001</v>
      </c>
      <c r="AR150" s="4">
        <v>-88.490819000000002</v>
      </c>
      <c r="AS150" s="4">
        <v>315.5</v>
      </c>
      <c r="AT150" s="4">
        <v>31.9</v>
      </c>
      <c r="AU150" s="4">
        <v>12</v>
      </c>
      <c r="AV150" s="4">
        <v>11</v>
      </c>
      <c r="AW150" s="4" t="s">
        <v>215</v>
      </c>
      <c r="AX150" s="4">
        <v>1.7562</v>
      </c>
      <c r="AY150" s="4">
        <v>1.5</v>
      </c>
      <c r="AZ150" s="4">
        <v>2.9</v>
      </c>
      <c r="BA150" s="4">
        <v>13.404</v>
      </c>
      <c r="BB150" s="4">
        <v>13.44</v>
      </c>
      <c r="BC150" s="4">
        <v>1</v>
      </c>
      <c r="BD150" s="4">
        <v>15.391999999999999</v>
      </c>
      <c r="BE150" s="4">
        <v>2497.9720000000002</v>
      </c>
      <c r="BF150" s="4">
        <v>186.44399999999999</v>
      </c>
      <c r="BG150" s="4">
        <v>17.03</v>
      </c>
      <c r="BH150" s="4">
        <v>0</v>
      </c>
      <c r="BI150" s="4">
        <v>17.03</v>
      </c>
      <c r="BJ150" s="4">
        <v>13.911</v>
      </c>
      <c r="BK150" s="4">
        <v>0</v>
      </c>
      <c r="BL150" s="4">
        <v>13.911</v>
      </c>
      <c r="BM150" s="4">
        <v>39.785699999999999</v>
      </c>
      <c r="BQ150" s="4">
        <v>127.167</v>
      </c>
      <c r="BR150" s="4">
        <v>0.40392499999999998</v>
      </c>
      <c r="BS150" s="4">
        <v>-5</v>
      </c>
      <c r="BT150" s="4">
        <v>8.8769999999999995E-3</v>
      </c>
      <c r="BU150" s="4">
        <v>9.8709179999999996</v>
      </c>
      <c r="BV150" s="4">
        <v>21</v>
      </c>
      <c r="BW150" s="4">
        <f t="shared" si="12"/>
        <v>2.6078965355999997</v>
      </c>
      <c r="BY150" s="4">
        <f>BE150*$BU150*(VLOOKUP("Fuel Specific Gravity",'Raw Data'!$A$1:$B$2000,2,FALSE))</f>
        <v>18517.614860500296</v>
      </c>
      <c r="BZ150" s="4">
        <f>BF150*$BU150*(VLOOKUP("Fuel Specific Gravity",'Raw Data'!$A$1:$B$2000,2,FALSE))</f>
        <v>1382.120450129592</v>
      </c>
      <c r="CA150" s="4">
        <f>BJ150*$BU150*(VLOOKUP("Fuel Specific Gravity",'Raw Data'!$A$1:$B$2000,2,FALSE))</f>
        <v>103.123069563798</v>
      </c>
      <c r="CB150" s="4">
        <f>BM150*$BU150*(VLOOKUP("Fuel Specific Gravity",'Raw Data'!$A$1:$B$2000,2,FALSE))</f>
        <v>294.93375808672255</v>
      </c>
    </row>
    <row r="151" spans="1:80" x14ac:dyDescent="0.25">
      <c r="A151" s="4">
        <v>43167</v>
      </c>
      <c r="B151" s="38">
        <v>1.9732638888888886E-2</v>
      </c>
      <c r="C151" s="4">
        <v>12.682</v>
      </c>
      <c r="D151" s="4">
        <v>1.6109</v>
      </c>
      <c r="E151" s="4">
        <v>16108.977559999999</v>
      </c>
      <c r="F151" s="4">
        <v>1030.4000000000001</v>
      </c>
      <c r="G151" s="4">
        <v>-0.5</v>
      </c>
      <c r="H151" s="4">
        <v>4741.3</v>
      </c>
      <c r="J151" s="4">
        <v>0.9</v>
      </c>
      <c r="K151" s="4">
        <v>0.86739999999999995</v>
      </c>
      <c r="L151" s="4">
        <v>11.0006</v>
      </c>
      <c r="M151" s="4">
        <v>1.3973</v>
      </c>
      <c r="N151" s="4">
        <v>893.75040000000001</v>
      </c>
      <c r="O151" s="4">
        <v>0</v>
      </c>
      <c r="P151" s="4">
        <v>893.8</v>
      </c>
      <c r="Q151" s="4">
        <v>730.08550000000002</v>
      </c>
      <c r="R151" s="4">
        <v>0</v>
      </c>
      <c r="S151" s="4">
        <v>730.1</v>
      </c>
      <c r="T151" s="4">
        <v>4741.2831999999999</v>
      </c>
      <c r="W151" s="4">
        <v>0</v>
      </c>
      <c r="X151" s="4">
        <v>0.78069999999999995</v>
      </c>
      <c r="Y151" s="4">
        <v>12</v>
      </c>
      <c r="Z151" s="4">
        <v>853</v>
      </c>
      <c r="AA151" s="4">
        <v>851</v>
      </c>
      <c r="AB151" s="4">
        <v>866</v>
      </c>
      <c r="AC151" s="4">
        <v>93</v>
      </c>
      <c r="AD151" s="4">
        <v>27.3</v>
      </c>
      <c r="AE151" s="4">
        <v>0.63</v>
      </c>
      <c r="AF151" s="4">
        <v>979</v>
      </c>
      <c r="AG151" s="4">
        <v>1</v>
      </c>
      <c r="AH151" s="4">
        <v>62</v>
      </c>
      <c r="AI151" s="4">
        <v>37</v>
      </c>
      <c r="AJ151" s="4">
        <v>190</v>
      </c>
      <c r="AK151" s="4">
        <v>168</v>
      </c>
      <c r="AL151" s="4">
        <v>3.5</v>
      </c>
      <c r="AM151" s="4">
        <v>174.1</v>
      </c>
      <c r="AN151" s="4" t="s">
        <v>155</v>
      </c>
      <c r="AO151" s="4">
        <v>2</v>
      </c>
      <c r="AP151" s="4">
        <v>0.77054398148148151</v>
      </c>
      <c r="AQ151" s="4">
        <v>47.161026999999997</v>
      </c>
      <c r="AR151" s="4">
        <v>-88.490729999999999</v>
      </c>
      <c r="AS151" s="4">
        <v>315.3</v>
      </c>
      <c r="AT151" s="4">
        <v>32.1</v>
      </c>
      <c r="AU151" s="4">
        <v>12</v>
      </c>
      <c r="AV151" s="4">
        <v>11</v>
      </c>
      <c r="AW151" s="4" t="s">
        <v>215</v>
      </c>
      <c r="AX151" s="4">
        <v>1.7</v>
      </c>
      <c r="AY151" s="4">
        <v>1.5</v>
      </c>
      <c r="AZ151" s="4">
        <v>2.9</v>
      </c>
      <c r="BA151" s="4">
        <v>13.404</v>
      </c>
      <c r="BB151" s="4">
        <v>13.53</v>
      </c>
      <c r="BC151" s="4">
        <v>1.01</v>
      </c>
      <c r="BD151" s="4">
        <v>15.285</v>
      </c>
      <c r="BE151" s="4">
        <v>2483.7220000000002</v>
      </c>
      <c r="BF151" s="4">
        <v>200.797</v>
      </c>
      <c r="BG151" s="4">
        <v>21.132000000000001</v>
      </c>
      <c r="BH151" s="4">
        <v>0</v>
      </c>
      <c r="BI151" s="4">
        <v>21.132000000000001</v>
      </c>
      <c r="BJ151" s="4">
        <v>17.262</v>
      </c>
      <c r="BK151" s="4">
        <v>0</v>
      </c>
      <c r="BL151" s="4">
        <v>17.262</v>
      </c>
      <c r="BM151" s="4">
        <v>36.940600000000003</v>
      </c>
      <c r="BQ151" s="4">
        <v>128.16</v>
      </c>
      <c r="BR151" s="4">
        <v>0.40875400000000001</v>
      </c>
      <c r="BS151" s="4">
        <v>-5</v>
      </c>
      <c r="BT151" s="4">
        <v>8.9999999999999993E-3</v>
      </c>
      <c r="BU151" s="4">
        <v>9.9889250000000001</v>
      </c>
      <c r="BV151" s="4">
        <v>21</v>
      </c>
      <c r="BW151" s="4">
        <f t="shared" si="12"/>
        <v>2.639073985</v>
      </c>
      <c r="BY151" s="4">
        <f>BE151*$BU151*(VLOOKUP("Fuel Specific Gravity",'Raw Data'!$A$1:$B$2000,2,FALSE))</f>
        <v>18632.094296916352</v>
      </c>
      <c r="BZ151" s="4">
        <f>BF151*$BU151*(VLOOKUP("Fuel Specific Gravity",'Raw Data'!$A$1:$B$2000,2,FALSE))</f>
        <v>1506.3153760919749</v>
      </c>
      <c r="CA151" s="4">
        <f>BJ151*$BU151*(VLOOKUP("Fuel Specific Gravity",'Raw Data'!$A$1:$B$2000,2,FALSE))</f>
        <v>129.49404633585002</v>
      </c>
      <c r="CB151" s="4">
        <f>BM151*$BU151*(VLOOKUP("Fuel Specific Gravity",'Raw Data'!$A$1:$B$2000,2,FALSE))</f>
        <v>277.11665902410499</v>
      </c>
    </row>
    <row r="152" spans="1:80" x14ac:dyDescent="0.25">
      <c r="A152" s="4">
        <v>43167</v>
      </c>
      <c r="B152" s="38">
        <v>1.974421296296296E-2</v>
      </c>
      <c r="C152" s="4">
        <v>12.167</v>
      </c>
      <c r="D152" s="4">
        <v>2.4460000000000002</v>
      </c>
      <c r="E152" s="4">
        <v>24460.124690000001</v>
      </c>
      <c r="F152" s="4">
        <v>1219.8</v>
      </c>
      <c r="G152" s="4">
        <v>-0.5</v>
      </c>
      <c r="H152" s="4">
        <v>4442.1000000000004</v>
      </c>
      <c r="J152" s="4">
        <v>0.9</v>
      </c>
      <c r="K152" s="4">
        <v>0.86409999999999998</v>
      </c>
      <c r="L152" s="4">
        <v>10.513999999999999</v>
      </c>
      <c r="M152" s="4">
        <v>2.1135999999999999</v>
      </c>
      <c r="N152" s="4">
        <v>1054.0232000000001</v>
      </c>
      <c r="O152" s="4">
        <v>0</v>
      </c>
      <c r="P152" s="4">
        <v>1054</v>
      </c>
      <c r="Q152" s="4">
        <v>861.00890000000004</v>
      </c>
      <c r="R152" s="4">
        <v>0</v>
      </c>
      <c r="S152" s="4">
        <v>861</v>
      </c>
      <c r="T152" s="4">
        <v>4442.0891000000001</v>
      </c>
      <c r="W152" s="4">
        <v>0</v>
      </c>
      <c r="X152" s="4">
        <v>0.77769999999999995</v>
      </c>
      <c r="Y152" s="4">
        <v>11.9</v>
      </c>
      <c r="Z152" s="4">
        <v>854</v>
      </c>
      <c r="AA152" s="4">
        <v>854</v>
      </c>
      <c r="AB152" s="4">
        <v>867</v>
      </c>
      <c r="AC152" s="4">
        <v>93</v>
      </c>
      <c r="AD152" s="4">
        <v>27.3</v>
      </c>
      <c r="AE152" s="4">
        <v>0.63</v>
      </c>
      <c r="AF152" s="4">
        <v>979</v>
      </c>
      <c r="AG152" s="4">
        <v>1</v>
      </c>
      <c r="AH152" s="4">
        <v>61.122999999999998</v>
      </c>
      <c r="AI152" s="4">
        <v>37</v>
      </c>
      <c r="AJ152" s="4">
        <v>190</v>
      </c>
      <c r="AK152" s="4">
        <v>168</v>
      </c>
      <c r="AL152" s="4">
        <v>3.5</v>
      </c>
      <c r="AM152" s="4">
        <v>174.2</v>
      </c>
      <c r="AN152" s="4" t="s">
        <v>155</v>
      </c>
      <c r="AO152" s="4">
        <v>2</v>
      </c>
      <c r="AP152" s="4">
        <v>0.77055555555555555</v>
      </c>
      <c r="AQ152" s="4">
        <v>47.160888999999997</v>
      </c>
      <c r="AR152" s="4">
        <v>-88.490690999999998</v>
      </c>
      <c r="AS152" s="4">
        <v>315.60000000000002</v>
      </c>
      <c r="AT152" s="4">
        <v>33.9</v>
      </c>
      <c r="AU152" s="4">
        <v>12</v>
      </c>
      <c r="AV152" s="4">
        <v>11</v>
      </c>
      <c r="AW152" s="4" t="s">
        <v>215</v>
      </c>
      <c r="AX152" s="4">
        <v>1.8438000000000001</v>
      </c>
      <c r="AY152" s="4">
        <v>1.6437999999999999</v>
      </c>
      <c r="AZ152" s="4">
        <v>2.9719000000000002</v>
      </c>
      <c r="BA152" s="4">
        <v>13.404</v>
      </c>
      <c r="BB152" s="4">
        <v>13.18</v>
      </c>
      <c r="BC152" s="4">
        <v>0.98</v>
      </c>
      <c r="BD152" s="4">
        <v>15.725</v>
      </c>
      <c r="BE152" s="4">
        <v>2337.4349999999999</v>
      </c>
      <c r="BF152" s="4">
        <v>299.07499999999999</v>
      </c>
      <c r="BG152" s="4">
        <v>24.539000000000001</v>
      </c>
      <c r="BH152" s="4">
        <v>0</v>
      </c>
      <c r="BI152" s="4">
        <v>24.539000000000001</v>
      </c>
      <c r="BJ152" s="4">
        <v>20.045000000000002</v>
      </c>
      <c r="BK152" s="4">
        <v>0</v>
      </c>
      <c r="BL152" s="4">
        <v>20.045000000000002</v>
      </c>
      <c r="BM152" s="4">
        <v>34.078499999999998</v>
      </c>
      <c r="BQ152" s="4">
        <v>125.715</v>
      </c>
      <c r="BR152" s="4">
        <v>0.23973900000000001</v>
      </c>
      <c r="BS152" s="4">
        <v>-5</v>
      </c>
      <c r="BT152" s="4">
        <v>8.9999999999999993E-3</v>
      </c>
      <c r="BU152" s="4">
        <v>5.8586220000000004</v>
      </c>
      <c r="BV152" s="4">
        <v>21</v>
      </c>
      <c r="BW152" s="4">
        <f t="shared" si="12"/>
        <v>1.5478479324000001</v>
      </c>
      <c r="BY152" s="4">
        <f>BE152*$BU152*(VLOOKUP("Fuel Specific Gravity",'Raw Data'!$A$1:$B$2000,2,FALSE))</f>
        <v>10284.305234042071</v>
      </c>
      <c r="BZ152" s="4">
        <f>BF152*$BU152*(VLOOKUP("Fuel Specific Gravity",'Raw Data'!$A$1:$B$2000,2,FALSE))</f>
        <v>1315.8776983621501</v>
      </c>
      <c r="CA152" s="4">
        <f>BJ152*$BU152*(VLOOKUP("Fuel Specific Gravity",'Raw Data'!$A$1:$B$2000,2,FALSE))</f>
        <v>88.194494570490008</v>
      </c>
      <c r="CB152" s="4">
        <f>BM152*$BU152*(VLOOKUP("Fuel Specific Gravity",'Raw Data'!$A$1:$B$2000,2,FALSE))</f>
        <v>149.93944042007701</v>
      </c>
    </row>
    <row r="153" spans="1:80" x14ac:dyDescent="0.25">
      <c r="A153" s="4">
        <v>43167</v>
      </c>
      <c r="B153" s="38">
        <v>1.9755787037037037E-2</v>
      </c>
      <c r="C153" s="4">
        <v>11.984999999999999</v>
      </c>
      <c r="D153" s="4">
        <v>2.8921000000000001</v>
      </c>
      <c r="E153" s="4">
        <v>28921.07891</v>
      </c>
      <c r="F153" s="4">
        <v>1259.7</v>
      </c>
      <c r="G153" s="4">
        <v>0.4</v>
      </c>
      <c r="H153" s="4">
        <v>4281</v>
      </c>
      <c r="J153" s="4">
        <v>0.9</v>
      </c>
      <c r="K153" s="4">
        <v>0.86160000000000003</v>
      </c>
      <c r="L153" s="4">
        <v>10.326000000000001</v>
      </c>
      <c r="M153" s="4">
        <v>2.4918</v>
      </c>
      <c r="N153" s="4">
        <v>1085.3844999999999</v>
      </c>
      <c r="O153" s="4">
        <v>0.31169999999999998</v>
      </c>
      <c r="P153" s="4">
        <v>1085.7</v>
      </c>
      <c r="Q153" s="4">
        <v>886.62729999999999</v>
      </c>
      <c r="R153" s="4">
        <v>0.25459999999999999</v>
      </c>
      <c r="S153" s="4">
        <v>886.9</v>
      </c>
      <c r="T153" s="4">
        <v>4281.0111999999999</v>
      </c>
      <c r="W153" s="4">
        <v>0</v>
      </c>
      <c r="X153" s="4">
        <v>0.77539999999999998</v>
      </c>
      <c r="Y153" s="4">
        <v>12</v>
      </c>
      <c r="Z153" s="4">
        <v>854</v>
      </c>
      <c r="AA153" s="4">
        <v>854</v>
      </c>
      <c r="AB153" s="4">
        <v>868</v>
      </c>
      <c r="AC153" s="4">
        <v>93</v>
      </c>
      <c r="AD153" s="4">
        <v>27.3</v>
      </c>
      <c r="AE153" s="4">
        <v>0.63</v>
      </c>
      <c r="AF153" s="4">
        <v>979</v>
      </c>
      <c r="AG153" s="4">
        <v>1</v>
      </c>
      <c r="AH153" s="4">
        <v>61</v>
      </c>
      <c r="AI153" s="4">
        <v>37</v>
      </c>
      <c r="AJ153" s="4">
        <v>190</v>
      </c>
      <c r="AK153" s="4">
        <v>168</v>
      </c>
      <c r="AL153" s="4">
        <v>3.5</v>
      </c>
      <c r="AM153" s="4">
        <v>174.6</v>
      </c>
      <c r="AN153" s="4" t="s">
        <v>155</v>
      </c>
      <c r="AO153" s="4">
        <v>2</v>
      </c>
      <c r="AP153" s="4">
        <v>0.77056712962962959</v>
      </c>
      <c r="AQ153" s="4">
        <v>47.160736</v>
      </c>
      <c r="AR153" s="4">
        <v>-88.490673999999999</v>
      </c>
      <c r="AS153" s="4">
        <v>315.39999999999998</v>
      </c>
      <c r="AT153" s="4">
        <v>34.6</v>
      </c>
      <c r="AU153" s="4">
        <v>12</v>
      </c>
      <c r="AV153" s="4">
        <v>11</v>
      </c>
      <c r="AW153" s="4" t="s">
        <v>215</v>
      </c>
      <c r="AX153" s="4">
        <v>1.9</v>
      </c>
      <c r="AY153" s="4">
        <v>1.7</v>
      </c>
      <c r="AZ153" s="4">
        <v>3</v>
      </c>
      <c r="BA153" s="4">
        <v>13.404</v>
      </c>
      <c r="BB153" s="4">
        <v>12.93</v>
      </c>
      <c r="BC153" s="4">
        <v>0.96</v>
      </c>
      <c r="BD153" s="4">
        <v>16.062999999999999</v>
      </c>
      <c r="BE153" s="4">
        <v>2265.3670000000002</v>
      </c>
      <c r="BF153" s="4">
        <v>347.93900000000002</v>
      </c>
      <c r="BG153" s="4">
        <v>24.936</v>
      </c>
      <c r="BH153" s="4">
        <v>7.0000000000000001E-3</v>
      </c>
      <c r="BI153" s="4">
        <v>24.943000000000001</v>
      </c>
      <c r="BJ153" s="4">
        <v>20.37</v>
      </c>
      <c r="BK153" s="4">
        <v>6.0000000000000001E-3</v>
      </c>
      <c r="BL153" s="4">
        <v>20.376000000000001</v>
      </c>
      <c r="BM153" s="4">
        <v>32.409700000000001</v>
      </c>
      <c r="BQ153" s="4">
        <v>123.69499999999999</v>
      </c>
      <c r="BR153" s="4">
        <v>0.21687600000000001</v>
      </c>
      <c r="BS153" s="4">
        <v>-5</v>
      </c>
      <c r="BT153" s="4">
        <v>8.1239999999999993E-3</v>
      </c>
      <c r="BU153" s="4">
        <v>5.2999099999999997</v>
      </c>
      <c r="BV153" s="4">
        <v>21</v>
      </c>
      <c r="BW153" s="4">
        <f t="shared" si="12"/>
        <v>1.4002362219999998</v>
      </c>
      <c r="BY153" s="4">
        <f>BE153*$BU153*(VLOOKUP("Fuel Specific Gravity",'Raw Data'!$A$1:$B$2000,2,FALSE))</f>
        <v>9016.6871539444692</v>
      </c>
      <c r="BZ153" s="4">
        <f>BF153*$BU153*(VLOOKUP("Fuel Specific Gravity",'Raw Data'!$A$1:$B$2000,2,FALSE))</f>
        <v>1384.8780845029899</v>
      </c>
      <c r="CA153" s="4">
        <f>BJ153*$BU153*(VLOOKUP("Fuel Specific Gravity",'Raw Data'!$A$1:$B$2000,2,FALSE))</f>
        <v>81.077334191700004</v>
      </c>
      <c r="CB153" s="4">
        <f>BM153*$BU153*(VLOOKUP("Fuel Specific Gravity",'Raw Data'!$A$1:$B$2000,2,FALSE))</f>
        <v>128.998138338377</v>
      </c>
    </row>
    <row r="154" spans="1:80" x14ac:dyDescent="0.25">
      <c r="A154" s="4">
        <v>43167</v>
      </c>
      <c r="B154" s="38">
        <v>1.9767361111111111E-2</v>
      </c>
      <c r="C154" s="4">
        <v>12.311</v>
      </c>
      <c r="D154" s="4">
        <v>2.4630000000000001</v>
      </c>
      <c r="E154" s="4">
        <v>24629.599999999999</v>
      </c>
      <c r="F154" s="4">
        <v>1025.9000000000001</v>
      </c>
      <c r="G154" s="4">
        <v>2.7</v>
      </c>
      <c r="H154" s="4">
        <v>4137.3</v>
      </c>
      <c r="J154" s="4">
        <v>0.9</v>
      </c>
      <c r="K154" s="4">
        <v>0.86309999999999998</v>
      </c>
      <c r="L154" s="4">
        <v>10.626099999999999</v>
      </c>
      <c r="M154" s="4">
        <v>2.1257999999999999</v>
      </c>
      <c r="N154" s="4">
        <v>885.44939999999997</v>
      </c>
      <c r="O154" s="4">
        <v>2.2940999999999998</v>
      </c>
      <c r="P154" s="4">
        <v>887.7</v>
      </c>
      <c r="Q154" s="4">
        <v>723.30460000000005</v>
      </c>
      <c r="R154" s="4">
        <v>1.8740000000000001</v>
      </c>
      <c r="S154" s="4">
        <v>725.2</v>
      </c>
      <c r="T154" s="4">
        <v>4137.2977000000001</v>
      </c>
      <c r="W154" s="4">
        <v>0</v>
      </c>
      <c r="X154" s="4">
        <v>0.77680000000000005</v>
      </c>
      <c r="Y154" s="4">
        <v>11.9</v>
      </c>
      <c r="Z154" s="4">
        <v>854</v>
      </c>
      <c r="AA154" s="4">
        <v>853</v>
      </c>
      <c r="AB154" s="4">
        <v>868</v>
      </c>
      <c r="AC154" s="4">
        <v>93</v>
      </c>
      <c r="AD154" s="4">
        <v>27.3</v>
      </c>
      <c r="AE154" s="4">
        <v>0.63</v>
      </c>
      <c r="AF154" s="4">
        <v>979</v>
      </c>
      <c r="AG154" s="4">
        <v>1</v>
      </c>
      <c r="AH154" s="4">
        <v>61</v>
      </c>
      <c r="AI154" s="4">
        <v>37</v>
      </c>
      <c r="AJ154" s="4">
        <v>190</v>
      </c>
      <c r="AK154" s="4">
        <v>168</v>
      </c>
      <c r="AL154" s="4">
        <v>3.5</v>
      </c>
      <c r="AM154" s="4">
        <v>175</v>
      </c>
      <c r="AN154" s="4" t="s">
        <v>155</v>
      </c>
      <c r="AO154" s="4">
        <v>2</v>
      </c>
      <c r="AP154" s="4">
        <v>0.77057870370370374</v>
      </c>
      <c r="AQ154" s="4">
        <v>47.160581000000001</v>
      </c>
      <c r="AR154" s="4">
        <v>-88.490669999999994</v>
      </c>
      <c r="AS154" s="4">
        <v>315.3</v>
      </c>
      <c r="AT154" s="4">
        <v>35.5</v>
      </c>
      <c r="AU154" s="4">
        <v>12</v>
      </c>
      <c r="AV154" s="4">
        <v>11</v>
      </c>
      <c r="AW154" s="4" t="s">
        <v>215</v>
      </c>
      <c r="AX154" s="4">
        <v>1.9</v>
      </c>
      <c r="AY154" s="4">
        <v>1.1967000000000001</v>
      </c>
      <c r="AZ154" s="4">
        <v>2.4967000000000001</v>
      </c>
      <c r="BA154" s="4">
        <v>13.404</v>
      </c>
      <c r="BB154" s="4">
        <v>13.08</v>
      </c>
      <c r="BC154" s="4">
        <v>0.98</v>
      </c>
      <c r="BD154" s="4">
        <v>15.858000000000001</v>
      </c>
      <c r="BE154" s="4">
        <v>2345.473</v>
      </c>
      <c r="BF154" s="4">
        <v>298.65100000000001</v>
      </c>
      <c r="BG154" s="4">
        <v>20.466999999999999</v>
      </c>
      <c r="BH154" s="4">
        <v>5.2999999999999999E-2</v>
      </c>
      <c r="BI154" s="4">
        <v>20.52</v>
      </c>
      <c r="BJ154" s="4">
        <v>16.719000000000001</v>
      </c>
      <c r="BK154" s="4">
        <v>4.2999999999999997E-2</v>
      </c>
      <c r="BL154" s="4">
        <v>16.762</v>
      </c>
      <c r="BM154" s="4">
        <v>31.513400000000001</v>
      </c>
      <c r="BQ154" s="4">
        <v>124.672</v>
      </c>
      <c r="BR154" s="4">
        <v>0.16964899999999999</v>
      </c>
      <c r="BS154" s="4">
        <v>-5</v>
      </c>
      <c r="BT154" s="4">
        <v>8.0000000000000002E-3</v>
      </c>
      <c r="BU154" s="4">
        <v>4.1457889999999997</v>
      </c>
      <c r="BV154" s="4">
        <v>21</v>
      </c>
      <c r="BW154" s="4">
        <f t="shared" si="12"/>
        <v>1.0953174537999999</v>
      </c>
      <c r="BY154" s="4">
        <f>BE154*$BU154*(VLOOKUP("Fuel Specific Gravity",'Raw Data'!$A$1:$B$2000,2,FALSE))</f>
        <v>7302.6009585609454</v>
      </c>
      <c r="BZ154" s="4">
        <f>BF154*$BU154*(VLOOKUP("Fuel Specific Gravity",'Raw Data'!$A$1:$B$2000,2,FALSE))</f>
        <v>929.84616700988897</v>
      </c>
      <c r="CA154" s="4">
        <f>BJ154*$BU154*(VLOOKUP("Fuel Specific Gravity",'Raw Data'!$A$1:$B$2000,2,FALSE))</f>
        <v>52.054398164541006</v>
      </c>
      <c r="CB154" s="4">
        <f>BM154*$BU154*(VLOOKUP("Fuel Specific Gravity",'Raw Data'!$A$1:$B$2000,2,FALSE))</f>
        <v>98.116578211522594</v>
      </c>
    </row>
    <row r="155" spans="1:80" x14ac:dyDescent="0.25">
      <c r="A155" s="4">
        <v>43167</v>
      </c>
      <c r="B155" s="38">
        <v>1.9778935185185184E-2</v>
      </c>
      <c r="C155" s="4">
        <v>12.586</v>
      </c>
      <c r="D155" s="4">
        <v>1.8168</v>
      </c>
      <c r="E155" s="4">
        <v>18167.785469999999</v>
      </c>
      <c r="F155" s="4">
        <v>772.3</v>
      </c>
      <c r="G155" s="4">
        <v>3</v>
      </c>
      <c r="H155" s="4">
        <v>3954.6</v>
      </c>
      <c r="J155" s="4">
        <v>0.9</v>
      </c>
      <c r="K155" s="4">
        <v>0.86709999999999998</v>
      </c>
      <c r="L155" s="4">
        <v>10.9129</v>
      </c>
      <c r="M155" s="4">
        <v>1.5751999999999999</v>
      </c>
      <c r="N155" s="4">
        <v>669.62819999999999</v>
      </c>
      <c r="O155" s="4">
        <v>2.6012</v>
      </c>
      <c r="P155" s="4">
        <v>672.2</v>
      </c>
      <c r="Q155" s="4">
        <v>547.00490000000002</v>
      </c>
      <c r="R155" s="4">
        <v>2.1248</v>
      </c>
      <c r="S155" s="4">
        <v>549.1</v>
      </c>
      <c r="T155" s="4">
        <v>3954.5574999999999</v>
      </c>
      <c r="W155" s="4">
        <v>0</v>
      </c>
      <c r="X155" s="4">
        <v>0.78029999999999999</v>
      </c>
      <c r="Y155" s="4">
        <v>11.9</v>
      </c>
      <c r="Z155" s="4">
        <v>853</v>
      </c>
      <c r="AA155" s="4">
        <v>853</v>
      </c>
      <c r="AB155" s="4">
        <v>866</v>
      </c>
      <c r="AC155" s="4">
        <v>93</v>
      </c>
      <c r="AD155" s="4">
        <v>27.3</v>
      </c>
      <c r="AE155" s="4">
        <v>0.63</v>
      </c>
      <c r="AF155" s="4">
        <v>979</v>
      </c>
      <c r="AG155" s="4">
        <v>1</v>
      </c>
      <c r="AH155" s="4">
        <v>61</v>
      </c>
      <c r="AI155" s="4">
        <v>37</v>
      </c>
      <c r="AJ155" s="4">
        <v>190</v>
      </c>
      <c r="AK155" s="4">
        <v>168</v>
      </c>
      <c r="AL155" s="4">
        <v>3.5</v>
      </c>
      <c r="AM155" s="4">
        <v>174.7</v>
      </c>
      <c r="AN155" s="4" t="s">
        <v>155</v>
      </c>
      <c r="AO155" s="4">
        <v>2</v>
      </c>
      <c r="AP155" s="4">
        <v>0.77059027777777767</v>
      </c>
      <c r="AQ155" s="4">
        <v>47.160538000000003</v>
      </c>
      <c r="AR155" s="4">
        <v>-88.490669999999994</v>
      </c>
      <c r="AS155" s="4">
        <v>315.3</v>
      </c>
      <c r="AT155" s="4">
        <v>34.9</v>
      </c>
      <c r="AU155" s="4">
        <v>12</v>
      </c>
      <c r="AV155" s="4">
        <v>10</v>
      </c>
      <c r="AW155" s="4" t="s">
        <v>216</v>
      </c>
      <c r="AX155" s="4">
        <v>1.9</v>
      </c>
      <c r="AY155" s="4">
        <v>1</v>
      </c>
      <c r="AZ155" s="4">
        <v>2.2999999999999998</v>
      </c>
      <c r="BA155" s="4">
        <v>13.404</v>
      </c>
      <c r="BB155" s="4">
        <v>13.49</v>
      </c>
      <c r="BC155" s="4">
        <v>1.01</v>
      </c>
      <c r="BD155" s="4">
        <v>15.333</v>
      </c>
      <c r="BE155" s="4">
        <v>2461.6959999999999</v>
      </c>
      <c r="BF155" s="4">
        <v>226.16200000000001</v>
      </c>
      <c r="BG155" s="4">
        <v>15.819000000000001</v>
      </c>
      <c r="BH155" s="4">
        <v>6.0999999999999999E-2</v>
      </c>
      <c r="BI155" s="4">
        <v>15.88</v>
      </c>
      <c r="BJ155" s="4">
        <v>12.922000000000001</v>
      </c>
      <c r="BK155" s="4">
        <v>0.05</v>
      </c>
      <c r="BL155" s="4">
        <v>12.972</v>
      </c>
      <c r="BM155" s="4">
        <v>30.783300000000001</v>
      </c>
      <c r="BQ155" s="4">
        <v>127.992</v>
      </c>
      <c r="BR155" s="4">
        <v>0.17089299999999999</v>
      </c>
      <c r="BS155" s="4">
        <v>-5</v>
      </c>
      <c r="BT155" s="4">
        <v>8.0000000000000002E-3</v>
      </c>
      <c r="BU155" s="4">
        <v>4.1761980000000003</v>
      </c>
      <c r="BV155" s="4">
        <v>21</v>
      </c>
      <c r="BW155" s="4">
        <f t="shared" si="12"/>
        <v>1.1033515116000001</v>
      </c>
      <c r="BY155" s="4">
        <f>BE155*$BU155*(VLOOKUP("Fuel Specific Gravity",'Raw Data'!$A$1:$B$2000,2,FALSE))</f>
        <v>7720.6779637678083</v>
      </c>
      <c r="BZ155" s="4">
        <f>BF155*$BU155*(VLOOKUP("Fuel Specific Gravity",'Raw Data'!$A$1:$B$2000,2,FALSE))</f>
        <v>709.31746634907608</v>
      </c>
      <c r="CA155" s="4">
        <f>BJ155*$BU155*(VLOOKUP("Fuel Specific Gravity",'Raw Data'!$A$1:$B$2000,2,FALSE))</f>
        <v>40.527587747556005</v>
      </c>
      <c r="CB155" s="4">
        <f>BM155*$BU155*(VLOOKUP("Fuel Specific Gravity",'Raw Data'!$A$1:$B$2000,2,FALSE))</f>
        <v>96.54642407594342</v>
      </c>
    </row>
    <row r="156" spans="1:80" x14ac:dyDescent="0.25">
      <c r="A156" s="4">
        <v>43167</v>
      </c>
      <c r="B156" s="38">
        <v>1.9790509259259261E-2</v>
      </c>
      <c r="C156" s="4">
        <v>12.832000000000001</v>
      </c>
      <c r="D156" s="4">
        <v>1.3028999999999999</v>
      </c>
      <c r="E156" s="4">
        <v>13029.37716</v>
      </c>
      <c r="F156" s="4">
        <v>665.8</v>
      </c>
      <c r="G156" s="4">
        <v>3</v>
      </c>
      <c r="H156" s="4">
        <v>3960.8</v>
      </c>
      <c r="J156" s="4">
        <v>0.97</v>
      </c>
      <c r="K156" s="4">
        <v>0.86980000000000002</v>
      </c>
      <c r="L156" s="4">
        <v>11.1616</v>
      </c>
      <c r="M156" s="4">
        <v>1.1333</v>
      </c>
      <c r="N156" s="4">
        <v>579.1644</v>
      </c>
      <c r="O156" s="4">
        <v>2.5722999999999998</v>
      </c>
      <c r="P156" s="4">
        <v>581.70000000000005</v>
      </c>
      <c r="Q156" s="4">
        <v>473.10700000000003</v>
      </c>
      <c r="R156" s="4">
        <v>2.1013000000000002</v>
      </c>
      <c r="S156" s="4">
        <v>475.2</v>
      </c>
      <c r="T156" s="4">
        <v>3960.7556</v>
      </c>
      <c r="W156" s="4">
        <v>0</v>
      </c>
      <c r="X156" s="4">
        <v>0.84009999999999996</v>
      </c>
      <c r="Y156" s="4">
        <v>12</v>
      </c>
      <c r="Z156" s="4">
        <v>852</v>
      </c>
      <c r="AA156" s="4">
        <v>852</v>
      </c>
      <c r="AB156" s="4">
        <v>865</v>
      </c>
      <c r="AC156" s="4">
        <v>93</v>
      </c>
      <c r="AD156" s="4">
        <v>27.3</v>
      </c>
      <c r="AE156" s="4">
        <v>0.63</v>
      </c>
      <c r="AF156" s="4">
        <v>979</v>
      </c>
      <c r="AG156" s="4">
        <v>1</v>
      </c>
      <c r="AH156" s="4">
        <v>61</v>
      </c>
      <c r="AI156" s="4">
        <v>37</v>
      </c>
      <c r="AJ156" s="4">
        <v>190</v>
      </c>
      <c r="AK156" s="4">
        <v>168</v>
      </c>
      <c r="AL156" s="4">
        <v>3.6</v>
      </c>
      <c r="AM156" s="4">
        <v>174.3</v>
      </c>
      <c r="AN156" s="4" t="s">
        <v>155</v>
      </c>
      <c r="AO156" s="4">
        <v>2</v>
      </c>
      <c r="AP156" s="4">
        <v>0.77059027777777767</v>
      </c>
      <c r="AQ156" s="4">
        <v>47.160342</v>
      </c>
      <c r="AR156" s="4">
        <v>-88.490662999999998</v>
      </c>
      <c r="AS156" s="4">
        <v>314.7</v>
      </c>
      <c r="AT156" s="4">
        <v>34.5</v>
      </c>
      <c r="AU156" s="4">
        <v>12</v>
      </c>
      <c r="AV156" s="4">
        <v>10</v>
      </c>
      <c r="AW156" s="4" t="s">
        <v>216</v>
      </c>
      <c r="AX156" s="4">
        <v>1.6124000000000001</v>
      </c>
      <c r="AY156" s="4">
        <v>1.0719000000000001</v>
      </c>
      <c r="AZ156" s="4">
        <v>2.1562000000000001</v>
      </c>
      <c r="BA156" s="4">
        <v>13.404</v>
      </c>
      <c r="BB156" s="4">
        <v>13.79</v>
      </c>
      <c r="BC156" s="4">
        <v>1.03</v>
      </c>
      <c r="BD156" s="4">
        <v>14.967000000000001</v>
      </c>
      <c r="BE156" s="4">
        <v>2556.1469999999999</v>
      </c>
      <c r="BF156" s="4">
        <v>165.191</v>
      </c>
      <c r="BG156" s="4">
        <v>13.89</v>
      </c>
      <c r="BH156" s="4">
        <v>6.2E-2</v>
      </c>
      <c r="BI156" s="4">
        <v>13.952</v>
      </c>
      <c r="BJ156" s="4">
        <v>11.346</v>
      </c>
      <c r="BK156" s="4">
        <v>0.05</v>
      </c>
      <c r="BL156" s="4">
        <v>11.397</v>
      </c>
      <c r="BM156" s="4">
        <v>31.301200000000001</v>
      </c>
      <c r="BQ156" s="4">
        <v>139.893</v>
      </c>
      <c r="BR156" s="4">
        <v>0.25882300000000003</v>
      </c>
      <c r="BS156" s="4">
        <v>-5</v>
      </c>
      <c r="BT156" s="4">
        <v>8.8769999999999995E-3</v>
      </c>
      <c r="BU156" s="4">
        <v>6.3249880000000003</v>
      </c>
      <c r="BV156" s="4">
        <v>21</v>
      </c>
      <c r="BW156" s="4">
        <f t="shared" si="12"/>
        <v>1.6710618295999999</v>
      </c>
      <c r="BY156" s="4">
        <f>BE156*$BU156*(VLOOKUP("Fuel Specific Gravity",'Raw Data'!$A$1:$B$2000,2,FALSE))</f>
        <v>12141.866925028236</v>
      </c>
      <c r="BZ156" s="4">
        <f>BF156*$BU156*(VLOOKUP("Fuel Specific Gravity",'Raw Data'!$A$1:$B$2000,2,FALSE))</f>
        <v>784.66815062370813</v>
      </c>
      <c r="CA156" s="4">
        <f>BJ156*$BU156*(VLOOKUP("Fuel Specific Gravity",'Raw Data'!$A$1:$B$2000,2,FALSE))</f>
        <v>53.894248699848006</v>
      </c>
      <c r="CB156" s="4">
        <f>BM156*$BU156*(VLOOKUP("Fuel Specific Gravity",'Raw Data'!$A$1:$B$2000,2,FALSE))</f>
        <v>148.68276550358561</v>
      </c>
    </row>
    <row r="157" spans="1:80" x14ac:dyDescent="0.25">
      <c r="A157" s="4">
        <v>43167</v>
      </c>
      <c r="B157" s="38">
        <v>1.9802083333333335E-2</v>
      </c>
      <c r="C157" s="4">
        <v>12.968</v>
      </c>
      <c r="D157" s="4">
        <v>0.96750000000000003</v>
      </c>
      <c r="E157" s="4">
        <v>9675.3179189999992</v>
      </c>
      <c r="F157" s="4">
        <v>688.4</v>
      </c>
      <c r="G157" s="4">
        <v>2.7</v>
      </c>
      <c r="H157" s="4">
        <v>3936.2</v>
      </c>
      <c r="J157" s="4">
        <v>1</v>
      </c>
      <c r="K157" s="4">
        <v>0.87180000000000002</v>
      </c>
      <c r="L157" s="4">
        <v>11.3049</v>
      </c>
      <c r="M157" s="4">
        <v>0.84350000000000003</v>
      </c>
      <c r="N157" s="4">
        <v>600.14710000000002</v>
      </c>
      <c r="O157" s="4">
        <v>2.3197999999999999</v>
      </c>
      <c r="P157" s="4">
        <v>602.5</v>
      </c>
      <c r="Q157" s="4">
        <v>490.2473</v>
      </c>
      <c r="R157" s="4">
        <v>1.895</v>
      </c>
      <c r="S157" s="4">
        <v>492.1</v>
      </c>
      <c r="T157" s="4">
        <v>3936.1945999999998</v>
      </c>
      <c r="W157" s="4">
        <v>0</v>
      </c>
      <c r="X157" s="4">
        <v>0.87180000000000002</v>
      </c>
      <c r="Y157" s="4">
        <v>11.9</v>
      </c>
      <c r="Z157" s="4">
        <v>852</v>
      </c>
      <c r="AA157" s="4">
        <v>852</v>
      </c>
      <c r="AB157" s="4">
        <v>865</v>
      </c>
      <c r="AC157" s="4">
        <v>93</v>
      </c>
      <c r="AD157" s="4">
        <v>27.3</v>
      </c>
      <c r="AE157" s="4">
        <v>0.63</v>
      </c>
      <c r="AF157" s="4">
        <v>979</v>
      </c>
      <c r="AG157" s="4">
        <v>1</v>
      </c>
      <c r="AH157" s="4">
        <v>61</v>
      </c>
      <c r="AI157" s="4">
        <v>37</v>
      </c>
      <c r="AJ157" s="4">
        <v>190</v>
      </c>
      <c r="AK157" s="4">
        <v>168</v>
      </c>
      <c r="AL157" s="4">
        <v>3.5</v>
      </c>
      <c r="AM157" s="4">
        <v>174.1</v>
      </c>
      <c r="AN157" s="4" t="s">
        <v>155</v>
      </c>
      <c r="AO157" s="4">
        <v>2</v>
      </c>
      <c r="AP157" s="4">
        <v>0.77061342592592597</v>
      </c>
      <c r="AQ157" s="4">
        <v>47.160179999999997</v>
      </c>
      <c r="AR157" s="4">
        <v>-88.490651</v>
      </c>
      <c r="AS157" s="4">
        <v>314.10000000000002</v>
      </c>
      <c r="AT157" s="4">
        <v>33.200000000000003</v>
      </c>
      <c r="AU157" s="4">
        <v>12</v>
      </c>
      <c r="AV157" s="4">
        <v>10</v>
      </c>
      <c r="AW157" s="4" t="s">
        <v>216</v>
      </c>
      <c r="AX157" s="4">
        <v>1.5719000000000001</v>
      </c>
      <c r="AY157" s="4">
        <v>1.3157000000000001</v>
      </c>
      <c r="AZ157" s="4">
        <v>2.3875999999999999</v>
      </c>
      <c r="BA157" s="4">
        <v>13.404</v>
      </c>
      <c r="BB157" s="4">
        <v>14.02</v>
      </c>
      <c r="BC157" s="4">
        <v>1.05</v>
      </c>
      <c r="BD157" s="4">
        <v>14.708</v>
      </c>
      <c r="BE157" s="4">
        <v>2619.8310000000001</v>
      </c>
      <c r="BF157" s="4">
        <v>124.41</v>
      </c>
      <c r="BG157" s="4">
        <v>14.565</v>
      </c>
      <c r="BH157" s="4">
        <v>5.6000000000000001E-2</v>
      </c>
      <c r="BI157" s="4">
        <v>14.621</v>
      </c>
      <c r="BJ157" s="4">
        <v>11.898</v>
      </c>
      <c r="BK157" s="4">
        <v>4.5999999999999999E-2</v>
      </c>
      <c r="BL157" s="4">
        <v>11.944000000000001</v>
      </c>
      <c r="BM157" s="4">
        <v>31.477799999999998</v>
      </c>
      <c r="BQ157" s="4">
        <v>146.89599999999999</v>
      </c>
      <c r="BR157" s="4">
        <v>0.32888200000000001</v>
      </c>
      <c r="BS157" s="4">
        <v>-5</v>
      </c>
      <c r="BT157" s="4">
        <v>8.9999999999999993E-3</v>
      </c>
      <c r="BU157" s="4">
        <v>8.0370530000000002</v>
      </c>
      <c r="BV157" s="4">
        <v>21</v>
      </c>
      <c r="BW157" s="4">
        <f t="shared" si="12"/>
        <v>2.1233894026</v>
      </c>
      <c r="BY157" s="4">
        <f>BE157*$BU157*(VLOOKUP("Fuel Specific Gravity",'Raw Data'!$A$1:$B$2000,2,FALSE))</f>
        <v>15812.846169130293</v>
      </c>
      <c r="BZ157" s="4">
        <f>BF157*$BU157*(VLOOKUP("Fuel Specific Gravity",'Raw Data'!$A$1:$B$2000,2,FALSE))</f>
        <v>750.91721256123003</v>
      </c>
      <c r="CA157" s="4">
        <f>BJ157*$BU157*(VLOOKUP("Fuel Specific Gravity",'Raw Data'!$A$1:$B$2000,2,FALSE))</f>
        <v>71.814267302093995</v>
      </c>
      <c r="CB157" s="4">
        <f>BM157*$BU157*(VLOOKUP("Fuel Specific Gravity",'Raw Data'!$A$1:$B$2000,2,FALSE))</f>
        <v>189.99454893947339</v>
      </c>
    </row>
    <row r="158" spans="1:80" x14ac:dyDescent="0.25">
      <c r="A158" s="4">
        <v>43167</v>
      </c>
      <c r="B158" s="38">
        <v>1.9813657407407408E-2</v>
      </c>
      <c r="C158" s="4">
        <v>13.004</v>
      </c>
      <c r="D158" s="4">
        <v>0.82889999999999997</v>
      </c>
      <c r="E158" s="4">
        <v>8289.1964289999996</v>
      </c>
      <c r="F158" s="4">
        <v>720.2</v>
      </c>
      <c r="G158" s="4">
        <v>2.2999999999999998</v>
      </c>
      <c r="H158" s="4">
        <v>3871</v>
      </c>
      <c r="J158" s="4">
        <v>1</v>
      </c>
      <c r="K158" s="4">
        <v>0.87290000000000001</v>
      </c>
      <c r="L158" s="4">
        <v>11.3505</v>
      </c>
      <c r="M158" s="4">
        <v>0.72350000000000003</v>
      </c>
      <c r="N158" s="4">
        <v>628.60509999999999</v>
      </c>
      <c r="O158" s="4">
        <v>1.9847999999999999</v>
      </c>
      <c r="P158" s="4">
        <v>630.6</v>
      </c>
      <c r="Q158" s="4">
        <v>512.98379999999997</v>
      </c>
      <c r="R158" s="4">
        <v>1.6196999999999999</v>
      </c>
      <c r="S158" s="4">
        <v>514.6</v>
      </c>
      <c r="T158" s="4">
        <v>3870.9793</v>
      </c>
      <c r="W158" s="4">
        <v>0</v>
      </c>
      <c r="X158" s="4">
        <v>0.87290000000000001</v>
      </c>
      <c r="Y158" s="4">
        <v>12</v>
      </c>
      <c r="Z158" s="4">
        <v>852</v>
      </c>
      <c r="AA158" s="4">
        <v>851</v>
      </c>
      <c r="AB158" s="4">
        <v>865</v>
      </c>
      <c r="AC158" s="4">
        <v>92.1</v>
      </c>
      <c r="AD158" s="4">
        <v>27.04</v>
      </c>
      <c r="AE158" s="4">
        <v>0.62</v>
      </c>
      <c r="AF158" s="4">
        <v>979</v>
      </c>
      <c r="AG158" s="4">
        <v>1</v>
      </c>
      <c r="AH158" s="4">
        <v>61</v>
      </c>
      <c r="AI158" s="4">
        <v>37</v>
      </c>
      <c r="AJ158" s="4">
        <v>190</v>
      </c>
      <c r="AK158" s="4">
        <v>168</v>
      </c>
      <c r="AL158" s="4">
        <v>3.5</v>
      </c>
      <c r="AM158" s="4">
        <v>174.4</v>
      </c>
      <c r="AN158" s="4" t="s">
        <v>155</v>
      </c>
      <c r="AO158" s="4">
        <v>2</v>
      </c>
      <c r="AP158" s="4">
        <v>0.770625</v>
      </c>
      <c r="AQ158" s="4">
        <v>47.160074000000002</v>
      </c>
      <c r="AR158" s="4">
        <v>-88.490629999999996</v>
      </c>
      <c r="AS158" s="4">
        <v>313.7</v>
      </c>
      <c r="AT158" s="4">
        <v>30.9</v>
      </c>
      <c r="AU158" s="4">
        <v>12</v>
      </c>
      <c r="AV158" s="4">
        <v>10</v>
      </c>
      <c r="AW158" s="4" t="s">
        <v>216</v>
      </c>
      <c r="AX158" s="4">
        <v>1.7438</v>
      </c>
      <c r="AY158" s="4">
        <v>1.1124000000000001</v>
      </c>
      <c r="AZ158" s="4">
        <v>2.5</v>
      </c>
      <c r="BA158" s="4">
        <v>13.404</v>
      </c>
      <c r="BB158" s="4">
        <v>14.14</v>
      </c>
      <c r="BC158" s="4">
        <v>1.05</v>
      </c>
      <c r="BD158" s="4">
        <v>14.567</v>
      </c>
      <c r="BE158" s="4">
        <v>2647.5279999999998</v>
      </c>
      <c r="BF158" s="4">
        <v>107.413</v>
      </c>
      <c r="BG158" s="4">
        <v>15.355</v>
      </c>
      <c r="BH158" s="4">
        <v>4.8000000000000001E-2</v>
      </c>
      <c r="BI158" s="4">
        <v>15.403</v>
      </c>
      <c r="BJ158" s="4">
        <v>12.53</v>
      </c>
      <c r="BK158" s="4">
        <v>0.04</v>
      </c>
      <c r="BL158" s="4">
        <v>12.57</v>
      </c>
      <c r="BM158" s="4">
        <v>31.158000000000001</v>
      </c>
      <c r="BQ158" s="4">
        <v>148.035</v>
      </c>
      <c r="BR158" s="4">
        <v>0.39488200000000001</v>
      </c>
      <c r="BS158" s="4">
        <v>-5</v>
      </c>
      <c r="BT158" s="4">
        <v>8.9999999999999993E-3</v>
      </c>
      <c r="BU158" s="4">
        <v>9.6499290000000002</v>
      </c>
      <c r="BV158" s="4">
        <v>21</v>
      </c>
      <c r="BW158" s="4">
        <f t="shared" si="12"/>
        <v>2.5495112417999999</v>
      </c>
      <c r="BY158" s="4">
        <f>BE158*$BU158*(VLOOKUP("Fuel Specific Gravity",'Raw Data'!$A$1:$B$2000,2,FALSE))</f>
        <v>19186.891376359512</v>
      </c>
      <c r="BZ158" s="4">
        <f>BF158*$BU158*(VLOOKUP("Fuel Specific Gravity",'Raw Data'!$A$1:$B$2000,2,FALSE))</f>
        <v>778.43239558142704</v>
      </c>
      <c r="CA158" s="4">
        <f>BJ158*$BU158*(VLOOKUP("Fuel Specific Gravity",'Raw Data'!$A$1:$B$2000,2,FALSE))</f>
        <v>90.806121387870007</v>
      </c>
      <c r="CB158" s="4">
        <f>BM158*$BU158*(VLOOKUP("Fuel Specific Gravity",'Raw Data'!$A$1:$B$2000,2,FALSE))</f>
        <v>225.80503832428201</v>
      </c>
    </row>
    <row r="159" spans="1:80" x14ac:dyDescent="0.25">
      <c r="A159" s="4">
        <v>43167</v>
      </c>
      <c r="B159" s="38">
        <v>1.9825231481481482E-2</v>
      </c>
      <c r="C159" s="4">
        <v>13.090999999999999</v>
      </c>
      <c r="D159" s="4">
        <v>0.83860000000000001</v>
      </c>
      <c r="E159" s="4">
        <v>8386.4832330000008</v>
      </c>
      <c r="F159" s="4">
        <v>881.7</v>
      </c>
      <c r="G159" s="4">
        <v>1.2</v>
      </c>
      <c r="H159" s="4">
        <v>3964</v>
      </c>
      <c r="J159" s="4">
        <v>1</v>
      </c>
      <c r="K159" s="4">
        <v>0.87190000000000001</v>
      </c>
      <c r="L159" s="4">
        <v>11.4146</v>
      </c>
      <c r="M159" s="4">
        <v>0.73129999999999995</v>
      </c>
      <c r="N159" s="4">
        <v>768.75379999999996</v>
      </c>
      <c r="O159" s="4">
        <v>1.0603</v>
      </c>
      <c r="P159" s="4">
        <v>769.8</v>
      </c>
      <c r="Q159" s="4">
        <v>627.89089999999999</v>
      </c>
      <c r="R159" s="4">
        <v>0.86609999999999998</v>
      </c>
      <c r="S159" s="4">
        <v>628.79999999999995</v>
      </c>
      <c r="T159" s="4">
        <v>3963.9920999999999</v>
      </c>
      <c r="W159" s="4">
        <v>0</v>
      </c>
      <c r="X159" s="4">
        <v>0.87190000000000001</v>
      </c>
      <c r="Y159" s="4">
        <v>12</v>
      </c>
      <c r="Z159" s="4">
        <v>851</v>
      </c>
      <c r="AA159" s="4">
        <v>850</v>
      </c>
      <c r="AB159" s="4">
        <v>863</v>
      </c>
      <c r="AC159" s="4">
        <v>92.9</v>
      </c>
      <c r="AD159" s="4">
        <v>27.27</v>
      </c>
      <c r="AE159" s="4">
        <v>0.63</v>
      </c>
      <c r="AF159" s="4">
        <v>979</v>
      </c>
      <c r="AG159" s="4">
        <v>1</v>
      </c>
      <c r="AH159" s="4">
        <v>61</v>
      </c>
      <c r="AI159" s="4">
        <v>37</v>
      </c>
      <c r="AJ159" s="4">
        <v>190</v>
      </c>
      <c r="AK159" s="4">
        <v>168</v>
      </c>
      <c r="AL159" s="4">
        <v>3.5</v>
      </c>
      <c r="AM159" s="4">
        <v>174.8</v>
      </c>
      <c r="AN159" s="4" t="s">
        <v>155</v>
      </c>
      <c r="AO159" s="4">
        <v>2</v>
      </c>
      <c r="AP159" s="4">
        <v>0.77063657407407404</v>
      </c>
      <c r="AQ159" s="4">
        <v>47.159964000000002</v>
      </c>
      <c r="AR159" s="4">
        <v>-88.490594000000002</v>
      </c>
      <c r="AS159" s="4">
        <v>313.5</v>
      </c>
      <c r="AT159" s="4">
        <v>29.1</v>
      </c>
      <c r="AU159" s="4">
        <v>12</v>
      </c>
      <c r="AV159" s="4">
        <v>10</v>
      </c>
      <c r="AW159" s="4" t="s">
        <v>216</v>
      </c>
      <c r="AX159" s="4">
        <v>1.8718999999999999</v>
      </c>
      <c r="AY159" s="4">
        <v>1.2157</v>
      </c>
      <c r="AZ159" s="4">
        <v>2.7157</v>
      </c>
      <c r="BA159" s="4">
        <v>13.404</v>
      </c>
      <c r="BB159" s="4">
        <v>14.03</v>
      </c>
      <c r="BC159" s="4">
        <v>1.05</v>
      </c>
      <c r="BD159" s="4">
        <v>14.686</v>
      </c>
      <c r="BE159" s="4">
        <v>2645.203</v>
      </c>
      <c r="BF159" s="4">
        <v>107.85599999999999</v>
      </c>
      <c r="BG159" s="4">
        <v>18.655999999999999</v>
      </c>
      <c r="BH159" s="4">
        <v>2.5999999999999999E-2</v>
      </c>
      <c r="BI159" s="4">
        <v>18.681999999999999</v>
      </c>
      <c r="BJ159" s="4">
        <v>15.238</v>
      </c>
      <c r="BK159" s="4">
        <v>2.1000000000000001E-2</v>
      </c>
      <c r="BL159" s="4">
        <v>15.259</v>
      </c>
      <c r="BM159" s="4">
        <v>31.6995</v>
      </c>
      <c r="BQ159" s="4">
        <v>146.92099999999999</v>
      </c>
      <c r="BR159" s="4">
        <v>0.43194100000000002</v>
      </c>
      <c r="BS159" s="4">
        <v>-5</v>
      </c>
      <c r="BT159" s="4">
        <v>8.9999999999999993E-3</v>
      </c>
      <c r="BU159" s="4">
        <v>10.555558</v>
      </c>
      <c r="BV159" s="4">
        <v>21</v>
      </c>
      <c r="BW159" s="4">
        <f t="shared" si="12"/>
        <v>2.7887784235999997</v>
      </c>
      <c r="BY159" s="4">
        <f>BE159*$BU159*(VLOOKUP("Fuel Specific Gravity",'Raw Data'!$A$1:$B$2000,2,FALSE))</f>
        <v>20969.116859893773</v>
      </c>
      <c r="BZ159" s="4">
        <f>BF159*$BU159*(VLOOKUP("Fuel Specific Gravity",'Raw Data'!$A$1:$B$2000,2,FALSE))</f>
        <v>854.99867799964795</v>
      </c>
      <c r="CA159" s="4">
        <f>BJ159*$BU159*(VLOOKUP("Fuel Specific Gravity",'Raw Data'!$A$1:$B$2000,2,FALSE))</f>
        <v>120.79504019580398</v>
      </c>
      <c r="CB159" s="4">
        <f>BM159*$BU159*(VLOOKUP("Fuel Specific Gravity",'Raw Data'!$A$1:$B$2000,2,FALSE))</f>
        <v>251.289039026571</v>
      </c>
    </row>
    <row r="160" spans="1:80" x14ac:dyDescent="0.25">
      <c r="A160" s="4">
        <v>43167</v>
      </c>
      <c r="B160" s="38">
        <v>1.9836805555555555E-2</v>
      </c>
      <c r="C160" s="4">
        <v>13.108000000000001</v>
      </c>
      <c r="D160" s="4">
        <v>0.93130000000000002</v>
      </c>
      <c r="E160" s="4">
        <v>9312.7669900000001</v>
      </c>
      <c r="F160" s="4">
        <v>1077.2</v>
      </c>
      <c r="G160" s="4">
        <v>0.6</v>
      </c>
      <c r="H160" s="4">
        <v>4065.3</v>
      </c>
      <c r="J160" s="4">
        <v>1.1000000000000001</v>
      </c>
      <c r="K160" s="4">
        <v>0.87090000000000001</v>
      </c>
      <c r="L160" s="4">
        <v>11.4153</v>
      </c>
      <c r="M160" s="4">
        <v>0.81100000000000005</v>
      </c>
      <c r="N160" s="4">
        <v>938.10850000000005</v>
      </c>
      <c r="O160" s="4">
        <v>0.55149999999999999</v>
      </c>
      <c r="P160" s="4">
        <v>938.7</v>
      </c>
      <c r="Q160" s="4">
        <v>765.55920000000003</v>
      </c>
      <c r="R160" s="4">
        <v>0.4501</v>
      </c>
      <c r="S160" s="4">
        <v>766</v>
      </c>
      <c r="T160" s="4">
        <v>4065.2752</v>
      </c>
      <c r="W160" s="4">
        <v>0</v>
      </c>
      <c r="X160" s="4">
        <v>0.95799999999999996</v>
      </c>
      <c r="Y160" s="4">
        <v>11.9</v>
      </c>
      <c r="Z160" s="4">
        <v>851</v>
      </c>
      <c r="AA160" s="4">
        <v>851</v>
      </c>
      <c r="AB160" s="4">
        <v>863</v>
      </c>
      <c r="AC160" s="4">
        <v>92.1</v>
      </c>
      <c r="AD160" s="4">
        <v>27.04</v>
      </c>
      <c r="AE160" s="4">
        <v>0.62</v>
      </c>
      <c r="AF160" s="4">
        <v>979</v>
      </c>
      <c r="AG160" s="4">
        <v>1</v>
      </c>
      <c r="AH160" s="4">
        <v>61</v>
      </c>
      <c r="AI160" s="4">
        <v>37</v>
      </c>
      <c r="AJ160" s="4">
        <v>190</v>
      </c>
      <c r="AK160" s="4">
        <v>168</v>
      </c>
      <c r="AL160" s="4">
        <v>3.4</v>
      </c>
      <c r="AM160" s="4">
        <v>175</v>
      </c>
      <c r="AN160" s="4" t="s">
        <v>155</v>
      </c>
      <c r="AO160" s="4">
        <v>2</v>
      </c>
      <c r="AP160" s="4">
        <v>0.77064814814814808</v>
      </c>
      <c r="AQ160" s="4">
        <v>47.159852999999998</v>
      </c>
      <c r="AR160" s="4">
        <v>-88.490532000000002</v>
      </c>
      <c r="AS160" s="4">
        <v>313.89999999999998</v>
      </c>
      <c r="AT160" s="4">
        <v>30.1</v>
      </c>
      <c r="AU160" s="4">
        <v>12</v>
      </c>
      <c r="AV160" s="4">
        <v>10</v>
      </c>
      <c r="AW160" s="4" t="s">
        <v>216</v>
      </c>
      <c r="AX160" s="4">
        <v>1.9</v>
      </c>
      <c r="AY160" s="4">
        <v>1.5875999999999999</v>
      </c>
      <c r="AZ160" s="4">
        <v>3.0156999999999998</v>
      </c>
      <c r="BA160" s="4">
        <v>13.404</v>
      </c>
      <c r="BB160" s="4">
        <v>13.91</v>
      </c>
      <c r="BC160" s="4">
        <v>1.04</v>
      </c>
      <c r="BD160" s="4">
        <v>14.826000000000001</v>
      </c>
      <c r="BE160" s="4">
        <v>2626.328</v>
      </c>
      <c r="BF160" s="4">
        <v>118.762</v>
      </c>
      <c r="BG160" s="4">
        <v>22.602</v>
      </c>
      <c r="BH160" s="4">
        <v>1.2999999999999999E-2</v>
      </c>
      <c r="BI160" s="4">
        <v>22.614999999999998</v>
      </c>
      <c r="BJ160" s="4">
        <v>18.445</v>
      </c>
      <c r="BK160" s="4">
        <v>1.0999999999999999E-2</v>
      </c>
      <c r="BL160" s="4">
        <v>18.456</v>
      </c>
      <c r="BM160" s="4">
        <v>32.275500000000001</v>
      </c>
      <c r="BQ160" s="4">
        <v>160.256</v>
      </c>
      <c r="BR160" s="4">
        <v>0.44477</v>
      </c>
      <c r="BS160" s="4">
        <v>-5</v>
      </c>
      <c r="BT160" s="4">
        <v>8.9999999999999993E-3</v>
      </c>
      <c r="BU160" s="4">
        <v>10.869066999999999</v>
      </c>
      <c r="BV160" s="4">
        <v>21</v>
      </c>
      <c r="BW160" s="4">
        <f t="shared" si="12"/>
        <v>2.8716075013999998</v>
      </c>
      <c r="BY160" s="4">
        <f>BE160*$BU160*(VLOOKUP("Fuel Specific Gravity",'Raw Data'!$A$1:$B$2000,2,FALSE))</f>
        <v>21437.846981977975</v>
      </c>
      <c r="BZ160" s="4">
        <f>BF160*$BU160*(VLOOKUP("Fuel Specific Gravity",'Raw Data'!$A$1:$B$2000,2,FALSE))</f>
        <v>969.41493342555395</v>
      </c>
      <c r="CA160" s="4">
        <f>BJ160*$BU160*(VLOOKUP("Fuel Specific Gravity",'Raw Data'!$A$1:$B$2000,2,FALSE))</f>
        <v>150.560435552065</v>
      </c>
      <c r="CB160" s="4">
        <f>BM160*$BU160*(VLOOKUP("Fuel Specific Gravity",'Raw Data'!$A$1:$B$2000,2,FALSE))</f>
        <v>263.45423354083351</v>
      </c>
    </row>
    <row r="161" spans="1:80" x14ac:dyDescent="0.25">
      <c r="A161" s="4">
        <v>43167</v>
      </c>
      <c r="B161" s="38">
        <v>1.9848379629629629E-2</v>
      </c>
      <c r="C161" s="4">
        <v>13.11</v>
      </c>
      <c r="D161" s="4">
        <v>1.0284</v>
      </c>
      <c r="E161" s="4">
        <v>10283.505160000001</v>
      </c>
      <c r="F161" s="4">
        <v>1271.5999999999999</v>
      </c>
      <c r="G161" s="4">
        <v>0.1</v>
      </c>
      <c r="H161" s="4">
        <v>4141.3</v>
      </c>
      <c r="J161" s="4">
        <v>1.1000000000000001</v>
      </c>
      <c r="K161" s="4">
        <v>0.87</v>
      </c>
      <c r="L161" s="4">
        <v>11.405099999999999</v>
      </c>
      <c r="M161" s="4">
        <v>0.89459999999999995</v>
      </c>
      <c r="N161" s="4">
        <v>1106.2574</v>
      </c>
      <c r="O161" s="4">
        <v>8.6999999999999994E-2</v>
      </c>
      <c r="P161" s="4">
        <v>1106.3</v>
      </c>
      <c r="Q161" s="4">
        <v>902.65409999999997</v>
      </c>
      <c r="R161" s="4">
        <v>7.0999999999999994E-2</v>
      </c>
      <c r="S161" s="4">
        <v>902.7</v>
      </c>
      <c r="T161" s="4">
        <v>4141.3447999999999</v>
      </c>
      <c r="W161" s="4">
        <v>0</v>
      </c>
      <c r="X161" s="4">
        <v>0.95689999999999997</v>
      </c>
      <c r="Y161" s="4">
        <v>12</v>
      </c>
      <c r="Z161" s="4">
        <v>850</v>
      </c>
      <c r="AA161" s="4">
        <v>850</v>
      </c>
      <c r="AB161" s="4">
        <v>864</v>
      </c>
      <c r="AC161" s="4">
        <v>92</v>
      </c>
      <c r="AD161" s="4">
        <v>27.01</v>
      </c>
      <c r="AE161" s="4">
        <v>0.62</v>
      </c>
      <c r="AF161" s="4">
        <v>979</v>
      </c>
      <c r="AG161" s="4">
        <v>1</v>
      </c>
      <c r="AH161" s="4">
        <v>61</v>
      </c>
      <c r="AI161" s="4">
        <v>37</v>
      </c>
      <c r="AJ161" s="4">
        <v>190</v>
      </c>
      <c r="AK161" s="4">
        <v>168</v>
      </c>
      <c r="AL161" s="4">
        <v>3.5</v>
      </c>
      <c r="AM161" s="4">
        <v>175</v>
      </c>
      <c r="AN161" s="4" t="s">
        <v>155</v>
      </c>
      <c r="AO161" s="4">
        <v>2</v>
      </c>
      <c r="AP161" s="4">
        <v>0.77065972222222223</v>
      </c>
      <c r="AQ161" s="4">
        <v>47.159744000000003</v>
      </c>
      <c r="AR161" s="4">
        <v>-88.490443999999997</v>
      </c>
      <c r="AS161" s="4">
        <v>314.10000000000002</v>
      </c>
      <c r="AT161" s="4">
        <v>30.6</v>
      </c>
      <c r="AU161" s="4">
        <v>12</v>
      </c>
      <c r="AV161" s="4">
        <v>10</v>
      </c>
      <c r="AW161" s="4" t="s">
        <v>216</v>
      </c>
      <c r="AX161" s="4">
        <v>2.0438000000000001</v>
      </c>
      <c r="AY161" s="4">
        <v>1.1967000000000001</v>
      </c>
      <c r="AZ161" s="4">
        <v>3.1</v>
      </c>
      <c r="BA161" s="4">
        <v>13.404</v>
      </c>
      <c r="BB161" s="4">
        <v>13.8</v>
      </c>
      <c r="BC161" s="4">
        <v>1.03</v>
      </c>
      <c r="BD161" s="4">
        <v>14.949</v>
      </c>
      <c r="BE161" s="4">
        <v>2607.21</v>
      </c>
      <c r="BF161" s="4">
        <v>130.16399999999999</v>
      </c>
      <c r="BG161" s="4">
        <v>26.483000000000001</v>
      </c>
      <c r="BH161" s="4">
        <v>2E-3</v>
      </c>
      <c r="BI161" s="4">
        <v>26.484999999999999</v>
      </c>
      <c r="BJ161" s="4">
        <v>21.609000000000002</v>
      </c>
      <c r="BK161" s="4">
        <v>2E-3</v>
      </c>
      <c r="BL161" s="4">
        <v>21.611000000000001</v>
      </c>
      <c r="BM161" s="4">
        <v>32.669499999999999</v>
      </c>
      <c r="BQ161" s="4">
        <v>159.06100000000001</v>
      </c>
      <c r="BR161" s="4">
        <v>0.44161499999999998</v>
      </c>
      <c r="BS161" s="4">
        <v>-5</v>
      </c>
      <c r="BT161" s="4">
        <v>8.9999999999999993E-3</v>
      </c>
      <c r="BU161" s="4">
        <v>10.791967</v>
      </c>
      <c r="BV161" s="4">
        <v>21</v>
      </c>
      <c r="BW161" s="4">
        <f t="shared" si="12"/>
        <v>2.8512376813999998</v>
      </c>
      <c r="BY161" s="4">
        <f>BE161*$BU161*(VLOOKUP("Fuel Specific Gravity",'Raw Data'!$A$1:$B$2000,2,FALSE))</f>
        <v>21130.830135834567</v>
      </c>
      <c r="BZ161" s="4">
        <f>BF161*$BU161*(VLOOKUP("Fuel Specific Gravity",'Raw Data'!$A$1:$B$2000,2,FALSE))</f>
        <v>1054.9489200335879</v>
      </c>
      <c r="CA161" s="4">
        <f>BJ161*$BU161*(VLOOKUP("Fuel Specific Gravity",'Raw Data'!$A$1:$B$2000,2,FALSE))</f>
        <v>175.13591479215302</v>
      </c>
      <c r="CB161" s="4">
        <f>BM161*$BU161*(VLOOKUP("Fuel Specific Gravity",'Raw Data'!$A$1:$B$2000,2,FALSE))</f>
        <v>264.77869259578148</v>
      </c>
    </row>
    <row r="162" spans="1:80" x14ac:dyDescent="0.25">
      <c r="A162" s="4">
        <v>43167</v>
      </c>
      <c r="B162" s="38">
        <v>1.9859953703703703E-2</v>
      </c>
      <c r="C162" s="4">
        <v>13.116</v>
      </c>
      <c r="D162" s="4">
        <v>0.99229999999999996</v>
      </c>
      <c r="E162" s="4">
        <v>9922.6804119999997</v>
      </c>
      <c r="F162" s="4">
        <v>1451.5</v>
      </c>
      <c r="G162" s="4">
        <v>0.1</v>
      </c>
      <c r="H162" s="4">
        <v>4092.2</v>
      </c>
      <c r="J162" s="4">
        <v>1.1000000000000001</v>
      </c>
      <c r="K162" s="4">
        <v>0.87029999999999996</v>
      </c>
      <c r="L162" s="4">
        <v>11.414199999999999</v>
      </c>
      <c r="M162" s="4">
        <v>0.86360000000000003</v>
      </c>
      <c r="N162" s="4">
        <v>1263.2271000000001</v>
      </c>
      <c r="O162" s="4">
        <v>0.11210000000000001</v>
      </c>
      <c r="P162" s="4">
        <v>1263.3</v>
      </c>
      <c r="Q162" s="4">
        <v>1030.7340999999999</v>
      </c>
      <c r="R162" s="4">
        <v>9.1499999999999998E-2</v>
      </c>
      <c r="S162" s="4">
        <v>1030.8</v>
      </c>
      <c r="T162" s="4">
        <v>4092.1781000000001</v>
      </c>
      <c r="W162" s="4">
        <v>0</v>
      </c>
      <c r="X162" s="4">
        <v>0.95730000000000004</v>
      </c>
      <c r="Y162" s="4">
        <v>11.9</v>
      </c>
      <c r="Z162" s="4">
        <v>851</v>
      </c>
      <c r="AA162" s="4">
        <v>851</v>
      </c>
      <c r="AB162" s="4">
        <v>865</v>
      </c>
      <c r="AC162" s="4">
        <v>92</v>
      </c>
      <c r="AD162" s="4">
        <v>27.01</v>
      </c>
      <c r="AE162" s="4">
        <v>0.62</v>
      </c>
      <c r="AF162" s="4">
        <v>979</v>
      </c>
      <c r="AG162" s="4">
        <v>1</v>
      </c>
      <c r="AH162" s="4">
        <v>60.122999999999998</v>
      </c>
      <c r="AI162" s="4">
        <v>37</v>
      </c>
      <c r="AJ162" s="4">
        <v>190</v>
      </c>
      <c r="AK162" s="4">
        <v>168</v>
      </c>
      <c r="AL162" s="4">
        <v>3.5</v>
      </c>
      <c r="AM162" s="4">
        <v>175</v>
      </c>
      <c r="AN162" s="4" t="s">
        <v>155</v>
      </c>
      <c r="AO162" s="4">
        <v>2</v>
      </c>
      <c r="AP162" s="4">
        <v>0.77067129629629638</v>
      </c>
      <c r="AQ162" s="4">
        <v>47.159681999999997</v>
      </c>
      <c r="AR162" s="4">
        <v>-88.490351000000004</v>
      </c>
      <c r="AS162" s="4">
        <v>314.10000000000002</v>
      </c>
      <c r="AT162" s="4">
        <v>31.6</v>
      </c>
      <c r="AU162" s="4">
        <v>12</v>
      </c>
      <c r="AV162" s="4">
        <v>9</v>
      </c>
      <c r="AW162" s="4" t="s">
        <v>217</v>
      </c>
      <c r="AX162" s="4">
        <v>2.1359499999999998</v>
      </c>
      <c r="AY162" s="4">
        <v>1</v>
      </c>
      <c r="AZ162" s="4">
        <v>3.1</v>
      </c>
      <c r="BA162" s="4">
        <v>13.404</v>
      </c>
      <c r="BB162" s="4">
        <v>13.84</v>
      </c>
      <c r="BC162" s="4">
        <v>1.03</v>
      </c>
      <c r="BD162" s="4">
        <v>14.904999999999999</v>
      </c>
      <c r="BE162" s="4">
        <v>2614.8380000000002</v>
      </c>
      <c r="BF162" s="4">
        <v>125.91200000000001</v>
      </c>
      <c r="BG162" s="4">
        <v>30.305</v>
      </c>
      <c r="BH162" s="4">
        <v>3.0000000000000001E-3</v>
      </c>
      <c r="BI162" s="4">
        <v>30.308</v>
      </c>
      <c r="BJ162" s="4">
        <v>24.728000000000002</v>
      </c>
      <c r="BK162" s="4">
        <v>2E-3</v>
      </c>
      <c r="BL162" s="4">
        <v>24.73</v>
      </c>
      <c r="BM162" s="4">
        <v>32.35</v>
      </c>
      <c r="BQ162" s="4">
        <v>159.46</v>
      </c>
      <c r="BR162" s="4">
        <v>0.37961</v>
      </c>
      <c r="BS162" s="4">
        <v>-5</v>
      </c>
      <c r="BT162" s="4">
        <v>8.9999999999999993E-3</v>
      </c>
      <c r="BU162" s="4">
        <v>9.2767199999999992</v>
      </c>
      <c r="BV162" s="4">
        <v>21</v>
      </c>
      <c r="BW162" s="4">
        <f t="shared" si="12"/>
        <v>2.4509094239999998</v>
      </c>
      <c r="BY162" s="4">
        <f>BE162*$BU162*(VLOOKUP("Fuel Specific Gravity",'Raw Data'!$A$1:$B$2000,2,FALSE))</f>
        <v>18217.097098491358</v>
      </c>
      <c r="BZ162" s="4">
        <f>BF162*$BU162*(VLOOKUP("Fuel Specific Gravity",'Raw Data'!$A$1:$B$2000,2,FALSE))</f>
        <v>877.20582684863996</v>
      </c>
      <c r="CA162" s="4">
        <f>BJ162*$BU162*(VLOOKUP("Fuel Specific Gravity",'Raw Data'!$A$1:$B$2000,2,FALSE))</f>
        <v>172.27544385215998</v>
      </c>
      <c r="CB162" s="4">
        <f>BM162*$BU162*(VLOOKUP("Fuel Specific Gravity",'Raw Data'!$A$1:$B$2000,2,FALSE))</f>
        <v>225.37652089199997</v>
      </c>
    </row>
    <row r="163" spans="1:80" x14ac:dyDescent="0.25">
      <c r="A163" s="4">
        <v>43167</v>
      </c>
      <c r="B163" s="38">
        <v>1.9871527777777776E-2</v>
      </c>
      <c r="C163" s="4">
        <v>13.12</v>
      </c>
      <c r="D163" s="4">
        <v>0.91600000000000004</v>
      </c>
      <c r="E163" s="4">
        <v>9160.1080629999997</v>
      </c>
      <c r="F163" s="4">
        <v>1507.4</v>
      </c>
      <c r="G163" s="4">
        <v>0.6</v>
      </c>
      <c r="H163" s="4">
        <v>4050.2</v>
      </c>
      <c r="J163" s="4">
        <v>1.1000000000000001</v>
      </c>
      <c r="K163" s="4">
        <v>0.871</v>
      </c>
      <c r="L163" s="4">
        <v>11.427300000000001</v>
      </c>
      <c r="M163" s="4">
        <v>0.79779999999999995</v>
      </c>
      <c r="N163" s="4">
        <v>1312.8918000000001</v>
      </c>
      <c r="O163" s="4">
        <v>0.5111</v>
      </c>
      <c r="P163" s="4">
        <v>1313.4</v>
      </c>
      <c r="Q163" s="4">
        <v>1071.2582</v>
      </c>
      <c r="R163" s="4">
        <v>0.41699999999999998</v>
      </c>
      <c r="S163" s="4">
        <v>1071.7</v>
      </c>
      <c r="T163" s="4">
        <v>4050.1570999999999</v>
      </c>
      <c r="W163" s="4">
        <v>0</v>
      </c>
      <c r="X163" s="4">
        <v>0.95809999999999995</v>
      </c>
      <c r="Y163" s="4">
        <v>12</v>
      </c>
      <c r="Z163" s="4">
        <v>851</v>
      </c>
      <c r="AA163" s="4">
        <v>850</v>
      </c>
      <c r="AB163" s="4">
        <v>865</v>
      </c>
      <c r="AC163" s="4">
        <v>92</v>
      </c>
      <c r="AD163" s="4">
        <v>27.01</v>
      </c>
      <c r="AE163" s="4">
        <v>0.62</v>
      </c>
      <c r="AF163" s="4">
        <v>979</v>
      </c>
      <c r="AG163" s="4">
        <v>1</v>
      </c>
      <c r="AH163" s="4">
        <v>60</v>
      </c>
      <c r="AI163" s="4">
        <v>37</v>
      </c>
      <c r="AJ163" s="4">
        <v>190</v>
      </c>
      <c r="AK163" s="4">
        <v>168.9</v>
      </c>
      <c r="AL163" s="4">
        <v>3.5</v>
      </c>
      <c r="AM163" s="4">
        <v>175</v>
      </c>
      <c r="AN163" s="4" t="s">
        <v>155</v>
      </c>
      <c r="AO163" s="4">
        <v>2</v>
      </c>
      <c r="AP163" s="4">
        <v>0.77067129629629638</v>
      </c>
      <c r="AQ163" s="4">
        <v>47.159638999999999</v>
      </c>
      <c r="AR163" s="4">
        <v>-88.490258999999995</v>
      </c>
      <c r="AS163" s="4">
        <v>314</v>
      </c>
      <c r="AT163" s="4">
        <v>32.9</v>
      </c>
      <c r="AU163" s="4">
        <v>12</v>
      </c>
      <c r="AV163" s="4">
        <v>9</v>
      </c>
      <c r="AW163" s="4" t="s">
        <v>217</v>
      </c>
      <c r="AX163" s="4">
        <v>2.1859500000000001</v>
      </c>
      <c r="AY163" s="4">
        <v>1</v>
      </c>
      <c r="AZ163" s="4">
        <v>3.1</v>
      </c>
      <c r="BA163" s="4">
        <v>13.404</v>
      </c>
      <c r="BB163" s="4">
        <v>13.92</v>
      </c>
      <c r="BC163" s="4">
        <v>1.04</v>
      </c>
      <c r="BD163" s="4">
        <v>14.813000000000001</v>
      </c>
      <c r="BE163" s="4">
        <v>2629.6559999999999</v>
      </c>
      <c r="BF163" s="4">
        <v>116.854</v>
      </c>
      <c r="BG163" s="4">
        <v>31.638999999999999</v>
      </c>
      <c r="BH163" s="4">
        <v>1.2E-2</v>
      </c>
      <c r="BI163" s="4">
        <v>31.651</v>
      </c>
      <c r="BJ163" s="4">
        <v>25.815999999999999</v>
      </c>
      <c r="BK163" s="4">
        <v>0.01</v>
      </c>
      <c r="BL163" s="4">
        <v>25.826000000000001</v>
      </c>
      <c r="BM163" s="4">
        <v>32.162599999999998</v>
      </c>
      <c r="BQ163" s="4">
        <v>160.30799999999999</v>
      </c>
      <c r="BR163" s="4">
        <v>0.34995199999999999</v>
      </c>
      <c r="BS163" s="4">
        <v>-5</v>
      </c>
      <c r="BT163" s="4">
        <v>8.9999999999999993E-3</v>
      </c>
      <c r="BU163" s="4">
        <v>8.551952</v>
      </c>
      <c r="BV163" s="4">
        <v>21</v>
      </c>
      <c r="BW163" s="4">
        <f t="shared" si="12"/>
        <v>2.2594257183999997</v>
      </c>
      <c r="BY163" s="4">
        <f>BE163*$BU163*(VLOOKUP("Fuel Specific Gravity",'Raw Data'!$A$1:$B$2000,2,FALSE))</f>
        <v>16889.00760827251</v>
      </c>
      <c r="BZ163" s="4">
        <f>BF163*$BU163*(VLOOKUP("Fuel Specific Gravity",'Raw Data'!$A$1:$B$2000,2,FALSE))</f>
        <v>750.49667905500803</v>
      </c>
      <c r="CA163" s="4">
        <f>BJ163*$BU163*(VLOOKUP("Fuel Specific Gravity",'Raw Data'!$A$1:$B$2000,2,FALSE))</f>
        <v>165.80367181683201</v>
      </c>
      <c r="CB163" s="4">
        <f>BM163*$BU163*(VLOOKUP("Fuel Specific Gravity",'Raw Data'!$A$1:$B$2000,2,FALSE))</f>
        <v>206.56481155779517</v>
      </c>
    </row>
    <row r="164" spans="1:80" x14ac:dyDescent="0.25">
      <c r="A164" s="4">
        <v>43167</v>
      </c>
      <c r="B164" s="38">
        <v>1.9883101851851853E-2</v>
      </c>
      <c r="C164" s="4">
        <v>13.12</v>
      </c>
      <c r="D164" s="4">
        <v>0.84230000000000005</v>
      </c>
      <c r="E164" s="4">
        <v>8422.5040919999992</v>
      </c>
      <c r="F164" s="4">
        <v>1495.2</v>
      </c>
      <c r="G164" s="4">
        <v>1</v>
      </c>
      <c r="H164" s="4">
        <v>3984.6</v>
      </c>
      <c r="J164" s="4">
        <v>1.1000000000000001</v>
      </c>
      <c r="K164" s="4">
        <v>0.87170000000000003</v>
      </c>
      <c r="L164" s="4">
        <v>11.436400000000001</v>
      </c>
      <c r="M164" s="4">
        <v>0.73419999999999996</v>
      </c>
      <c r="N164" s="4">
        <v>1303.3107</v>
      </c>
      <c r="O164" s="4">
        <v>0.83509999999999995</v>
      </c>
      <c r="P164" s="4">
        <v>1304.0999999999999</v>
      </c>
      <c r="Q164" s="4">
        <v>1063.4404</v>
      </c>
      <c r="R164" s="4">
        <v>0.68140000000000001</v>
      </c>
      <c r="S164" s="4">
        <v>1064.0999999999999</v>
      </c>
      <c r="T164" s="4">
        <v>3984.5698000000002</v>
      </c>
      <c r="W164" s="4">
        <v>0</v>
      </c>
      <c r="X164" s="4">
        <v>0.95879999999999999</v>
      </c>
      <c r="Y164" s="4">
        <v>12</v>
      </c>
      <c r="Z164" s="4">
        <v>851</v>
      </c>
      <c r="AA164" s="4">
        <v>851</v>
      </c>
      <c r="AB164" s="4">
        <v>865</v>
      </c>
      <c r="AC164" s="4">
        <v>92</v>
      </c>
      <c r="AD164" s="4">
        <v>27.01</v>
      </c>
      <c r="AE164" s="4">
        <v>0.62</v>
      </c>
      <c r="AF164" s="4">
        <v>979</v>
      </c>
      <c r="AG164" s="4">
        <v>1</v>
      </c>
      <c r="AH164" s="4">
        <v>60</v>
      </c>
      <c r="AI164" s="4">
        <v>37</v>
      </c>
      <c r="AJ164" s="4">
        <v>190</v>
      </c>
      <c r="AK164" s="4">
        <v>168.1</v>
      </c>
      <c r="AL164" s="4">
        <v>3.4</v>
      </c>
      <c r="AM164" s="4">
        <v>175</v>
      </c>
      <c r="AN164" s="4" t="s">
        <v>155</v>
      </c>
      <c r="AO164" s="4">
        <v>2</v>
      </c>
      <c r="AP164" s="4">
        <v>0.77068287037037031</v>
      </c>
      <c r="AQ164" s="4">
        <v>47.159489000000001</v>
      </c>
      <c r="AR164" s="4">
        <v>-88.490035000000006</v>
      </c>
      <c r="AS164" s="4">
        <v>313.89999999999998</v>
      </c>
      <c r="AT164" s="4">
        <v>33.299999999999997</v>
      </c>
      <c r="AU164" s="4">
        <v>12</v>
      </c>
      <c r="AV164" s="4">
        <v>10</v>
      </c>
      <c r="AW164" s="4" t="s">
        <v>216</v>
      </c>
      <c r="AX164" s="4">
        <v>2.2000000000000002</v>
      </c>
      <c r="AY164" s="4">
        <v>1</v>
      </c>
      <c r="AZ164" s="4">
        <v>3.1</v>
      </c>
      <c r="BA164" s="4">
        <v>13.404</v>
      </c>
      <c r="BB164" s="4">
        <v>14</v>
      </c>
      <c r="BC164" s="4">
        <v>1.04</v>
      </c>
      <c r="BD164" s="4">
        <v>14.721</v>
      </c>
      <c r="BE164" s="4">
        <v>2644.5909999999999</v>
      </c>
      <c r="BF164" s="4">
        <v>108.05500000000001</v>
      </c>
      <c r="BG164" s="4">
        <v>31.561</v>
      </c>
      <c r="BH164" s="4">
        <v>0.02</v>
      </c>
      <c r="BI164" s="4">
        <v>31.581</v>
      </c>
      <c r="BJ164" s="4">
        <v>25.751999999999999</v>
      </c>
      <c r="BK164" s="4">
        <v>1.7000000000000001E-2</v>
      </c>
      <c r="BL164" s="4">
        <v>25.768999999999998</v>
      </c>
      <c r="BM164" s="4">
        <v>31.795999999999999</v>
      </c>
      <c r="BQ164" s="4">
        <v>161.21899999999999</v>
      </c>
      <c r="BR164" s="4">
        <v>0.298765</v>
      </c>
      <c r="BS164" s="4">
        <v>-5</v>
      </c>
      <c r="BT164" s="4">
        <v>8.9999999999999993E-3</v>
      </c>
      <c r="BU164" s="4">
        <v>7.3010700000000002</v>
      </c>
      <c r="BV164" s="4">
        <v>21</v>
      </c>
      <c r="BW164" s="4">
        <f t="shared" si="12"/>
        <v>1.9289426940000001</v>
      </c>
      <c r="BY164" s="4">
        <f>BE164*$BU164*(VLOOKUP("Fuel Specific Gravity",'Raw Data'!$A$1:$B$2000,2,FALSE))</f>
        <v>14500.566353289869</v>
      </c>
      <c r="BZ164" s="4">
        <f>BF164*$BU164*(VLOOKUP("Fuel Specific Gravity",'Raw Data'!$A$1:$B$2000,2,FALSE))</f>
        <v>592.47675625635009</v>
      </c>
      <c r="CA164" s="4">
        <f>BJ164*$BU164*(VLOOKUP("Fuel Specific Gravity",'Raw Data'!$A$1:$B$2000,2,FALSE))</f>
        <v>141.20088313464001</v>
      </c>
      <c r="CB164" s="4">
        <f>BM164*$BU164*(VLOOKUP("Fuel Specific Gravity",'Raw Data'!$A$1:$B$2000,2,FALSE))</f>
        <v>174.34076111172001</v>
      </c>
    </row>
    <row r="165" spans="1:80" x14ac:dyDescent="0.25">
      <c r="A165" s="4">
        <v>43167</v>
      </c>
      <c r="B165" s="38">
        <v>1.9894675925925927E-2</v>
      </c>
      <c r="C165" s="4">
        <v>13.12</v>
      </c>
      <c r="D165" s="4">
        <v>0.8125</v>
      </c>
      <c r="E165" s="4">
        <v>8125.4905189999999</v>
      </c>
      <c r="F165" s="4">
        <v>1457.6</v>
      </c>
      <c r="G165" s="4">
        <v>1.5</v>
      </c>
      <c r="H165" s="4">
        <v>3917.1</v>
      </c>
      <c r="J165" s="4">
        <v>1.1000000000000001</v>
      </c>
      <c r="K165" s="4">
        <v>0.872</v>
      </c>
      <c r="L165" s="4">
        <v>11.4406</v>
      </c>
      <c r="M165" s="4">
        <v>0.70850000000000002</v>
      </c>
      <c r="N165" s="4">
        <v>1271.001</v>
      </c>
      <c r="O165" s="4">
        <v>1.2710999999999999</v>
      </c>
      <c r="P165" s="4">
        <v>1272.3</v>
      </c>
      <c r="Q165" s="4">
        <v>1037.0771999999999</v>
      </c>
      <c r="R165" s="4">
        <v>1.0371999999999999</v>
      </c>
      <c r="S165" s="4">
        <v>1038.0999999999999</v>
      </c>
      <c r="T165" s="4">
        <v>3917.1460999999999</v>
      </c>
      <c r="W165" s="4">
        <v>0</v>
      </c>
      <c r="X165" s="4">
        <v>0.95920000000000005</v>
      </c>
      <c r="Y165" s="4">
        <v>11.9</v>
      </c>
      <c r="Z165" s="4">
        <v>852</v>
      </c>
      <c r="AA165" s="4">
        <v>851</v>
      </c>
      <c r="AB165" s="4">
        <v>865</v>
      </c>
      <c r="AC165" s="4">
        <v>92</v>
      </c>
      <c r="AD165" s="4">
        <v>27.01</v>
      </c>
      <c r="AE165" s="4">
        <v>0.62</v>
      </c>
      <c r="AF165" s="4">
        <v>979</v>
      </c>
      <c r="AG165" s="4">
        <v>1</v>
      </c>
      <c r="AH165" s="4">
        <v>60</v>
      </c>
      <c r="AI165" s="4">
        <v>37</v>
      </c>
      <c r="AJ165" s="4">
        <v>190</v>
      </c>
      <c r="AK165" s="4">
        <v>168</v>
      </c>
      <c r="AL165" s="4">
        <v>3.4</v>
      </c>
      <c r="AM165" s="4">
        <v>175</v>
      </c>
      <c r="AN165" s="4" t="s">
        <v>155</v>
      </c>
      <c r="AO165" s="4">
        <v>2</v>
      </c>
      <c r="AP165" s="4">
        <v>0.7707060185185185</v>
      </c>
      <c r="AQ165" s="4">
        <v>47.159365000000001</v>
      </c>
      <c r="AR165" s="4">
        <v>-88.489816000000005</v>
      </c>
      <c r="AS165" s="4">
        <v>313.8</v>
      </c>
      <c r="AT165" s="4">
        <v>35.6</v>
      </c>
      <c r="AU165" s="4">
        <v>12</v>
      </c>
      <c r="AV165" s="4">
        <v>6</v>
      </c>
      <c r="AW165" s="4" t="s">
        <v>218</v>
      </c>
      <c r="AX165" s="4">
        <v>2.2000000000000002</v>
      </c>
      <c r="AY165" s="4">
        <v>1</v>
      </c>
      <c r="AZ165" s="4">
        <v>3.1</v>
      </c>
      <c r="BA165" s="4">
        <v>13.404</v>
      </c>
      <c r="BB165" s="4">
        <v>14.04</v>
      </c>
      <c r="BC165" s="4">
        <v>1.05</v>
      </c>
      <c r="BD165" s="4">
        <v>14.678000000000001</v>
      </c>
      <c r="BE165" s="4">
        <v>2651.5230000000001</v>
      </c>
      <c r="BF165" s="4">
        <v>104.51900000000001</v>
      </c>
      <c r="BG165" s="4">
        <v>30.847999999999999</v>
      </c>
      <c r="BH165" s="4">
        <v>3.1E-2</v>
      </c>
      <c r="BI165" s="4">
        <v>30.879000000000001</v>
      </c>
      <c r="BJ165" s="4">
        <v>25.170999999999999</v>
      </c>
      <c r="BK165" s="4">
        <v>2.5000000000000001E-2</v>
      </c>
      <c r="BL165" s="4">
        <v>25.196000000000002</v>
      </c>
      <c r="BM165" s="4">
        <v>31.328399999999998</v>
      </c>
      <c r="BQ165" s="4">
        <v>161.643</v>
      </c>
      <c r="BR165" s="4">
        <v>0.290246</v>
      </c>
      <c r="BS165" s="4">
        <v>-5</v>
      </c>
      <c r="BT165" s="4">
        <v>8.9999999999999993E-3</v>
      </c>
      <c r="BU165" s="4">
        <v>7.0928870000000002</v>
      </c>
      <c r="BV165" s="4">
        <v>21</v>
      </c>
      <c r="BW165" s="4">
        <f t="shared" si="12"/>
        <v>1.8739407453999999</v>
      </c>
      <c r="BY165" s="4">
        <f>BE165*$BU165*(VLOOKUP("Fuel Specific Gravity",'Raw Data'!$A$1:$B$2000,2,FALSE))</f>
        <v>14124.021715692654</v>
      </c>
      <c r="BZ165" s="4">
        <f>BF165*$BU165*(VLOOKUP("Fuel Specific Gravity",'Raw Data'!$A$1:$B$2000,2,FALSE))</f>
        <v>556.74743372110299</v>
      </c>
      <c r="CA165" s="4">
        <f>BJ165*$BU165*(VLOOKUP("Fuel Specific Gravity",'Raw Data'!$A$1:$B$2000,2,FALSE))</f>
        <v>134.07982906642701</v>
      </c>
      <c r="CB165" s="4">
        <f>BM165*$BU165*(VLOOKUP("Fuel Specific Gravity",'Raw Data'!$A$1:$B$2000,2,FALSE))</f>
        <v>166.8788096191908</v>
      </c>
    </row>
    <row r="166" spans="1:80" x14ac:dyDescent="0.25">
      <c r="A166" s="4">
        <v>43167</v>
      </c>
      <c r="B166" s="38">
        <v>1.990625E-2</v>
      </c>
      <c r="C166" s="4">
        <v>13.112</v>
      </c>
      <c r="D166" s="4">
        <v>0.82210000000000005</v>
      </c>
      <c r="E166" s="4">
        <v>8220.6677799999998</v>
      </c>
      <c r="F166" s="4">
        <v>1414.4</v>
      </c>
      <c r="G166" s="4">
        <v>1.7</v>
      </c>
      <c r="H166" s="4">
        <v>3882.4</v>
      </c>
      <c r="J166" s="4">
        <v>1.1000000000000001</v>
      </c>
      <c r="K166" s="4">
        <v>0.87209999999999999</v>
      </c>
      <c r="L166" s="4">
        <v>11.4339</v>
      </c>
      <c r="M166" s="4">
        <v>0.71689999999999998</v>
      </c>
      <c r="N166" s="4">
        <v>1233.4224999999999</v>
      </c>
      <c r="O166" s="4">
        <v>1.5077</v>
      </c>
      <c r="P166" s="4">
        <v>1234.9000000000001</v>
      </c>
      <c r="Q166" s="4">
        <v>1006.4149</v>
      </c>
      <c r="R166" s="4">
        <v>1.2302</v>
      </c>
      <c r="S166" s="4">
        <v>1007.6</v>
      </c>
      <c r="T166" s="4">
        <v>3882.3793999999998</v>
      </c>
      <c r="W166" s="4">
        <v>0</v>
      </c>
      <c r="X166" s="4">
        <v>0.95930000000000004</v>
      </c>
      <c r="Y166" s="4">
        <v>12</v>
      </c>
      <c r="Z166" s="4">
        <v>852</v>
      </c>
      <c r="AA166" s="4">
        <v>851</v>
      </c>
      <c r="AB166" s="4">
        <v>864</v>
      </c>
      <c r="AC166" s="4">
        <v>92</v>
      </c>
      <c r="AD166" s="4">
        <v>27.01</v>
      </c>
      <c r="AE166" s="4">
        <v>0.62</v>
      </c>
      <c r="AF166" s="4">
        <v>979</v>
      </c>
      <c r="AG166" s="4">
        <v>1</v>
      </c>
      <c r="AH166" s="4">
        <v>60</v>
      </c>
      <c r="AI166" s="4">
        <v>37</v>
      </c>
      <c r="AJ166" s="4">
        <v>190</v>
      </c>
      <c r="AK166" s="4">
        <v>168.9</v>
      </c>
      <c r="AL166" s="4">
        <v>3.5</v>
      </c>
      <c r="AM166" s="4">
        <v>175</v>
      </c>
      <c r="AN166" s="4" t="s">
        <v>155</v>
      </c>
      <c r="AO166" s="4">
        <v>2</v>
      </c>
      <c r="AP166" s="4">
        <v>0.77071759259259265</v>
      </c>
      <c r="AQ166" s="4">
        <v>47.159269000000002</v>
      </c>
      <c r="AR166" s="4">
        <v>-88.489626999999999</v>
      </c>
      <c r="AS166" s="4">
        <v>313.89999999999998</v>
      </c>
      <c r="AT166" s="4">
        <v>36.6</v>
      </c>
      <c r="AU166" s="4">
        <v>12</v>
      </c>
      <c r="AV166" s="4">
        <v>6</v>
      </c>
      <c r="AW166" s="4" t="s">
        <v>218</v>
      </c>
      <c r="AX166" s="4">
        <v>2.2718280000000002</v>
      </c>
      <c r="AY166" s="4">
        <v>1</v>
      </c>
      <c r="AZ166" s="4">
        <v>3.1</v>
      </c>
      <c r="BA166" s="4">
        <v>13.404</v>
      </c>
      <c r="BB166" s="4">
        <v>14.04</v>
      </c>
      <c r="BC166" s="4">
        <v>1.05</v>
      </c>
      <c r="BD166" s="4">
        <v>14.672000000000001</v>
      </c>
      <c r="BE166" s="4">
        <v>2650.3609999999999</v>
      </c>
      <c r="BF166" s="4">
        <v>105.764</v>
      </c>
      <c r="BG166" s="4">
        <v>29.94</v>
      </c>
      <c r="BH166" s="4">
        <v>3.6999999999999998E-2</v>
      </c>
      <c r="BI166" s="4">
        <v>29.977</v>
      </c>
      <c r="BJ166" s="4">
        <v>24.43</v>
      </c>
      <c r="BK166" s="4">
        <v>0.03</v>
      </c>
      <c r="BL166" s="4">
        <v>24.46</v>
      </c>
      <c r="BM166" s="4">
        <v>31.0549</v>
      </c>
      <c r="BQ166" s="4">
        <v>161.67500000000001</v>
      </c>
      <c r="BR166" s="4">
        <v>0.314556</v>
      </c>
      <c r="BS166" s="4">
        <v>-5</v>
      </c>
      <c r="BT166" s="4">
        <v>8.123E-3</v>
      </c>
      <c r="BU166" s="4">
        <v>7.6869620000000003</v>
      </c>
      <c r="BV166" s="4">
        <v>21</v>
      </c>
      <c r="BW166" s="4">
        <f t="shared" si="12"/>
        <v>2.0308953604000002</v>
      </c>
      <c r="BY166" s="4">
        <f>BE166*$BU166*(VLOOKUP("Fuel Specific Gravity",'Raw Data'!$A$1:$B$2000,2,FALSE))</f>
        <v>15300.291444254783</v>
      </c>
      <c r="BZ166" s="4">
        <f>BF166*$BU166*(VLOOKUP("Fuel Specific Gravity",'Raw Data'!$A$1:$B$2000,2,FALSE))</f>
        <v>610.56589057496797</v>
      </c>
      <c r="CA166" s="4">
        <f>BJ166*$BU166*(VLOOKUP("Fuel Specific Gravity",'Raw Data'!$A$1:$B$2000,2,FALSE))</f>
        <v>141.03215372666</v>
      </c>
      <c r="CB166" s="4">
        <f>BM166*$BU166*(VLOOKUP("Fuel Specific Gravity",'Raw Data'!$A$1:$B$2000,2,FALSE))</f>
        <v>179.27709499656382</v>
      </c>
    </row>
    <row r="167" spans="1:80" x14ac:dyDescent="0.25">
      <c r="B167" s="38"/>
    </row>
    <row r="168" spans="1:80" x14ac:dyDescent="0.25">
      <c r="B168" s="38"/>
    </row>
    <row r="169" spans="1:80" x14ac:dyDescent="0.25">
      <c r="B169" s="38"/>
    </row>
    <row r="170" spans="1:80" x14ac:dyDescent="0.25">
      <c r="B170" s="38"/>
    </row>
    <row r="171" spans="1:80" x14ac:dyDescent="0.25">
      <c r="B171" s="38"/>
    </row>
    <row r="172" spans="1:80" x14ac:dyDescent="0.25">
      <c r="B172" s="38"/>
    </row>
    <row r="173" spans="1:80" x14ac:dyDescent="0.25">
      <c r="B173" s="38"/>
    </row>
    <row r="174" spans="1:80" x14ac:dyDescent="0.25">
      <c r="B174" s="38"/>
    </row>
    <row r="175" spans="1:80" x14ac:dyDescent="0.25">
      <c r="B175" s="38"/>
    </row>
    <row r="176" spans="1:80" x14ac:dyDescent="0.25">
      <c r="B176" s="38"/>
    </row>
    <row r="177" spans="2:2" x14ac:dyDescent="0.25">
      <c r="B177" s="38"/>
    </row>
    <row r="178" spans="2:2" x14ac:dyDescent="0.25">
      <c r="B178" s="38"/>
    </row>
    <row r="179" spans="2:2" x14ac:dyDescent="0.25">
      <c r="B179" s="38"/>
    </row>
    <row r="180" spans="2:2" x14ac:dyDescent="0.25">
      <c r="B180" s="38"/>
    </row>
    <row r="181" spans="2:2" x14ac:dyDescent="0.25">
      <c r="B181" s="38"/>
    </row>
    <row r="182" spans="2:2" x14ac:dyDescent="0.25">
      <c r="B182" s="38"/>
    </row>
    <row r="183" spans="2:2" x14ac:dyDescent="0.25">
      <c r="B183" s="38"/>
    </row>
    <row r="184" spans="2:2" x14ac:dyDescent="0.25">
      <c r="B184" s="38"/>
    </row>
    <row r="185" spans="2:2" x14ac:dyDescent="0.25">
      <c r="B185" s="38"/>
    </row>
    <row r="186" spans="2:2" x14ac:dyDescent="0.25">
      <c r="B186" s="38"/>
    </row>
    <row r="187" spans="2:2" x14ac:dyDescent="0.25">
      <c r="B187" s="38"/>
    </row>
    <row r="188" spans="2:2" x14ac:dyDescent="0.25">
      <c r="B188" s="38"/>
    </row>
    <row r="189" spans="2:2" x14ac:dyDescent="0.25">
      <c r="B189" s="38"/>
    </row>
    <row r="190" spans="2:2" x14ac:dyDescent="0.25">
      <c r="B190" s="38"/>
    </row>
    <row r="191" spans="2:2" x14ac:dyDescent="0.25">
      <c r="B191" s="38"/>
    </row>
    <row r="192" spans="2:2" x14ac:dyDescent="0.25">
      <c r="B192" s="38"/>
    </row>
    <row r="193" spans="2:2" x14ac:dyDescent="0.25">
      <c r="B193" s="38"/>
    </row>
    <row r="194" spans="2:2" x14ac:dyDescent="0.25">
      <c r="B194" s="38"/>
    </row>
    <row r="195" spans="2:2" x14ac:dyDescent="0.25">
      <c r="B195" s="38"/>
    </row>
    <row r="196" spans="2:2" x14ac:dyDescent="0.25">
      <c r="B196" s="38"/>
    </row>
  </sheetData>
  <customSheetViews>
    <customSheetView guid="{2B424CCC-7244-4294-A128-8AE125D4F682}">
      <pane ySplit="9" topLeftCell="A10" activePane="bottomLeft" state="frozen"/>
      <selection pane="bottomLeft" activeCell="BW16" sqref="BW16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I189"/>
  <sheetViews>
    <sheetView workbookViewId="0">
      <pane xSplit="2" ySplit="9" topLeftCell="BS167" activePane="bottomRight" state="frozen"/>
      <selection pane="topRight" activeCell="C1" sqref="C1"/>
      <selection pane="bottomLeft" activeCell="A10" sqref="A10"/>
      <selection pane="bottomRight" activeCell="BV156" sqref="BV156:CB189"/>
    </sheetView>
  </sheetViews>
  <sheetFormatPr defaultRowHeight="15" x14ac:dyDescent="0.25"/>
  <cols>
    <col min="1" max="1" width="13.85546875" style="2" bestFit="1" customWidth="1"/>
    <col min="2" max="2" width="13.28515625" style="8" bestFit="1" customWidth="1"/>
    <col min="3" max="4" width="12" style="4" bestFit="1" customWidth="1"/>
    <col min="5" max="5" width="14.85546875" style="4" bestFit="1" customWidth="1"/>
    <col min="6" max="8" width="12" style="4" bestFit="1" customWidth="1"/>
    <col min="9" max="9" width="9.85546875" style="4" bestFit="1" customWidth="1"/>
    <col min="10" max="10" width="12" style="4" bestFit="1" customWidth="1"/>
    <col min="11" max="11" width="27.28515625" style="4" bestFit="1" customWidth="1"/>
    <col min="12" max="20" width="12" style="4" bestFit="1" customWidth="1"/>
    <col min="21" max="21" width="8.7109375" style="4" bestFit="1" customWidth="1"/>
    <col min="22" max="22" width="11" style="4" bestFit="1" customWidth="1"/>
    <col min="23" max="23" width="13.140625" style="4" bestFit="1" customWidth="1"/>
    <col min="24" max="24" width="12" style="4" bestFit="1" customWidth="1"/>
    <col min="25" max="25" width="20.7109375" style="4" bestFit="1" customWidth="1"/>
    <col min="26" max="26" width="21.7109375" style="4" bestFit="1" customWidth="1"/>
    <col min="27" max="28" width="21.140625" style="4" bestFit="1" customWidth="1"/>
    <col min="29" max="29" width="17" style="4" bestFit="1" customWidth="1"/>
    <col min="30" max="30" width="17.85546875" style="4" bestFit="1" customWidth="1"/>
    <col min="31" max="31" width="16.7109375" style="4" bestFit="1" customWidth="1"/>
    <col min="32" max="32" width="22.140625" style="4" bestFit="1" customWidth="1"/>
    <col min="33" max="33" width="26.140625" style="4" bestFit="1" customWidth="1"/>
    <col min="34" max="34" width="21.140625" style="4" bestFit="1" customWidth="1"/>
    <col min="35" max="35" width="16.140625" style="4" bestFit="1" customWidth="1"/>
    <col min="36" max="36" width="25" style="4" bestFit="1" customWidth="1"/>
    <col min="37" max="37" width="24.85546875" style="4" bestFit="1" customWidth="1"/>
    <col min="38" max="38" width="19.140625" style="4" bestFit="1" customWidth="1"/>
    <col min="39" max="39" width="22" style="4" bestFit="1" customWidth="1"/>
    <col min="40" max="40" width="13.140625" style="4" bestFit="1" customWidth="1"/>
    <col min="41" max="41" width="11.42578125" style="4" bestFit="1" customWidth="1"/>
    <col min="42" max="43" width="12" style="4" bestFit="1" customWidth="1"/>
    <col min="44" max="44" width="12.7109375" style="4" bestFit="1" customWidth="1"/>
    <col min="45" max="45" width="12" style="4" bestFit="1" customWidth="1"/>
    <col min="46" max="46" width="21" style="4" bestFit="1" customWidth="1"/>
    <col min="47" max="47" width="26.5703125" style="4" bestFit="1" customWidth="1"/>
    <col min="48" max="48" width="25.28515625" style="4" bestFit="1" customWidth="1"/>
    <col min="49" max="49" width="18.42578125" style="4" bestFit="1" customWidth="1"/>
    <col min="50" max="50" width="14.28515625" style="4" bestFit="1" customWidth="1"/>
    <col min="51" max="51" width="12" style="4" bestFit="1" customWidth="1"/>
    <col min="52" max="52" width="12.28515625" style="4" bestFit="1" customWidth="1"/>
    <col min="53" max="53" width="28.7109375" style="4" bestFit="1" customWidth="1"/>
    <col min="54" max="54" width="23" style="4" bestFit="1" customWidth="1"/>
    <col min="55" max="55" width="12" style="4" bestFit="1" customWidth="1"/>
    <col min="56" max="56" width="19" style="4" bestFit="1" customWidth="1"/>
    <col min="57" max="57" width="29.85546875" style="4" bestFit="1" customWidth="1"/>
    <col min="58" max="58" width="28.7109375" style="4" bestFit="1" customWidth="1"/>
    <col min="59" max="59" width="29" style="4" bestFit="1" customWidth="1"/>
    <col min="60" max="61" width="30.140625" style="4" bestFit="1" customWidth="1"/>
    <col min="62" max="62" width="38.5703125" style="4" bestFit="1" customWidth="1"/>
    <col min="63" max="64" width="39.5703125" style="4" bestFit="1" customWidth="1"/>
    <col min="65" max="65" width="28.5703125" style="4" bestFit="1" customWidth="1"/>
    <col min="66" max="66" width="29.7109375" style="4" bestFit="1" customWidth="1"/>
    <col min="67" max="67" width="32" style="4" bestFit="1" customWidth="1"/>
    <col min="68" max="68" width="34.140625" style="4" bestFit="1" customWidth="1"/>
    <col min="69" max="69" width="28.5703125" style="4" bestFit="1" customWidth="1"/>
    <col min="70" max="72" width="21.85546875" style="4" bestFit="1" customWidth="1"/>
    <col min="73" max="73" width="13.140625" style="4" bestFit="1" customWidth="1"/>
    <col min="74" max="75" width="12" style="4" bestFit="1" customWidth="1"/>
    <col min="76" max="76" width="6.42578125" style="4" bestFit="1" customWidth="1"/>
    <col min="77" max="77" width="12" style="4" bestFit="1" customWidth="1"/>
    <col min="78" max="80" width="9.140625" style="4"/>
    <col min="81" max="81" width="14.7109375" style="4" bestFit="1" customWidth="1"/>
    <col min="82" max="82" width="3.28515625" style="4" customWidth="1"/>
    <col min="83" max="86" width="9.140625" style="4"/>
    <col min="87" max="87" width="14.7109375" style="4" bestFit="1" customWidth="1"/>
    <col min="88" max="16384" width="9.140625" style="4"/>
  </cols>
  <sheetData>
    <row r="1" spans="1:87" s="1" customFormat="1" x14ac:dyDescent="0.25">
      <c r="A1" s="6" t="s">
        <v>0</v>
      </c>
      <c r="B1" s="7" t="s">
        <v>1</v>
      </c>
      <c r="C1" s="1" t="s">
        <v>2</v>
      </c>
      <c r="D1" s="1" t="s">
        <v>3</v>
      </c>
      <c r="E1" s="1" t="s">
        <v>3</v>
      </c>
      <c r="F1" s="1" t="s">
        <v>4</v>
      </c>
      <c r="G1" s="1" t="s">
        <v>5</v>
      </c>
      <c r="H1" s="1" t="s">
        <v>6</v>
      </c>
      <c r="J1" s="1" t="s">
        <v>7</v>
      </c>
      <c r="K1" s="1" t="s">
        <v>8</v>
      </c>
      <c r="L1" s="1" t="s">
        <v>9</v>
      </c>
      <c r="M1" s="1" t="s">
        <v>10</v>
      </c>
      <c r="N1" s="1" t="s">
        <v>11</v>
      </c>
      <c r="O1" s="1" t="s">
        <v>12</v>
      </c>
      <c r="P1" s="1" t="s">
        <v>13</v>
      </c>
      <c r="Q1" s="1" t="s">
        <v>14</v>
      </c>
      <c r="R1" s="1" t="s">
        <v>15</v>
      </c>
      <c r="S1" s="1" t="s">
        <v>16</v>
      </c>
      <c r="T1" s="1" t="s">
        <v>17</v>
      </c>
      <c r="U1" s="1" t="s">
        <v>18</v>
      </c>
      <c r="V1" s="1" t="s">
        <v>19</v>
      </c>
      <c r="W1" s="1" t="s">
        <v>20</v>
      </c>
      <c r="X1" s="1" t="s">
        <v>21</v>
      </c>
      <c r="Y1" s="1" t="s">
        <v>22</v>
      </c>
      <c r="Z1" s="1" t="s">
        <v>23</v>
      </c>
      <c r="AA1" s="1" t="s">
        <v>24</v>
      </c>
      <c r="AB1" s="1" t="s">
        <v>25</v>
      </c>
      <c r="AC1" s="1" t="s">
        <v>26</v>
      </c>
      <c r="AD1" s="1" t="s">
        <v>27</v>
      </c>
      <c r="AE1" s="1" t="s">
        <v>28</v>
      </c>
      <c r="AF1" s="1" t="s">
        <v>29</v>
      </c>
      <c r="AG1" s="1" t="s">
        <v>30</v>
      </c>
      <c r="AH1" s="1" t="s">
        <v>31</v>
      </c>
      <c r="AI1" s="1" t="s">
        <v>32</v>
      </c>
      <c r="AJ1" s="1" t="s">
        <v>33</v>
      </c>
      <c r="AK1" s="1" t="s">
        <v>34</v>
      </c>
      <c r="AL1" s="1" t="s">
        <v>35</v>
      </c>
      <c r="AM1" s="1" t="s">
        <v>36</v>
      </c>
      <c r="AN1" s="1" t="s">
        <v>37</v>
      </c>
      <c r="AO1" s="1" t="s">
        <v>38</v>
      </c>
      <c r="AP1" s="1" t="s">
        <v>39</v>
      </c>
      <c r="AQ1" s="1" t="s">
        <v>40</v>
      </c>
      <c r="AR1" s="1" t="s">
        <v>41</v>
      </c>
      <c r="AS1" s="1" t="s">
        <v>42</v>
      </c>
      <c r="AT1" s="1" t="s">
        <v>43</v>
      </c>
      <c r="AU1" s="1" t="s">
        <v>44</v>
      </c>
      <c r="AV1" s="1" t="s">
        <v>45</v>
      </c>
      <c r="AW1" s="1" t="s">
        <v>46</v>
      </c>
      <c r="AX1" s="1" t="s">
        <v>47</v>
      </c>
      <c r="AY1" s="1" t="s">
        <v>48</v>
      </c>
      <c r="AZ1" s="1" t="s">
        <v>49</v>
      </c>
      <c r="BA1" s="1" t="s">
        <v>50</v>
      </c>
      <c r="BB1" s="1" t="s">
        <v>51</v>
      </c>
      <c r="BC1" s="1" t="s">
        <v>52</v>
      </c>
      <c r="BD1" s="1" t="s">
        <v>53</v>
      </c>
      <c r="BE1" s="1" t="s">
        <v>54</v>
      </c>
      <c r="BF1" s="1" t="s">
        <v>55</v>
      </c>
      <c r="BG1" s="1" t="s">
        <v>56</v>
      </c>
      <c r="BH1" s="1" t="s">
        <v>57</v>
      </c>
      <c r="BI1" s="1" t="s">
        <v>58</v>
      </c>
      <c r="BJ1" s="1" t="s">
        <v>59</v>
      </c>
      <c r="BK1" s="1" t="s">
        <v>60</v>
      </c>
      <c r="BL1" s="1" t="s">
        <v>61</v>
      </c>
      <c r="BM1" s="1" t="s">
        <v>62</v>
      </c>
      <c r="BN1" s="1" t="s">
        <v>63</v>
      </c>
      <c r="BO1" s="1" t="s">
        <v>64</v>
      </c>
      <c r="BP1" s="1" t="s">
        <v>65</v>
      </c>
      <c r="BQ1" s="1" t="s">
        <v>66</v>
      </c>
      <c r="BR1" s="1" t="s">
        <v>67</v>
      </c>
      <c r="BS1" s="1" t="s">
        <v>68</v>
      </c>
      <c r="BT1" s="1" t="s">
        <v>69</v>
      </c>
      <c r="BU1" s="1" t="s">
        <v>70</v>
      </c>
      <c r="BV1" s="1" t="s">
        <v>71</v>
      </c>
      <c r="BW1" s="1" t="s">
        <v>172</v>
      </c>
      <c r="BY1" s="1" t="s">
        <v>2</v>
      </c>
      <c r="BZ1" s="1" t="s">
        <v>3</v>
      </c>
      <c r="CA1" s="1" t="s">
        <v>4</v>
      </c>
      <c r="CB1" s="1" t="s">
        <v>174</v>
      </c>
      <c r="CC1" s="1" t="s">
        <v>188</v>
      </c>
      <c r="CE1" s="1" t="s">
        <v>2</v>
      </c>
      <c r="CF1" s="1" t="s">
        <v>3</v>
      </c>
      <c r="CG1" s="1" t="s">
        <v>4</v>
      </c>
      <c r="CH1" s="1" t="s">
        <v>174</v>
      </c>
      <c r="CI1" s="1" t="s">
        <v>188</v>
      </c>
    </row>
    <row r="2" spans="1:87" s="1" customFormat="1" x14ac:dyDescent="0.25">
      <c r="A2" s="6" t="s">
        <v>72</v>
      </c>
      <c r="B2" s="7" t="s">
        <v>73</v>
      </c>
      <c r="C2" s="1" t="s">
        <v>74</v>
      </c>
      <c r="D2" s="1" t="s">
        <v>75</v>
      </c>
      <c r="E2" s="1" t="s">
        <v>76</v>
      </c>
      <c r="F2" s="1" t="s">
        <v>77</v>
      </c>
      <c r="G2" s="1" t="s">
        <v>78</v>
      </c>
      <c r="H2" s="1" t="s">
        <v>79</v>
      </c>
      <c r="I2" s="1" t="s">
        <v>80</v>
      </c>
      <c r="J2" s="1" t="s">
        <v>81</v>
      </c>
      <c r="K2" s="1" t="s">
        <v>82</v>
      </c>
      <c r="L2" s="1" t="s">
        <v>83</v>
      </c>
      <c r="M2" s="1" t="s">
        <v>84</v>
      </c>
      <c r="N2" s="1" t="s">
        <v>85</v>
      </c>
      <c r="O2" s="1" t="s">
        <v>86</v>
      </c>
      <c r="P2" s="1" t="s">
        <v>87</v>
      </c>
      <c r="Q2" s="1" t="s">
        <v>88</v>
      </c>
      <c r="R2" s="1" t="s">
        <v>89</v>
      </c>
      <c r="S2" s="1" t="s">
        <v>90</v>
      </c>
      <c r="T2" s="1" t="s">
        <v>91</v>
      </c>
      <c r="U2" s="1" t="s">
        <v>92</v>
      </c>
      <c r="V2" s="1" t="s">
        <v>93</v>
      </c>
      <c r="W2" s="1" t="s">
        <v>94</v>
      </c>
      <c r="X2" s="1" t="s">
        <v>95</v>
      </c>
      <c r="Y2" s="1" t="s">
        <v>96</v>
      </c>
      <c r="Z2" s="1" t="s">
        <v>97</v>
      </c>
      <c r="AA2" s="1" t="s">
        <v>98</v>
      </c>
      <c r="AB2" s="1" t="s">
        <v>99</v>
      </c>
      <c r="AC2" s="1" t="s">
        <v>100</v>
      </c>
      <c r="AD2" s="1" t="s">
        <v>101</v>
      </c>
      <c r="AE2" s="1" t="s">
        <v>102</v>
      </c>
      <c r="AF2" s="1" t="s">
        <v>103</v>
      </c>
      <c r="AG2" s="1" t="s">
        <v>104</v>
      </c>
      <c r="AH2" s="1" t="s">
        <v>105</v>
      </c>
      <c r="AI2" s="1" t="s">
        <v>106</v>
      </c>
      <c r="AJ2" s="1" t="s">
        <v>107</v>
      </c>
      <c r="AK2" s="1" t="s">
        <v>108</v>
      </c>
      <c r="AL2" s="1" t="s">
        <v>109</v>
      </c>
      <c r="AM2" s="1" t="s">
        <v>110</v>
      </c>
      <c r="AN2" s="1" t="s">
        <v>111</v>
      </c>
      <c r="AO2" s="1" t="s">
        <v>112</v>
      </c>
      <c r="AP2" s="1" t="s">
        <v>113</v>
      </c>
      <c r="AQ2" s="1" t="s">
        <v>114</v>
      </c>
      <c r="AR2" s="1" t="s">
        <v>115</v>
      </c>
      <c r="AS2" s="1" t="s">
        <v>116</v>
      </c>
      <c r="AT2" s="1" t="s">
        <v>117</v>
      </c>
      <c r="AU2" s="1" t="s">
        <v>118</v>
      </c>
      <c r="AV2" s="1" t="s">
        <v>119</v>
      </c>
      <c r="AW2" s="1" t="s">
        <v>120</v>
      </c>
      <c r="AX2" s="1" t="s">
        <v>121</v>
      </c>
      <c r="AY2" s="1" t="s">
        <v>122</v>
      </c>
      <c r="AZ2" s="1" t="s">
        <v>123</v>
      </c>
      <c r="BA2" s="1" t="s">
        <v>124</v>
      </c>
      <c r="BB2" s="1" t="s">
        <v>125</v>
      </c>
      <c r="BC2" s="1" t="s">
        <v>52</v>
      </c>
      <c r="BD2" s="1" t="s">
        <v>126</v>
      </c>
      <c r="BE2" s="1" t="s">
        <v>127</v>
      </c>
      <c r="BF2" s="1" t="s">
        <v>128</v>
      </c>
      <c r="BG2" s="1" t="s">
        <v>129</v>
      </c>
      <c r="BH2" s="1" t="s">
        <v>130</v>
      </c>
      <c r="BI2" s="1" t="s">
        <v>131</v>
      </c>
      <c r="BJ2" s="1" t="s">
        <v>132</v>
      </c>
      <c r="BK2" s="1" t="s">
        <v>133</v>
      </c>
      <c r="BL2" s="1" t="s">
        <v>134</v>
      </c>
      <c r="BM2" s="1" t="s">
        <v>135</v>
      </c>
      <c r="BN2" s="1" t="s">
        <v>136</v>
      </c>
      <c r="BO2" s="1" t="s">
        <v>137</v>
      </c>
      <c r="BP2" s="1" t="s">
        <v>138</v>
      </c>
      <c r="BQ2" s="1" t="s">
        <v>139</v>
      </c>
      <c r="BR2" s="1" t="s">
        <v>140</v>
      </c>
      <c r="BS2" s="1" t="s">
        <v>141</v>
      </c>
      <c r="BT2" s="1" t="s">
        <v>142</v>
      </c>
      <c r="BU2" s="1" t="s">
        <v>143</v>
      </c>
      <c r="BV2" s="1" t="s">
        <v>144</v>
      </c>
      <c r="CC2" s="1" t="s">
        <v>192</v>
      </c>
      <c r="CI2" s="1" t="s">
        <v>192</v>
      </c>
    </row>
    <row r="3" spans="1:87" s="1" customFormat="1" x14ac:dyDescent="0.25">
      <c r="A3" s="6" t="s">
        <v>145</v>
      </c>
      <c r="B3" s="7" t="s">
        <v>146</v>
      </c>
      <c r="C3" s="1" t="s">
        <v>147</v>
      </c>
      <c r="D3" s="1" t="s">
        <v>147</v>
      </c>
      <c r="E3" s="1" t="s">
        <v>148</v>
      </c>
      <c r="F3" s="1" t="s">
        <v>148</v>
      </c>
      <c r="G3" s="1" t="s">
        <v>148</v>
      </c>
      <c r="H3" s="1" t="s">
        <v>149</v>
      </c>
      <c r="J3" s="1" t="s">
        <v>147</v>
      </c>
      <c r="L3" s="1" t="s">
        <v>147</v>
      </c>
      <c r="M3" s="1" t="s">
        <v>147</v>
      </c>
      <c r="N3" s="1" t="s">
        <v>148</v>
      </c>
      <c r="O3" s="1" t="s">
        <v>148</v>
      </c>
      <c r="P3" s="1" t="s">
        <v>148</v>
      </c>
      <c r="Q3" s="1" t="s">
        <v>148</v>
      </c>
      <c r="R3" s="1" t="s">
        <v>148</v>
      </c>
      <c r="S3" s="1" t="s">
        <v>148</v>
      </c>
      <c r="T3" s="1" t="s">
        <v>149</v>
      </c>
      <c r="U3" s="1" t="s">
        <v>149</v>
      </c>
      <c r="V3" s="1" t="s">
        <v>149</v>
      </c>
      <c r="W3" s="1" t="s">
        <v>150</v>
      </c>
      <c r="X3" s="1" t="s">
        <v>147</v>
      </c>
      <c r="Y3" s="1" t="s">
        <v>151</v>
      </c>
      <c r="Z3" s="1" t="s">
        <v>152</v>
      </c>
      <c r="AA3" s="1" t="s">
        <v>152</v>
      </c>
      <c r="AB3" s="1" t="s">
        <v>152</v>
      </c>
      <c r="AC3" s="1" t="s">
        <v>147</v>
      </c>
      <c r="AD3" s="1" t="s">
        <v>153</v>
      </c>
      <c r="AE3" s="1" t="s">
        <v>147</v>
      </c>
      <c r="AF3" s="1" t="s">
        <v>152</v>
      </c>
      <c r="AG3" s="1" t="s">
        <v>154</v>
      </c>
      <c r="AH3" s="1" t="s">
        <v>154</v>
      </c>
      <c r="AI3" s="1" t="s">
        <v>154</v>
      </c>
      <c r="AJ3" s="1" t="s">
        <v>154</v>
      </c>
      <c r="AK3" s="1" t="s">
        <v>154</v>
      </c>
      <c r="AL3" s="1" t="s">
        <v>154</v>
      </c>
      <c r="AM3" s="1" t="s">
        <v>154</v>
      </c>
      <c r="AN3" s="1" t="s">
        <v>155</v>
      </c>
      <c r="AO3" s="1" t="s">
        <v>156</v>
      </c>
      <c r="AP3" s="1" t="s">
        <v>157</v>
      </c>
      <c r="AQ3" s="1" t="s">
        <v>158</v>
      </c>
      <c r="AR3" s="1" t="s">
        <v>158</v>
      </c>
      <c r="AS3" s="1" t="s">
        <v>159</v>
      </c>
      <c r="AT3" s="1" t="s">
        <v>160</v>
      </c>
      <c r="AU3" s="1" t="s">
        <v>156</v>
      </c>
      <c r="AV3" s="1" t="s">
        <v>156</v>
      </c>
      <c r="AW3" s="1" t="s">
        <v>156</v>
      </c>
      <c r="AX3" s="1" t="s">
        <v>156</v>
      </c>
      <c r="AY3" s="1" t="s">
        <v>156</v>
      </c>
      <c r="AZ3" s="1" t="s">
        <v>156</v>
      </c>
      <c r="BD3" s="1" t="s">
        <v>147</v>
      </c>
      <c r="BE3" s="1" t="s">
        <v>161</v>
      </c>
      <c r="BF3" s="1" t="s">
        <v>161</v>
      </c>
      <c r="BG3" s="1" t="s">
        <v>161</v>
      </c>
      <c r="BH3" s="1" t="s">
        <v>161</v>
      </c>
      <c r="BI3" s="1" t="s">
        <v>161</v>
      </c>
      <c r="BJ3" s="1" t="s">
        <v>161</v>
      </c>
      <c r="BK3" s="1" t="s">
        <v>161</v>
      </c>
      <c r="BL3" s="1" t="s">
        <v>161</v>
      </c>
      <c r="BM3" s="1" t="s">
        <v>161</v>
      </c>
      <c r="BN3" s="1" t="s">
        <v>161</v>
      </c>
      <c r="BO3" s="1" t="s">
        <v>161</v>
      </c>
      <c r="BP3" s="1" t="s">
        <v>161</v>
      </c>
      <c r="BQ3" s="1" t="s">
        <v>161</v>
      </c>
      <c r="BR3" s="1" t="s">
        <v>151</v>
      </c>
      <c r="BS3" s="1" t="s">
        <v>151</v>
      </c>
      <c r="BT3" s="1" t="s">
        <v>151</v>
      </c>
      <c r="BU3" s="1" t="s">
        <v>162</v>
      </c>
      <c r="BV3" s="1" t="s">
        <v>154</v>
      </c>
      <c r="BW3" s="1" t="s">
        <v>173</v>
      </c>
      <c r="BY3" s="1" t="s">
        <v>187</v>
      </c>
      <c r="BZ3" s="1" t="s">
        <v>187</v>
      </c>
      <c r="CA3" s="1" t="s">
        <v>187</v>
      </c>
      <c r="CB3" s="1" t="s">
        <v>187</v>
      </c>
      <c r="CC3" s="1" t="s">
        <v>187</v>
      </c>
      <c r="CE3" s="1" t="s">
        <v>175</v>
      </c>
      <c r="CF3" s="1" t="s">
        <v>175</v>
      </c>
      <c r="CG3" s="1" t="s">
        <v>175</v>
      </c>
      <c r="CH3" s="1" t="s">
        <v>175</v>
      </c>
      <c r="CI3" s="1" t="s">
        <v>175</v>
      </c>
    </row>
    <row r="4" spans="1:87" s="14" customFormat="1" x14ac:dyDescent="0.25">
      <c r="A4" s="6"/>
    </row>
    <row r="5" spans="1:87" s="14" customFormat="1" x14ac:dyDescent="0.25">
      <c r="A5" s="14" t="s">
        <v>168</v>
      </c>
      <c r="C5" s="14">
        <f>AVERAGE(C10:C500)</f>
        <v>12.547945205479452</v>
      </c>
      <c r="D5" s="14">
        <f t="shared" ref="D5:BO5" si="0">AVERAGE(D10:D500)</f>
        <v>1.7206171232876719</v>
      </c>
      <c r="E5" s="14">
        <f t="shared" si="0"/>
        <v>17206.195075965756</v>
      </c>
      <c r="F5" s="14">
        <f t="shared" si="0"/>
        <v>1066.0904109589039</v>
      </c>
      <c r="G5" s="14">
        <f t="shared" si="0"/>
        <v>1.9479452054794524</v>
      </c>
      <c r="H5" s="14">
        <f t="shared" si="0"/>
        <v>3883.0910958904137</v>
      </c>
      <c r="I5" s="14" t="e">
        <f t="shared" si="0"/>
        <v>#DIV/0!</v>
      </c>
      <c r="J5" s="14">
        <f t="shared" si="0"/>
        <v>1.2756164383561641</v>
      </c>
      <c r="K5" s="14">
        <f t="shared" si="0"/>
        <v>0.86823698630137025</v>
      </c>
      <c r="L5" s="14">
        <f t="shared" si="0"/>
        <v>10.902969863013695</v>
      </c>
      <c r="M5" s="14">
        <f t="shared" si="0"/>
        <v>1.4784452054794519</v>
      </c>
      <c r="N5" s="14">
        <f t="shared" si="0"/>
        <v>923.28202808219203</v>
      </c>
      <c r="O5" s="14">
        <f t="shared" si="0"/>
        <v>1.7032034246575347</v>
      </c>
      <c r="P5" s="14">
        <f t="shared" si="0"/>
        <v>924.98904109589</v>
      </c>
      <c r="Q5" s="14">
        <f t="shared" si="0"/>
        <v>753.57244178082237</v>
      </c>
      <c r="R5" s="14">
        <f t="shared" si="0"/>
        <v>1.3899904109589043</v>
      </c>
      <c r="S5" s="14">
        <f t="shared" si="0"/>
        <v>754.96164383561666</v>
      </c>
      <c r="T5" s="14">
        <f t="shared" si="0"/>
        <v>3883.095221232878</v>
      </c>
      <c r="U5" s="14" t="e">
        <f t="shared" si="0"/>
        <v>#DIV/0!</v>
      </c>
      <c r="V5" s="14" t="e">
        <f t="shared" si="0"/>
        <v>#DIV/0!</v>
      </c>
      <c r="W5" s="14">
        <f t="shared" si="0"/>
        <v>0</v>
      </c>
      <c r="X5" s="14">
        <f t="shared" si="0"/>
        <v>1.1089952054794512</v>
      </c>
      <c r="Y5" s="14">
        <f t="shared" si="0"/>
        <v>12.066438356164392</v>
      </c>
      <c r="Z5" s="14">
        <f t="shared" si="0"/>
        <v>849.90410958904113</v>
      </c>
      <c r="AA5" s="14">
        <f t="shared" si="0"/>
        <v>849.63698630136992</v>
      </c>
      <c r="AB5" s="14">
        <f t="shared" si="0"/>
        <v>863.01369863013701</v>
      </c>
      <c r="AC5" s="14">
        <f t="shared" si="0"/>
        <v>92.130136986301366</v>
      </c>
      <c r="AD5" s="14">
        <f t="shared" si="0"/>
        <v>27.060479452054803</v>
      </c>
      <c r="AE5" s="14">
        <f t="shared" si="0"/>
        <v>0.62130136986301487</v>
      </c>
      <c r="AF5" s="14">
        <f t="shared" si="0"/>
        <v>978.56849315068496</v>
      </c>
      <c r="AG5" s="14">
        <f t="shared" si="0"/>
        <v>1</v>
      </c>
      <c r="AH5" s="14">
        <f t="shared" si="0"/>
        <v>54.427075342465741</v>
      </c>
      <c r="AI5" s="14">
        <f t="shared" si="0"/>
        <v>36.993150684931507</v>
      </c>
      <c r="AJ5" s="14">
        <f t="shared" si="0"/>
        <v>190.60136986301373</v>
      </c>
      <c r="AK5" s="14">
        <f t="shared" si="0"/>
        <v>169.02602739726029</v>
      </c>
      <c r="AL5" s="14">
        <f t="shared" si="0"/>
        <v>3.7452054794520562</v>
      </c>
      <c r="AM5" s="14">
        <f t="shared" si="0"/>
        <v>175.0691780821918</v>
      </c>
      <c r="AN5" s="14" t="e">
        <f t="shared" si="0"/>
        <v>#DIV/0!</v>
      </c>
      <c r="AO5" s="14">
        <f t="shared" si="0"/>
        <v>1.8630136986301369</v>
      </c>
      <c r="AP5" s="14">
        <f t="shared" si="0"/>
        <v>0.77155655441400306</v>
      </c>
      <c r="AQ5" s="14">
        <f t="shared" si="0"/>
        <v>47.161613287671251</v>
      </c>
      <c r="AR5" s="14">
        <f t="shared" si="0"/>
        <v>-88.487488335616419</v>
      </c>
      <c r="AS5" s="14">
        <f t="shared" si="0"/>
        <v>315.19726027397263</v>
      </c>
      <c r="AT5" s="14">
        <f t="shared" si="0"/>
        <v>31.660273972602749</v>
      </c>
      <c r="AU5" s="14">
        <f t="shared" si="0"/>
        <v>12</v>
      </c>
      <c r="AV5" s="14">
        <f t="shared" si="0"/>
        <v>9.7808219178082183</v>
      </c>
      <c r="AW5" s="14" t="e">
        <f t="shared" si="0"/>
        <v>#DIV/0!</v>
      </c>
      <c r="AX5" s="14">
        <f t="shared" si="0"/>
        <v>1.573651020547945</v>
      </c>
      <c r="AY5" s="14">
        <f t="shared" si="0"/>
        <v>1.2566626301369865</v>
      </c>
      <c r="AZ5" s="14">
        <f t="shared" si="0"/>
        <v>2.3504113219178091</v>
      </c>
      <c r="BA5" s="14">
        <f t="shared" si="0"/>
        <v>13.403999999999998</v>
      </c>
      <c r="BB5" s="14">
        <f t="shared" si="0"/>
        <v>13.674520547945205</v>
      </c>
      <c r="BC5" s="14">
        <f t="shared" si="0"/>
        <v>1.0206164383561642</v>
      </c>
      <c r="BD5" s="14">
        <f t="shared" si="0"/>
        <v>15.190808219178077</v>
      </c>
      <c r="BE5" s="14">
        <f t="shared" si="0"/>
        <v>2495.970595890411</v>
      </c>
      <c r="BF5" s="14">
        <f t="shared" si="0"/>
        <v>206.04021232876713</v>
      </c>
      <c r="BG5" s="14">
        <f t="shared" si="0"/>
        <v>21.786794520547947</v>
      </c>
      <c r="BH5" s="14">
        <f t="shared" si="0"/>
        <v>4.0356164383561627E-2</v>
      </c>
      <c r="BI5" s="14">
        <f t="shared" si="0"/>
        <v>21.827171232876722</v>
      </c>
      <c r="BJ5" s="14">
        <f t="shared" si="0"/>
        <v>17.782054794520548</v>
      </c>
      <c r="BK5" s="14">
        <f t="shared" si="0"/>
        <v>3.2952054794520548E-2</v>
      </c>
      <c r="BL5" s="14">
        <f t="shared" si="0"/>
        <v>17.815054794520552</v>
      </c>
      <c r="BM5" s="14">
        <f t="shared" si="0"/>
        <v>29.903830821917811</v>
      </c>
      <c r="BN5" s="14" t="e">
        <f t="shared" si="0"/>
        <v>#DIV/0!</v>
      </c>
      <c r="BO5" s="14" t="e">
        <f t="shared" si="0"/>
        <v>#DIV/0!</v>
      </c>
      <c r="BP5" s="14" t="e">
        <f t="shared" ref="BP5:BU5" si="1">AVERAGE(BP10:BP500)</f>
        <v>#DIV/0!</v>
      </c>
      <c r="BQ5" s="14">
        <f t="shared" si="1"/>
        <v>185.11417123287663</v>
      </c>
      <c r="BR5" s="14">
        <f t="shared" si="1"/>
        <v>0.34414483561643838</v>
      </c>
      <c r="BS5" s="14">
        <f t="shared" si="1"/>
        <v>-5</v>
      </c>
      <c r="BT5" s="14">
        <f t="shared" si="1"/>
        <v>7.4408835616438422E-3</v>
      </c>
      <c r="BU5" s="14">
        <f t="shared" si="1"/>
        <v>8.4100391780821919</v>
      </c>
      <c r="BV5" s="14">
        <f t="shared" ref="BV5" si="2">AVERAGE(BV10:BV200)</f>
        <v>21</v>
      </c>
      <c r="BW5" s="14">
        <f>AVERAGE(BW10:BW200)</f>
        <v>2.2219323508493152</v>
      </c>
      <c r="BX5" s="23"/>
      <c r="BY5" s="14">
        <f>AVERAGE(BY10:BY200)</f>
        <v>15795.414681699043</v>
      </c>
      <c r="BZ5" s="14">
        <f>AVERAGE(BZ10:BZ200)</f>
        <v>1276.4864454565854</v>
      </c>
      <c r="CA5" s="14">
        <f>AVERAGE(CA10:CA200)</f>
        <v>127.90226779179062</v>
      </c>
      <c r="CB5" s="14">
        <f>AVERAGE(CB10:CB200)</f>
        <v>191.54322837274984</v>
      </c>
      <c r="CC5" s="24">
        <f>BZ8/(B8/3600)+CB8/(B8/3600)+CA8/(B8/3600)</f>
        <v>1606.9383688047199</v>
      </c>
      <c r="CD5" s="23"/>
      <c r="CE5" s="22">
        <f>BY8/$AT8</f>
        <v>498.90328477156015</v>
      </c>
      <c r="CF5" s="22">
        <f>BZ8/$AT8</f>
        <v>40.318237503604493</v>
      </c>
      <c r="CG5" s="22">
        <f>CA8/$AT8</f>
        <v>4.0398345226725132</v>
      </c>
      <c r="CH5" s="22">
        <f>CB8/$AT8</f>
        <v>6.0499548594715877</v>
      </c>
      <c r="CI5" s="25">
        <f>(BZ8+CB8+CA8)/AT8</f>
        <v>50.40802688574859</v>
      </c>
    </row>
    <row r="6" spans="1:87" s="14" customFormat="1" x14ac:dyDescent="0.25">
      <c r="A6" s="14" t="s">
        <v>169</v>
      </c>
      <c r="C6" s="14">
        <f>MIN(C10:C500)</f>
        <v>7.1109999999999998</v>
      </c>
      <c r="D6" s="14">
        <f t="shared" ref="D6:BO6" si="3">MIN(D10:D500)</f>
        <v>0.19750000000000001</v>
      </c>
      <c r="E6" s="14">
        <f t="shared" si="3"/>
        <v>1975.3726449999999</v>
      </c>
      <c r="F6" s="14">
        <f t="shared" si="3"/>
        <v>280.3</v>
      </c>
      <c r="G6" s="14">
        <f t="shared" si="3"/>
        <v>-0.9</v>
      </c>
      <c r="H6" s="14">
        <f t="shared" si="3"/>
        <v>848</v>
      </c>
      <c r="I6" s="14">
        <f t="shared" si="3"/>
        <v>0</v>
      </c>
      <c r="J6" s="14">
        <f t="shared" si="3"/>
        <v>0.7</v>
      </c>
      <c r="K6" s="14">
        <f t="shared" si="3"/>
        <v>0.82850000000000001</v>
      </c>
      <c r="L6" s="14">
        <f t="shared" si="3"/>
        <v>6.0598999999999998</v>
      </c>
      <c r="M6" s="14">
        <f t="shared" si="3"/>
        <v>0.17449999999999999</v>
      </c>
      <c r="N6" s="14">
        <f t="shared" si="3"/>
        <v>248.3434</v>
      </c>
      <c r="O6" s="14">
        <f t="shared" si="3"/>
        <v>0</v>
      </c>
      <c r="P6" s="14">
        <f t="shared" si="3"/>
        <v>250.6</v>
      </c>
      <c r="Q6" s="14">
        <f t="shared" si="3"/>
        <v>202.63659999999999</v>
      </c>
      <c r="R6" s="14">
        <f t="shared" si="3"/>
        <v>0</v>
      </c>
      <c r="S6" s="14">
        <f t="shared" si="3"/>
        <v>204.5</v>
      </c>
      <c r="T6" s="14">
        <f t="shared" si="3"/>
        <v>847.95</v>
      </c>
      <c r="U6" s="14">
        <f t="shared" si="3"/>
        <v>0</v>
      </c>
      <c r="V6" s="14">
        <f t="shared" si="3"/>
        <v>0</v>
      </c>
      <c r="W6" s="14">
        <f t="shared" si="3"/>
        <v>0</v>
      </c>
      <c r="X6" s="14">
        <f t="shared" si="3"/>
        <v>0.58740000000000003</v>
      </c>
      <c r="Y6" s="14">
        <f t="shared" si="3"/>
        <v>11.9</v>
      </c>
      <c r="Z6" s="14">
        <f t="shared" si="3"/>
        <v>842</v>
      </c>
      <c r="AA6" s="14">
        <f t="shared" si="3"/>
        <v>842</v>
      </c>
      <c r="AB6" s="14">
        <f t="shared" si="3"/>
        <v>856</v>
      </c>
      <c r="AC6" s="14">
        <f t="shared" si="3"/>
        <v>92</v>
      </c>
      <c r="AD6" s="14">
        <f t="shared" si="3"/>
        <v>26.98</v>
      </c>
      <c r="AE6" s="14">
        <f t="shared" si="3"/>
        <v>0.62</v>
      </c>
      <c r="AF6" s="14">
        <f t="shared" si="3"/>
        <v>978</v>
      </c>
      <c r="AG6" s="14">
        <f t="shared" si="3"/>
        <v>1</v>
      </c>
      <c r="AH6" s="14">
        <f t="shared" si="3"/>
        <v>49</v>
      </c>
      <c r="AI6" s="14">
        <f t="shared" si="3"/>
        <v>36.122999999999998</v>
      </c>
      <c r="AJ6" s="14">
        <f t="shared" si="3"/>
        <v>189</v>
      </c>
      <c r="AK6" s="14">
        <f t="shared" si="3"/>
        <v>168</v>
      </c>
      <c r="AL6" s="14">
        <f t="shared" si="3"/>
        <v>3.4</v>
      </c>
      <c r="AM6" s="14">
        <f t="shared" si="3"/>
        <v>174</v>
      </c>
      <c r="AN6" s="14">
        <f t="shared" si="3"/>
        <v>0</v>
      </c>
      <c r="AO6" s="14">
        <f t="shared" si="3"/>
        <v>1</v>
      </c>
      <c r="AP6" s="14">
        <f t="shared" si="3"/>
        <v>0.77071759259259265</v>
      </c>
      <c r="AQ6" s="14">
        <f t="shared" si="3"/>
        <v>47.158557000000002</v>
      </c>
      <c r="AR6" s="14">
        <f t="shared" si="3"/>
        <v>-88.491900999999999</v>
      </c>
      <c r="AS6" s="14">
        <f t="shared" si="3"/>
        <v>309.7</v>
      </c>
      <c r="AT6" s="14">
        <f t="shared" si="3"/>
        <v>20.3</v>
      </c>
      <c r="AU6" s="14">
        <f t="shared" si="3"/>
        <v>12</v>
      </c>
      <c r="AV6" s="14">
        <f t="shared" si="3"/>
        <v>6</v>
      </c>
      <c r="AW6" s="14">
        <f t="shared" si="3"/>
        <v>0</v>
      </c>
      <c r="AX6" s="14">
        <f t="shared" si="3"/>
        <v>0.85619999999999996</v>
      </c>
      <c r="AY6" s="14">
        <f t="shared" si="3"/>
        <v>1</v>
      </c>
      <c r="AZ6" s="14">
        <f t="shared" si="3"/>
        <v>1.5124</v>
      </c>
      <c r="BA6" s="14">
        <f t="shared" si="3"/>
        <v>13.404</v>
      </c>
      <c r="BB6" s="14">
        <f t="shared" si="3"/>
        <v>10.26</v>
      </c>
      <c r="BC6" s="14">
        <f t="shared" si="3"/>
        <v>0.77</v>
      </c>
      <c r="BD6" s="14">
        <f t="shared" si="3"/>
        <v>12.86</v>
      </c>
      <c r="BE6" s="14">
        <f t="shared" si="3"/>
        <v>1241.5329999999999</v>
      </c>
      <c r="BF6" s="14">
        <f t="shared" si="3"/>
        <v>28.004000000000001</v>
      </c>
      <c r="BG6" s="14">
        <f t="shared" si="3"/>
        <v>6.7030000000000003</v>
      </c>
      <c r="BH6" s="14">
        <f t="shared" si="3"/>
        <v>0</v>
      </c>
      <c r="BI6" s="14">
        <f t="shared" si="3"/>
        <v>6.7640000000000002</v>
      </c>
      <c r="BJ6" s="14">
        <f t="shared" si="3"/>
        <v>5.4690000000000003</v>
      </c>
      <c r="BK6" s="14">
        <f t="shared" si="3"/>
        <v>0</v>
      </c>
      <c r="BL6" s="14">
        <f t="shared" si="3"/>
        <v>5.5190000000000001</v>
      </c>
      <c r="BM6" s="14">
        <f t="shared" si="3"/>
        <v>7.5412999999999997</v>
      </c>
      <c r="BN6" s="14">
        <f t="shared" si="3"/>
        <v>0</v>
      </c>
      <c r="BO6" s="14">
        <f t="shared" si="3"/>
        <v>0</v>
      </c>
      <c r="BP6" s="14">
        <f t="shared" ref="BP6:BU6" si="4">MIN(BP10:BP500)</f>
        <v>0</v>
      </c>
      <c r="BQ6" s="14">
        <f t="shared" si="4"/>
        <v>87.504999999999995</v>
      </c>
      <c r="BR6" s="14">
        <f t="shared" si="4"/>
        <v>0.13281299999999999</v>
      </c>
      <c r="BS6" s="14">
        <f t="shared" si="4"/>
        <v>-5</v>
      </c>
      <c r="BT6" s="14">
        <f t="shared" si="4"/>
        <v>5.0000000000000001E-3</v>
      </c>
      <c r="BU6" s="14">
        <f t="shared" si="4"/>
        <v>3.2456179999999999</v>
      </c>
      <c r="BV6" s="14">
        <f t="shared" ref="BV6" si="5">MIN(BV10:BV200)</f>
        <v>21</v>
      </c>
      <c r="BW6" s="14">
        <f>MIN(BW10:BW200)</f>
        <v>0.85749227559999996</v>
      </c>
      <c r="BX6" s="23"/>
      <c r="BY6" s="14">
        <f>MIN(BY10:BY200)</f>
        <v>4753.9036069248841</v>
      </c>
      <c r="BZ6" s="14">
        <f>MIN(BZ10:BZ200)</f>
        <v>95.261278602255999</v>
      </c>
      <c r="CA6" s="14">
        <f>MIN(CA10:CA200)</f>
        <v>16.023477150449999</v>
      </c>
      <c r="CB6" s="14">
        <f>MIN(CB10:CB200)</f>
        <v>25.9605725219212</v>
      </c>
      <c r="CC6" s="23"/>
      <c r="CD6" s="23"/>
      <c r="CE6" s="26"/>
      <c r="CF6" s="26"/>
      <c r="CG6" s="26"/>
      <c r="CH6" s="26"/>
      <c r="CI6" s="23"/>
    </row>
    <row r="7" spans="1:87" s="14" customFormat="1" x14ac:dyDescent="0.25">
      <c r="A7" s="14" t="s">
        <v>170</v>
      </c>
      <c r="C7" s="14">
        <f>MAX(C10:C500)</f>
        <v>13.25</v>
      </c>
      <c r="D7" s="14">
        <f t="shared" ref="D7:BO7" si="6">MAX(D10:D500)</f>
        <v>8.6852999999999998</v>
      </c>
      <c r="E7" s="14">
        <f t="shared" si="6"/>
        <v>86853.058529999995</v>
      </c>
      <c r="F7" s="14">
        <f t="shared" si="6"/>
        <v>2106.1</v>
      </c>
      <c r="G7" s="14">
        <f t="shared" si="6"/>
        <v>5</v>
      </c>
      <c r="H7" s="14">
        <f t="shared" si="6"/>
        <v>11525.7</v>
      </c>
      <c r="I7" s="14">
        <f t="shared" si="6"/>
        <v>0</v>
      </c>
      <c r="J7" s="14">
        <f t="shared" si="6"/>
        <v>2</v>
      </c>
      <c r="K7" s="14">
        <f t="shared" si="6"/>
        <v>0.8861</v>
      </c>
      <c r="L7" s="14">
        <f t="shared" si="6"/>
        <v>11.543799999999999</v>
      </c>
      <c r="M7" s="14">
        <f t="shared" si="6"/>
        <v>7.1955</v>
      </c>
      <c r="N7" s="14">
        <f t="shared" si="6"/>
        <v>1806.6347000000001</v>
      </c>
      <c r="O7" s="14">
        <f t="shared" si="6"/>
        <v>4.2343999999999999</v>
      </c>
      <c r="P7" s="14">
        <f t="shared" si="6"/>
        <v>1808.4</v>
      </c>
      <c r="Q7" s="14">
        <f t="shared" si="6"/>
        <v>1475.9603</v>
      </c>
      <c r="R7" s="14">
        <f t="shared" si="6"/>
        <v>3.4554</v>
      </c>
      <c r="S7" s="14">
        <f t="shared" si="6"/>
        <v>1477.4</v>
      </c>
      <c r="T7" s="14">
        <f t="shared" si="6"/>
        <v>11525.7</v>
      </c>
      <c r="U7" s="14">
        <f t="shared" si="6"/>
        <v>0</v>
      </c>
      <c r="V7" s="14">
        <f t="shared" si="6"/>
        <v>0</v>
      </c>
      <c r="W7" s="14">
        <f t="shared" si="6"/>
        <v>0</v>
      </c>
      <c r="X7" s="14">
        <f t="shared" si="6"/>
        <v>1.7451000000000001</v>
      </c>
      <c r="Y7" s="14">
        <f t="shared" si="6"/>
        <v>12.6</v>
      </c>
      <c r="Z7" s="14">
        <f t="shared" si="6"/>
        <v>855</v>
      </c>
      <c r="AA7" s="14">
        <f t="shared" si="6"/>
        <v>855</v>
      </c>
      <c r="AB7" s="14">
        <f t="shared" si="6"/>
        <v>869</v>
      </c>
      <c r="AC7" s="14">
        <f t="shared" si="6"/>
        <v>93</v>
      </c>
      <c r="AD7" s="14">
        <f t="shared" si="6"/>
        <v>27.33</v>
      </c>
      <c r="AE7" s="14">
        <f t="shared" si="6"/>
        <v>0.63</v>
      </c>
      <c r="AF7" s="14">
        <f t="shared" si="6"/>
        <v>980</v>
      </c>
      <c r="AG7" s="14">
        <f t="shared" si="6"/>
        <v>1</v>
      </c>
      <c r="AH7" s="14">
        <f t="shared" si="6"/>
        <v>60</v>
      </c>
      <c r="AI7" s="14">
        <f t="shared" si="6"/>
        <v>37</v>
      </c>
      <c r="AJ7" s="14">
        <f t="shared" si="6"/>
        <v>192</v>
      </c>
      <c r="AK7" s="14">
        <f t="shared" si="6"/>
        <v>171</v>
      </c>
      <c r="AL7" s="14">
        <f t="shared" si="6"/>
        <v>4.4000000000000004</v>
      </c>
      <c r="AM7" s="14">
        <f t="shared" si="6"/>
        <v>176</v>
      </c>
      <c r="AN7" s="14">
        <f t="shared" si="6"/>
        <v>0</v>
      </c>
      <c r="AO7" s="14">
        <f t="shared" si="6"/>
        <v>2</v>
      </c>
      <c r="AP7" s="14">
        <f t="shared" si="6"/>
        <v>0.77239583333333339</v>
      </c>
      <c r="AQ7" s="14">
        <f t="shared" si="6"/>
        <v>47.164459000000001</v>
      </c>
      <c r="AR7" s="14">
        <f t="shared" si="6"/>
        <v>-88.483886999999996</v>
      </c>
      <c r="AS7" s="14">
        <f t="shared" si="6"/>
        <v>319.5</v>
      </c>
      <c r="AT7" s="14">
        <f t="shared" si="6"/>
        <v>45.6</v>
      </c>
      <c r="AU7" s="14">
        <f t="shared" si="6"/>
        <v>12</v>
      </c>
      <c r="AV7" s="14">
        <f t="shared" si="6"/>
        <v>11</v>
      </c>
      <c r="AW7" s="14">
        <f t="shared" si="6"/>
        <v>0</v>
      </c>
      <c r="AX7" s="14">
        <f t="shared" si="6"/>
        <v>3.1314000000000002</v>
      </c>
      <c r="AY7" s="14">
        <f t="shared" si="6"/>
        <v>1.8875999999999999</v>
      </c>
      <c r="AZ7" s="14">
        <f t="shared" si="6"/>
        <v>4</v>
      </c>
      <c r="BA7" s="14">
        <f t="shared" si="6"/>
        <v>13.404</v>
      </c>
      <c r="BB7" s="14">
        <f t="shared" si="6"/>
        <v>15.85</v>
      </c>
      <c r="BC7" s="14">
        <f t="shared" si="6"/>
        <v>1.18</v>
      </c>
      <c r="BD7" s="14">
        <f t="shared" si="6"/>
        <v>20.704000000000001</v>
      </c>
      <c r="BE7" s="14">
        <f t="shared" si="6"/>
        <v>2838.6469999999999</v>
      </c>
      <c r="BF7" s="14">
        <f t="shared" si="6"/>
        <v>908.58299999999997</v>
      </c>
      <c r="BG7" s="14">
        <f t="shared" si="6"/>
        <v>42.768999999999998</v>
      </c>
      <c r="BH7" s="14">
        <f t="shared" si="6"/>
        <v>0.09</v>
      </c>
      <c r="BI7" s="14">
        <f t="shared" si="6"/>
        <v>42.813000000000002</v>
      </c>
      <c r="BJ7" s="14">
        <f t="shared" si="6"/>
        <v>34.941000000000003</v>
      </c>
      <c r="BK7" s="14">
        <f t="shared" si="6"/>
        <v>7.3999999999999996E-2</v>
      </c>
      <c r="BL7" s="14">
        <f t="shared" si="6"/>
        <v>34.976999999999997</v>
      </c>
      <c r="BM7" s="14">
        <f t="shared" si="6"/>
        <v>81.486000000000004</v>
      </c>
      <c r="BN7" s="14">
        <f t="shared" si="6"/>
        <v>0</v>
      </c>
      <c r="BO7" s="14">
        <f t="shared" si="6"/>
        <v>0</v>
      </c>
      <c r="BP7" s="14">
        <f t="shared" ref="BP7:BU7" si="7">MAX(BP10:BP500)</f>
        <v>0</v>
      </c>
      <c r="BQ7" s="14">
        <f t="shared" si="7"/>
        <v>295.11500000000001</v>
      </c>
      <c r="BR7" s="14">
        <f t="shared" si="7"/>
        <v>0.70294599999999996</v>
      </c>
      <c r="BS7" s="14">
        <f t="shared" si="7"/>
        <v>-5</v>
      </c>
      <c r="BT7" s="14">
        <f t="shared" si="7"/>
        <v>9.8770000000000004E-3</v>
      </c>
      <c r="BU7" s="14">
        <f t="shared" si="7"/>
        <v>17.178242999999998</v>
      </c>
      <c r="BV7" s="14">
        <f t="shared" ref="BV7" si="8">MAX(BV10:BV200)</f>
        <v>21</v>
      </c>
      <c r="BW7" s="14">
        <f>MAX(BW10:BW200)</f>
        <v>4.5384918005999992</v>
      </c>
      <c r="BX7" s="23"/>
      <c r="BY7" s="14">
        <f>MAX(BY10:BY200)</f>
        <v>30776.899132543967</v>
      </c>
      <c r="BZ7" s="14">
        <f>MAX(BZ10:BZ200)</f>
        <v>4713.9732227096729</v>
      </c>
      <c r="CA7" s="14">
        <f>MAX(CA10:CA200)</f>
        <v>389.15445677134494</v>
      </c>
      <c r="CB7" s="14">
        <f>MAX(CB10:CB200)</f>
        <v>485.46841095393506</v>
      </c>
      <c r="CC7" s="23"/>
      <c r="CD7" s="23"/>
      <c r="CE7" s="27"/>
      <c r="CF7" s="27"/>
      <c r="CG7" s="27"/>
      <c r="CH7" s="27"/>
      <c r="CI7" s="23"/>
    </row>
    <row r="8" spans="1:87" s="14" customFormat="1" x14ac:dyDescent="0.25">
      <c r="A8" s="14" t="s">
        <v>171</v>
      </c>
      <c r="B8" s="14">
        <f>COUNTA(B10:B500)-1</f>
        <v>145</v>
      </c>
      <c r="AT8" s="15">
        <f>SUM(AT10:AT500)/3600</f>
        <v>1.2840000000000005</v>
      </c>
      <c r="BU8" s="28">
        <f>SUM(BU10:BU500)/3600</f>
        <v>0.34107381111111112</v>
      </c>
      <c r="BV8" s="23"/>
      <c r="BW8" s="28">
        <f>SUM(BW10:BW500)/3600</f>
        <v>9.0111700895555563E-2</v>
      </c>
      <c r="BX8" s="23"/>
      <c r="BY8" s="28">
        <f>SUM(BY10:BY500)/3600</f>
        <v>640.59181764668347</v>
      </c>
      <c r="BZ8" s="28">
        <f>SUM(BZ10:BZ500)/3600</f>
        <v>51.768616954628186</v>
      </c>
      <c r="CA8" s="28">
        <f>SUM(CA10:CA500)/3600</f>
        <v>5.1871475271115086</v>
      </c>
      <c r="CB8" s="28">
        <f>SUM(CB10:CB500)/3600</f>
        <v>7.7681420395615213</v>
      </c>
      <c r="CC8" s="29">
        <f>VLOOKUP("Fuel Specific Gravity",'Raw Data'!A1:B2000,2,FALSE)</f>
        <v>0.751</v>
      </c>
      <c r="CD8" s="23"/>
      <c r="CE8" s="23"/>
      <c r="CF8" s="23"/>
      <c r="CG8" s="23"/>
      <c r="CH8" s="23"/>
      <c r="CI8" s="29"/>
    </row>
    <row r="9" spans="1:87" s="14" customFormat="1" x14ac:dyDescent="0.25">
      <c r="B9" s="16"/>
      <c r="AT9" s="17"/>
      <c r="BU9" s="4"/>
      <c r="BV9" s="4"/>
      <c r="BW9" s="30">
        <f>AT8/BW8</f>
        <v>14.248981955054065</v>
      </c>
      <c r="BX9" s="31" t="s">
        <v>190</v>
      </c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</row>
    <row r="10" spans="1:87" x14ac:dyDescent="0.25">
      <c r="A10" s="2">
        <v>43167</v>
      </c>
      <c r="B10" s="38">
        <v>1.990625E-2</v>
      </c>
      <c r="C10" s="4">
        <v>13.112</v>
      </c>
      <c r="D10" s="4">
        <v>0.82210000000000005</v>
      </c>
      <c r="E10" s="4">
        <v>8220.6677799999998</v>
      </c>
      <c r="F10" s="4">
        <v>1414.4</v>
      </c>
      <c r="G10" s="4">
        <v>1.7</v>
      </c>
      <c r="H10" s="4">
        <v>3882.4</v>
      </c>
      <c r="J10" s="4">
        <v>1.1000000000000001</v>
      </c>
      <c r="K10" s="4">
        <v>0.87209999999999999</v>
      </c>
      <c r="L10" s="4">
        <v>11.4339</v>
      </c>
      <c r="M10" s="4">
        <v>0.71689999999999998</v>
      </c>
      <c r="N10" s="4">
        <v>1233.4224999999999</v>
      </c>
      <c r="O10" s="4">
        <v>1.5077</v>
      </c>
      <c r="P10" s="4">
        <v>1234.9000000000001</v>
      </c>
      <c r="Q10" s="4">
        <v>1006.4149</v>
      </c>
      <c r="R10" s="4">
        <v>1.2302</v>
      </c>
      <c r="S10" s="4">
        <v>1007.6</v>
      </c>
      <c r="T10" s="4">
        <v>3882.3793999999998</v>
      </c>
      <c r="W10" s="4">
        <v>0</v>
      </c>
      <c r="X10" s="4">
        <v>0.95930000000000004</v>
      </c>
      <c r="Y10" s="4">
        <v>12</v>
      </c>
      <c r="Z10" s="4">
        <v>852</v>
      </c>
      <c r="AA10" s="4">
        <v>851</v>
      </c>
      <c r="AB10" s="4">
        <v>864</v>
      </c>
      <c r="AC10" s="4">
        <v>92</v>
      </c>
      <c r="AD10" s="4">
        <v>27.01</v>
      </c>
      <c r="AE10" s="4">
        <v>0.62</v>
      </c>
      <c r="AF10" s="4">
        <v>979</v>
      </c>
      <c r="AG10" s="4">
        <v>1</v>
      </c>
      <c r="AH10" s="4">
        <v>60</v>
      </c>
      <c r="AI10" s="4">
        <v>37</v>
      </c>
      <c r="AJ10" s="4">
        <v>190</v>
      </c>
      <c r="AK10" s="4">
        <v>168.9</v>
      </c>
      <c r="AL10" s="4">
        <v>3.5</v>
      </c>
      <c r="AM10" s="4">
        <v>175</v>
      </c>
      <c r="AN10" s="4" t="s">
        <v>155</v>
      </c>
      <c r="AO10" s="4">
        <v>2</v>
      </c>
      <c r="AP10" s="5">
        <v>0.77071759259259265</v>
      </c>
      <c r="AQ10" s="4">
        <v>47.159269000000002</v>
      </c>
      <c r="AR10" s="4">
        <v>-88.489626999999999</v>
      </c>
      <c r="AS10" s="4">
        <v>313.89999999999998</v>
      </c>
      <c r="AT10" s="4">
        <v>36.6</v>
      </c>
      <c r="AU10" s="4">
        <v>12</v>
      </c>
      <c r="AV10" s="4">
        <v>6</v>
      </c>
      <c r="AW10" s="4" t="s">
        <v>218</v>
      </c>
      <c r="AX10" s="4">
        <v>2.2718280000000002</v>
      </c>
      <c r="AY10" s="4">
        <v>1</v>
      </c>
      <c r="AZ10" s="4">
        <v>3.1</v>
      </c>
      <c r="BA10" s="4">
        <v>13.404</v>
      </c>
      <c r="BB10" s="4">
        <v>14.04</v>
      </c>
      <c r="BC10" s="4">
        <v>1.05</v>
      </c>
      <c r="BD10" s="4">
        <v>14.672000000000001</v>
      </c>
      <c r="BE10" s="4">
        <v>2650.3609999999999</v>
      </c>
      <c r="BF10" s="4">
        <v>105.764</v>
      </c>
      <c r="BG10" s="4">
        <v>29.94</v>
      </c>
      <c r="BH10" s="4">
        <v>3.6999999999999998E-2</v>
      </c>
      <c r="BI10" s="4">
        <v>29.977</v>
      </c>
      <c r="BJ10" s="4">
        <v>24.43</v>
      </c>
      <c r="BK10" s="4">
        <v>0.03</v>
      </c>
      <c r="BL10" s="4">
        <v>24.46</v>
      </c>
      <c r="BM10" s="4">
        <v>31.0549</v>
      </c>
      <c r="BQ10" s="4">
        <v>161.67500000000001</v>
      </c>
      <c r="BR10" s="4">
        <v>0.314556</v>
      </c>
      <c r="BS10" s="4">
        <v>-5</v>
      </c>
      <c r="BT10" s="4">
        <v>8.123E-3</v>
      </c>
      <c r="BU10" s="4">
        <v>7.6869620000000003</v>
      </c>
      <c r="BV10" s="4">
        <v>21</v>
      </c>
      <c r="BW10" s="4">
        <f>BU10*0.2642</f>
        <v>2.0308953604000002</v>
      </c>
      <c r="BY10" s="4">
        <f>BE10*$BU10*VLOOKUP("Fuel Specific Gravity",'Raw Data'!$A$1:$B$2000,2,FALSE)</f>
        <v>15300.291444254783</v>
      </c>
      <c r="BZ10" s="4">
        <f>BF10*$BU10*VLOOKUP("Fuel Specific Gravity",'Raw Data'!$A$1:$B$2000,2,FALSE)</f>
        <v>610.56589057496797</v>
      </c>
      <c r="CA10" s="4">
        <f>BJ10*$BU10*VLOOKUP("Fuel Specific Gravity",'Raw Data'!$A$1:$B$2000,2,FALSE)</f>
        <v>141.03215372666</v>
      </c>
      <c r="CB10" s="4">
        <f>BM10*$BU10*VLOOKUP("Fuel Specific Gravity",'Raw Data'!$A$1:$B$2000,2,FALSE)</f>
        <v>179.27709499656382</v>
      </c>
      <c r="CE10" s="32" t="s">
        <v>191</v>
      </c>
    </row>
    <row r="11" spans="1:87" x14ac:dyDescent="0.25">
      <c r="A11" s="2">
        <v>43167</v>
      </c>
      <c r="B11" s="38">
        <v>1.9917824074074074E-2</v>
      </c>
      <c r="C11" s="4">
        <v>13.117000000000001</v>
      </c>
      <c r="D11" s="4">
        <v>0.78610000000000002</v>
      </c>
      <c r="E11" s="4">
        <v>7861.0473819999997</v>
      </c>
      <c r="F11" s="4">
        <v>1369.9</v>
      </c>
      <c r="G11" s="4">
        <v>1.9</v>
      </c>
      <c r="H11" s="4">
        <v>3850.9</v>
      </c>
      <c r="J11" s="4">
        <v>1.1000000000000001</v>
      </c>
      <c r="K11" s="4">
        <v>0.87229999999999996</v>
      </c>
      <c r="L11" s="4">
        <v>11.442500000000001</v>
      </c>
      <c r="M11" s="4">
        <v>0.68569999999999998</v>
      </c>
      <c r="N11" s="4">
        <v>1195.0237999999999</v>
      </c>
      <c r="O11" s="4">
        <v>1.6574</v>
      </c>
      <c r="P11" s="4">
        <v>1196.7</v>
      </c>
      <c r="Q11" s="4">
        <v>975.08330000000001</v>
      </c>
      <c r="R11" s="4">
        <v>1.3524</v>
      </c>
      <c r="S11" s="4">
        <v>976.4</v>
      </c>
      <c r="T11" s="4">
        <v>3850.8773999999999</v>
      </c>
      <c r="W11" s="4">
        <v>0</v>
      </c>
      <c r="X11" s="4">
        <v>0.95960000000000001</v>
      </c>
      <c r="Y11" s="4">
        <v>12</v>
      </c>
      <c r="Z11" s="4">
        <v>851</v>
      </c>
      <c r="AA11" s="4">
        <v>851</v>
      </c>
      <c r="AB11" s="4">
        <v>864</v>
      </c>
      <c r="AC11" s="4">
        <v>92</v>
      </c>
      <c r="AD11" s="4">
        <v>27.01</v>
      </c>
      <c r="AE11" s="4">
        <v>0.62</v>
      </c>
      <c r="AF11" s="4">
        <v>979</v>
      </c>
      <c r="AG11" s="4">
        <v>1</v>
      </c>
      <c r="AH11" s="4">
        <v>60</v>
      </c>
      <c r="AI11" s="4">
        <v>37</v>
      </c>
      <c r="AJ11" s="4">
        <v>190</v>
      </c>
      <c r="AK11" s="4">
        <v>169</v>
      </c>
      <c r="AL11" s="4">
        <v>3.4</v>
      </c>
      <c r="AM11" s="4">
        <v>175</v>
      </c>
      <c r="AN11" s="4" t="s">
        <v>155</v>
      </c>
      <c r="AO11" s="4">
        <v>2</v>
      </c>
      <c r="AP11" s="5">
        <v>0.77072916666666658</v>
      </c>
      <c r="AQ11" s="4">
        <v>47.159165000000002</v>
      </c>
      <c r="AR11" s="4">
        <v>-88.489463999999998</v>
      </c>
      <c r="AS11" s="4">
        <v>314</v>
      </c>
      <c r="AT11" s="4">
        <v>36.6</v>
      </c>
      <c r="AU11" s="4">
        <v>12</v>
      </c>
      <c r="AV11" s="4">
        <v>6</v>
      </c>
      <c r="AW11" s="4" t="s">
        <v>218</v>
      </c>
      <c r="AX11" s="4">
        <v>2.2999999999999998</v>
      </c>
      <c r="AY11" s="4">
        <v>1</v>
      </c>
      <c r="AZ11" s="4">
        <v>3.1</v>
      </c>
      <c r="BA11" s="4">
        <v>13.404</v>
      </c>
      <c r="BB11" s="4">
        <v>14.08</v>
      </c>
      <c r="BC11" s="4">
        <v>1.05</v>
      </c>
      <c r="BD11" s="4">
        <v>14.635</v>
      </c>
      <c r="BE11" s="4">
        <v>2657.8159999999998</v>
      </c>
      <c r="BF11" s="4">
        <v>101.379</v>
      </c>
      <c r="BG11" s="4">
        <v>29.068000000000001</v>
      </c>
      <c r="BH11" s="4">
        <v>0.04</v>
      </c>
      <c r="BI11" s="4">
        <v>29.109000000000002</v>
      </c>
      <c r="BJ11" s="4">
        <v>23.718</v>
      </c>
      <c r="BK11" s="4">
        <v>3.3000000000000002E-2</v>
      </c>
      <c r="BL11" s="4">
        <v>23.751000000000001</v>
      </c>
      <c r="BM11" s="4">
        <v>30.866499999999998</v>
      </c>
      <c r="BQ11" s="4">
        <v>162.06200000000001</v>
      </c>
      <c r="BR11" s="4">
        <v>0.38640600000000003</v>
      </c>
      <c r="BS11" s="4">
        <v>-5</v>
      </c>
      <c r="BT11" s="4">
        <v>8.8769999999999995E-3</v>
      </c>
      <c r="BU11" s="4">
        <v>9.4427970000000006</v>
      </c>
      <c r="BV11" s="4">
        <v>21</v>
      </c>
      <c r="BW11" s="4">
        <f t="shared" ref="BW11:BW74" si="9">BU11*0.2642</f>
        <v>2.4947869674000001</v>
      </c>
      <c r="BY11" s="4">
        <f>BE11*$BU11*VLOOKUP("Fuel Specific Gravity",'Raw Data'!$A$1:$B$2000,2,FALSE)</f>
        <v>18848.009930465352</v>
      </c>
      <c r="BZ11" s="4">
        <f>BF11*$BU11*VLOOKUP("Fuel Specific Gravity",'Raw Data'!$A$1:$B$2000,2,FALSE)</f>
        <v>718.93328911431308</v>
      </c>
      <c r="CA11" s="4">
        <f>BJ11*$BU11*VLOOKUP("Fuel Specific Gravity",'Raw Data'!$A$1:$B$2000,2,FALSE)</f>
        <v>168.19715869374602</v>
      </c>
      <c r="CB11" s="4">
        <f>BM11*$BU11*VLOOKUP("Fuel Specific Gravity",'Raw Data'!$A$1:$B$2000,2,FALSE)</f>
        <v>218.8910362939755</v>
      </c>
    </row>
    <row r="12" spans="1:87" x14ac:dyDescent="0.25">
      <c r="A12" s="2">
        <v>43167</v>
      </c>
      <c r="B12" s="38">
        <v>1.9929398148148151E-2</v>
      </c>
      <c r="C12" s="4">
        <v>13.147</v>
      </c>
      <c r="D12" s="4">
        <v>0.79190000000000005</v>
      </c>
      <c r="E12" s="4">
        <v>7919.2352449999998</v>
      </c>
      <c r="F12" s="4">
        <v>1371.2</v>
      </c>
      <c r="G12" s="4">
        <v>1.9</v>
      </c>
      <c r="H12" s="4">
        <v>3947.3</v>
      </c>
      <c r="J12" s="4">
        <v>1.1000000000000001</v>
      </c>
      <c r="K12" s="4">
        <v>0.872</v>
      </c>
      <c r="L12" s="4">
        <v>11.4642</v>
      </c>
      <c r="M12" s="4">
        <v>0.6905</v>
      </c>
      <c r="N12" s="4">
        <v>1195.6213</v>
      </c>
      <c r="O12" s="4">
        <v>1.6568000000000001</v>
      </c>
      <c r="P12" s="4">
        <v>1197.3</v>
      </c>
      <c r="Q12" s="4">
        <v>975.57090000000005</v>
      </c>
      <c r="R12" s="4">
        <v>1.3517999999999999</v>
      </c>
      <c r="S12" s="4">
        <v>976.9</v>
      </c>
      <c r="T12" s="4">
        <v>3947.3015999999998</v>
      </c>
      <c r="W12" s="4">
        <v>0</v>
      </c>
      <c r="X12" s="4">
        <v>0.95920000000000005</v>
      </c>
      <c r="Y12" s="4">
        <v>12</v>
      </c>
      <c r="Z12" s="4">
        <v>850</v>
      </c>
      <c r="AA12" s="4">
        <v>848</v>
      </c>
      <c r="AB12" s="4">
        <v>862</v>
      </c>
      <c r="AC12" s="4">
        <v>92</v>
      </c>
      <c r="AD12" s="4">
        <v>27.01</v>
      </c>
      <c r="AE12" s="4">
        <v>0.62</v>
      </c>
      <c r="AF12" s="4">
        <v>979</v>
      </c>
      <c r="AG12" s="4">
        <v>1</v>
      </c>
      <c r="AH12" s="4">
        <v>60</v>
      </c>
      <c r="AI12" s="4">
        <v>37</v>
      </c>
      <c r="AJ12" s="4">
        <v>190</v>
      </c>
      <c r="AK12" s="4">
        <v>169</v>
      </c>
      <c r="AL12" s="4">
        <v>3.5</v>
      </c>
      <c r="AM12" s="4">
        <v>175</v>
      </c>
      <c r="AN12" s="4" t="s">
        <v>155</v>
      </c>
      <c r="AO12" s="4">
        <v>2</v>
      </c>
      <c r="AP12" s="5">
        <v>0.77074074074074073</v>
      </c>
      <c r="AQ12" s="4">
        <v>47.159073999999997</v>
      </c>
      <c r="AR12" s="4">
        <v>-88.489294000000001</v>
      </c>
      <c r="AS12" s="4">
        <v>313.89999999999998</v>
      </c>
      <c r="AT12" s="4">
        <v>36</v>
      </c>
      <c r="AU12" s="4">
        <v>12</v>
      </c>
      <c r="AV12" s="4">
        <v>6</v>
      </c>
      <c r="AW12" s="4" t="s">
        <v>218</v>
      </c>
      <c r="AX12" s="4">
        <v>2.2999999999999998</v>
      </c>
      <c r="AY12" s="4">
        <v>1</v>
      </c>
      <c r="AZ12" s="4">
        <v>3.1</v>
      </c>
      <c r="BA12" s="4">
        <v>13.404</v>
      </c>
      <c r="BB12" s="4">
        <v>14.03</v>
      </c>
      <c r="BC12" s="4">
        <v>1.05</v>
      </c>
      <c r="BD12" s="4">
        <v>14.682</v>
      </c>
      <c r="BE12" s="4">
        <v>2655.1660000000002</v>
      </c>
      <c r="BF12" s="4">
        <v>101.792</v>
      </c>
      <c r="BG12" s="4">
        <v>28.998999999999999</v>
      </c>
      <c r="BH12" s="4">
        <v>0.04</v>
      </c>
      <c r="BI12" s="4">
        <v>29.039000000000001</v>
      </c>
      <c r="BJ12" s="4">
        <v>23.661999999999999</v>
      </c>
      <c r="BK12" s="4">
        <v>3.3000000000000002E-2</v>
      </c>
      <c r="BL12" s="4">
        <v>23.693999999999999</v>
      </c>
      <c r="BM12" s="4">
        <v>31.547899999999998</v>
      </c>
      <c r="BQ12" s="4">
        <v>161.52699999999999</v>
      </c>
      <c r="BR12" s="4">
        <v>0.42231000000000002</v>
      </c>
      <c r="BS12" s="4">
        <v>-5</v>
      </c>
      <c r="BT12" s="4">
        <v>8.9999999999999993E-3</v>
      </c>
      <c r="BU12" s="4">
        <v>10.320201000000001</v>
      </c>
      <c r="BV12" s="4">
        <v>21</v>
      </c>
      <c r="BW12" s="4">
        <f t="shared" si="9"/>
        <v>2.7265971042000001</v>
      </c>
      <c r="BY12" s="4">
        <f>BE12*$BU12*VLOOKUP("Fuel Specific Gravity",'Raw Data'!$A$1:$B$2000,2,FALSE)</f>
        <v>20578.786953082868</v>
      </c>
      <c r="BZ12" s="4">
        <f>BF12*$BU12*VLOOKUP("Fuel Specific Gravity",'Raw Data'!$A$1:$B$2000,2,FALSE)</f>
        <v>788.93593904419208</v>
      </c>
      <c r="CA12" s="4">
        <f>BJ12*$BU12*VLOOKUP("Fuel Specific Gravity",'Raw Data'!$A$1:$B$2000,2,FALSE)</f>
        <v>183.391643642562</v>
      </c>
      <c r="CB12" s="4">
        <f>BM12*$BU12*VLOOKUP("Fuel Specific Gravity",'Raw Data'!$A$1:$B$2000,2,FALSE)</f>
        <v>244.51108251505292</v>
      </c>
    </row>
    <row r="13" spans="1:87" x14ac:dyDescent="0.25">
      <c r="A13" s="2">
        <v>43167</v>
      </c>
      <c r="B13" s="38">
        <v>1.9940972222222221E-2</v>
      </c>
      <c r="C13" s="4">
        <v>13.17</v>
      </c>
      <c r="D13" s="4">
        <v>1.0111000000000001</v>
      </c>
      <c r="E13" s="4">
        <v>10111.28227</v>
      </c>
      <c r="F13" s="4">
        <v>1498</v>
      </c>
      <c r="G13" s="4">
        <v>1.6</v>
      </c>
      <c r="H13" s="4">
        <v>4086.7</v>
      </c>
      <c r="J13" s="4">
        <v>1.1000000000000001</v>
      </c>
      <c r="K13" s="4">
        <v>0.86970000000000003</v>
      </c>
      <c r="L13" s="4">
        <v>11.4534</v>
      </c>
      <c r="M13" s="4">
        <v>0.87929999999999997</v>
      </c>
      <c r="N13" s="4">
        <v>1302.7609</v>
      </c>
      <c r="O13" s="4">
        <v>1.4278999999999999</v>
      </c>
      <c r="P13" s="4">
        <v>1304.2</v>
      </c>
      <c r="Q13" s="4">
        <v>1062.9918</v>
      </c>
      <c r="R13" s="4">
        <v>1.1651</v>
      </c>
      <c r="S13" s="4">
        <v>1064.2</v>
      </c>
      <c r="T13" s="4">
        <v>4086.6858999999999</v>
      </c>
      <c r="W13" s="4">
        <v>0</v>
      </c>
      <c r="X13" s="4">
        <v>0.95660000000000001</v>
      </c>
      <c r="Y13" s="4">
        <v>12</v>
      </c>
      <c r="Z13" s="4">
        <v>848</v>
      </c>
      <c r="AA13" s="4">
        <v>846</v>
      </c>
      <c r="AB13" s="4">
        <v>859</v>
      </c>
      <c r="AC13" s="4">
        <v>92</v>
      </c>
      <c r="AD13" s="4">
        <v>27.01</v>
      </c>
      <c r="AE13" s="4">
        <v>0.62</v>
      </c>
      <c r="AF13" s="4">
        <v>979</v>
      </c>
      <c r="AG13" s="4">
        <v>1</v>
      </c>
      <c r="AH13" s="4">
        <v>60</v>
      </c>
      <c r="AI13" s="4">
        <v>37</v>
      </c>
      <c r="AJ13" s="4">
        <v>190</v>
      </c>
      <c r="AK13" s="4">
        <v>169</v>
      </c>
      <c r="AL13" s="4">
        <v>3.4</v>
      </c>
      <c r="AM13" s="4">
        <v>175.4</v>
      </c>
      <c r="AN13" s="4" t="s">
        <v>155</v>
      </c>
      <c r="AO13" s="4">
        <v>2</v>
      </c>
      <c r="AP13" s="5">
        <v>0.77075231481481488</v>
      </c>
      <c r="AQ13" s="4">
        <v>47.158997999999997</v>
      </c>
      <c r="AR13" s="4">
        <v>-88.489110999999994</v>
      </c>
      <c r="AS13" s="4">
        <v>313.8</v>
      </c>
      <c r="AT13" s="4">
        <v>36.5</v>
      </c>
      <c r="AU13" s="4">
        <v>12</v>
      </c>
      <c r="AV13" s="4">
        <v>6</v>
      </c>
      <c r="AW13" s="4" t="s">
        <v>218</v>
      </c>
      <c r="AX13" s="4">
        <v>2.3719000000000001</v>
      </c>
      <c r="AY13" s="4">
        <v>1</v>
      </c>
      <c r="AZ13" s="4">
        <v>3.1</v>
      </c>
      <c r="BA13" s="4">
        <v>13.404</v>
      </c>
      <c r="BB13" s="4">
        <v>13.77</v>
      </c>
      <c r="BC13" s="4">
        <v>1.03</v>
      </c>
      <c r="BD13" s="4">
        <v>14.988</v>
      </c>
      <c r="BE13" s="4">
        <v>2612.5729999999999</v>
      </c>
      <c r="BF13" s="4">
        <v>127.663</v>
      </c>
      <c r="BG13" s="4">
        <v>31.12</v>
      </c>
      <c r="BH13" s="4">
        <v>3.4000000000000002E-2</v>
      </c>
      <c r="BI13" s="4">
        <v>31.154</v>
      </c>
      <c r="BJ13" s="4">
        <v>25.391999999999999</v>
      </c>
      <c r="BK13" s="4">
        <v>2.8000000000000001E-2</v>
      </c>
      <c r="BL13" s="4">
        <v>25.42</v>
      </c>
      <c r="BM13" s="4">
        <v>32.168199999999999</v>
      </c>
      <c r="BQ13" s="4">
        <v>158.66200000000001</v>
      </c>
      <c r="BR13" s="4">
        <v>0.45316000000000001</v>
      </c>
      <c r="BS13" s="4">
        <v>-5</v>
      </c>
      <c r="BT13" s="4">
        <v>8.9999999999999993E-3</v>
      </c>
      <c r="BU13" s="4">
        <v>11.074094000000001</v>
      </c>
      <c r="BV13" s="4">
        <v>21</v>
      </c>
      <c r="BW13" s="4">
        <f t="shared" si="9"/>
        <v>2.9257756347999999</v>
      </c>
      <c r="BY13" s="4">
        <f>BE13*$BU13*VLOOKUP("Fuel Specific Gravity",'Raw Data'!$A$1:$B$2000,2,FALSE)</f>
        <v>21727.841116880361</v>
      </c>
      <c r="BZ13" s="4">
        <f>BF13*$BU13*VLOOKUP("Fuel Specific Gravity",'Raw Data'!$A$1:$B$2000,2,FALSE)</f>
        <v>1061.727798803822</v>
      </c>
      <c r="CA13" s="4">
        <f>BJ13*$BU13*VLOOKUP("Fuel Specific Gravity",'Raw Data'!$A$1:$B$2000,2,FALSE)</f>
        <v>211.17623953084802</v>
      </c>
      <c r="CB13" s="4">
        <f>BM13*$BU13*VLOOKUP("Fuel Specific Gravity",'Raw Data'!$A$1:$B$2000,2,FALSE)</f>
        <v>267.53148662871081</v>
      </c>
    </row>
    <row r="14" spans="1:87" x14ac:dyDescent="0.25">
      <c r="A14" s="2">
        <v>43167</v>
      </c>
      <c r="B14" s="38">
        <v>1.9952546296296295E-2</v>
      </c>
      <c r="C14" s="4">
        <v>13.138999999999999</v>
      </c>
      <c r="D14" s="4">
        <v>1.2988999999999999</v>
      </c>
      <c r="E14" s="4">
        <v>12989.17224</v>
      </c>
      <c r="F14" s="4">
        <v>1651.8</v>
      </c>
      <c r="G14" s="4">
        <v>1.4</v>
      </c>
      <c r="H14" s="4">
        <v>4284.5</v>
      </c>
      <c r="J14" s="4">
        <v>1.1000000000000001</v>
      </c>
      <c r="K14" s="4">
        <v>0.86709999999999998</v>
      </c>
      <c r="L14" s="4">
        <v>11.3932</v>
      </c>
      <c r="M14" s="4">
        <v>1.1263000000000001</v>
      </c>
      <c r="N14" s="4">
        <v>1432.2652</v>
      </c>
      <c r="O14" s="4">
        <v>1.2139</v>
      </c>
      <c r="P14" s="4">
        <v>1433.5</v>
      </c>
      <c r="Q14" s="4">
        <v>1168.6613</v>
      </c>
      <c r="R14" s="4">
        <v>0.99050000000000005</v>
      </c>
      <c r="S14" s="4">
        <v>1169.7</v>
      </c>
      <c r="T14" s="4">
        <v>4284.5240999999996</v>
      </c>
      <c r="W14" s="4">
        <v>0</v>
      </c>
      <c r="X14" s="4">
        <v>0.95379999999999998</v>
      </c>
      <c r="Y14" s="4">
        <v>11.9</v>
      </c>
      <c r="Z14" s="4">
        <v>848</v>
      </c>
      <c r="AA14" s="4">
        <v>847</v>
      </c>
      <c r="AB14" s="4">
        <v>861</v>
      </c>
      <c r="AC14" s="4">
        <v>92</v>
      </c>
      <c r="AD14" s="4">
        <v>27.01</v>
      </c>
      <c r="AE14" s="4">
        <v>0.62</v>
      </c>
      <c r="AF14" s="4">
        <v>979</v>
      </c>
      <c r="AG14" s="4">
        <v>1</v>
      </c>
      <c r="AH14" s="4">
        <v>60</v>
      </c>
      <c r="AI14" s="4">
        <v>37</v>
      </c>
      <c r="AJ14" s="4">
        <v>190</v>
      </c>
      <c r="AK14" s="4">
        <v>169</v>
      </c>
      <c r="AL14" s="4">
        <v>3.4</v>
      </c>
      <c r="AM14" s="4">
        <v>175.8</v>
      </c>
      <c r="AN14" s="4" t="s">
        <v>155</v>
      </c>
      <c r="AO14" s="4">
        <v>2</v>
      </c>
      <c r="AP14" s="5">
        <v>0.77076388888888892</v>
      </c>
      <c r="AQ14" s="4">
        <v>47.158932999999998</v>
      </c>
      <c r="AR14" s="4">
        <v>-88.488913999999994</v>
      </c>
      <c r="AS14" s="4">
        <v>313.8</v>
      </c>
      <c r="AT14" s="4">
        <v>36.799999999999997</v>
      </c>
      <c r="AU14" s="4">
        <v>12</v>
      </c>
      <c r="AV14" s="4">
        <v>6</v>
      </c>
      <c r="AW14" s="4" t="s">
        <v>218</v>
      </c>
      <c r="AX14" s="4">
        <v>2.4719000000000002</v>
      </c>
      <c r="AY14" s="4">
        <v>1.1437999999999999</v>
      </c>
      <c r="AZ14" s="4">
        <v>3.1718999999999999</v>
      </c>
      <c r="BA14" s="4">
        <v>13.404</v>
      </c>
      <c r="BB14" s="4">
        <v>13.49</v>
      </c>
      <c r="BC14" s="4">
        <v>1.01</v>
      </c>
      <c r="BD14" s="4">
        <v>15.327</v>
      </c>
      <c r="BE14" s="4">
        <v>2557.2489999999998</v>
      </c>
      <c r="BF14" s="4">
        <v>160.9</v>
      </c>
      <c r="BG14" s="4">
        <v>33.665999999999997</v>
      </c>
      <c r="BH14" s="4">
        <v>2.9000000000000001E-2</v>
      </c>
      <c r="BI14" s="4">
        <v>33.694000000000003</v>
      </c>
      <c r="BJ14" s="4">
        <v>27.47</v>
      </c>
      <c r="BK14" s="4">
        <v>2.3E-2</v>
      </c>
      <c r="BL14" s="4">
        <v>27.492999999999999</v>
      </c>
      <c r="BM14" s="4">
        <v>33.185699999999997</v>
      </c>
      <c r="BQ14" s="4">
        <v>155.66399999999999</v>
      </c>
      <c r="BR14" s="4">
        <v>0.46752300000000002</v>
      </c>
      <c r="BS14" s="4">
        <v>-5</v>
      </c>
      <c r="BT14" s="4">
        <v>8.9999999999999993E-3</v>
      </c>
      <c r="BU14" s="4">
        <v>11.425081</v>
      </c>
      <c r="BV14" s="4">
        <v>21</v>
      </c>
      <c r="BW14" s="4">
        <f t="shared" si="9"/>
        <v>3.0185064002000002</v>
      </c>
      <c r="BY14" s="4">
        <f>BE14*$BU14*VLOOKUP("Fuel Specific Gravity",'Raw Data'!$A$1:$B$2000,2,FALSE)</f>
        <v>21941.799498588916</v>
      </c>
      <c r="BZ14" s="4">
        <f>BF14*$BU14*VLOOKUP("Fuel Specific Gravity",'Raw Data'!$A$1:$B$2000,2,FALSE)</f>
        <v>1380.5599452079</v>
      </c>
      <c r="CA14" s="4">
        <f>BJ14*$BU14*VLOOKUP("Fuel Specific Gravity",'Raw Data'!$A$1:$B$2000,2,FALSE)</f>
        <v>235.69907827756998</v>
      </c>
      <c r="CB14" s="4">
        <f>BM14*$BU14*VLOOKUP("Fuel Specific Gravity",'Raw Data'!$A$1:$B$2000,2,FALSE)</f>
        <v>284.74113221681671</v>
      </c>
    </row>
    <row r="15" spans="1:87" x14ac:dyDescent="0.25">
      <c r="A15" s="2">
        <v>43167</v>
      </c>
      <c r="B15" s="38">
        <v>1.9964120370370372E-2</v>
      </c>
      <c r="C15" s="4">
        <v>12.999000000000001</v>
      </c>
      <c r="D15" s="4">
        <v>1.5925</v>
      </c>
      <c r="E15" s="4">
        <v>15924.65753</v>
      </c>
      <c r="F15" s="4">
        <v>1749</v>
      </c>
      <c r="G15" s="4">
        <v>1.4</v>
      </c>
      <c r="H15" s="4">
        <v>4545.5</v>
      </c>
      <c r="J15" s="4">
        <v>1.1000000000000001</v>
      </c>
      <c r="K15" s="4">
        <v>0.86529999999999996</v>
      </c>
      <c r="L15" s="4">
        <v>11.2484</v>
      </c>
      <c r="M15" s="4">
        <v>1.3779999999999999</v>
      </c>
      <c r="N15" s="4">
        <v>1513.4907000000001</v>
      </c>
      <c r="O15" s="4">
        <v>1.2115</v>
      </c>
      <c r="P15" s="4">
        <v>1514.7</v>
      </c>
      <c r="Q15" s="4">
        <v>1234.9374</v>
      </c>
      <c r="R15" s="4">
        <v>0.98850000000000005</v>
      </c>
      <c r="S15" s="4">
        <v>1235.9000000000001</v>
      </c>
      <c r="T15" s="4">
        <v>4545.4621999999999</v>
      </c>
      <c r="W15" s="4">
        <v>0</v>
      </c>
      <c r="X15" s="4">
        <v>0.95189999999999997</v>
      </c>
      <c r="Y15" s="4">
        <v>12</v>
      </c>
      <c r="Z15" s="4">
        <v>847</v>
      </c>
      <c r="AA15" s="4">
        <v>846</v>
      </c>
      <c r="AB15" s="4">
        <v>861</v>
      </c>
      <c r="AC15" s="4">
        <v>92</v>
      </c>
      <c r="AD15" s="4">
        <v>27.01</v>
      </c>
      <c r="AE15" s="4">
        <v>0.62</v>
      </c>
      <c r="AF15" s="4">
        <v>979</v>
      </c>
      <c r="AG15" s="4">
        <v>1</v>
      </c>
      <c r="AH15" s="4">
        <v>60</v>
      </c>
      <c r="AI15" s="4">
        <v>37</v>
      </c>
      <c r="AJ15" s="4">
        <v>190</v>
      </c>
      <c r="AK15" s="4">
        <v>169</v>
      </c>
      <c r="AL15" s="4">
        <v>3.5</v>
      </c>
      <c r="AM15" s="4">
        <v>176</v>
      </c>
      <c r="AN15" s="4" t="s">
        <v>155</v>
      </c>
      <c r="AO15" s="4">
        <v>2</v>
      </c>
      <c r="AP15" s="5">
        <v>0.77077546296296295</v>
      </c>
      <c r="AQ15" s="4">
        <v>47.158892000000002</v>
      </c>
      <c r="AR15" s="4">
        <v>-88.488699999999994</v>
      </c>
      <c r="AS15" s="4">
        <v>313.7</v>
      </c>
      <c r="AT15" s="4">
        <v>37.200000000000003</v>
      </c>
      <c r="AU15" s="4">
        <v>12</v>
      </c>
      <c r="AV15" s="4">
        <v>6</v>
      </c>
      <c r="AW15" s="4" t="s">
        <v>218</v>
      </c>
      <c r="AX15" s="4">
        <v>2.5</v>
      </c>
      <c r="AY15" s="4">
        <v>1.3438000000000001</v>
      </c>
      <c r="AZ15" s="4">
        <v>3.2719</v>
      </c>
      <c r="BA15" s="4">
        <v>13.404</v>
      </c>
      <c r="BB15" s="4">
        <v>13.3</v>
      </c>
      <c r="BC15" s="4">
        <v>0.99</v>
      </c>
      <c r="BD15" s="4">
        <v>15.564</v>
      </c>
      <c r="BE15" s="4">
        <v>2498.9899999999998</v>
      </c>
      <c r="BF15" s="4">
        <v>194.84899999999999</v>
      </c>
      <c r="BG15" s="4">
        <v>35.212000000000003</v>
      </c>
      <c r="BH15" s="4">
        <v>2.8000000000000001E-2</v>
      </c>
      <c r="BI15" s="4">
        <v>35.24</v>
      </c>
      <c r="BJ15" s="4">
        <v>28.731000000000002</v>
      </c>
      <c r="BK15" s="4">
        <v>2.3E-2</v>
      </c>
      <c r="BL15" s="4">
        <v>28.754000000000001</v>
      </c>
      <c r="BM15" s="4">
        <v>34.847700000000003</v>
      </c>
      <c r="BQ15" s="4">
        <v>153.76</v>
      </c>
      <c r="BR15" s="4">
        <v>0.569855</v>
      </c>
      <c r="BS15" s="4">
        <v>-5</v>
      </c>
      <c r="BT15" s="4">
        <v>8.9999999999999993E-3</v>
      </c>
      <c r="BU15" s="4">
        <v>13.925832</v>
      </c>
      <c r="BV15" s="4">
        <v>21</v>
      </c>
      <c r="BW15" s="4">
        <f t="shared" si="9"/>
        <v>3.6792048143999998</v>
      </c>
      <c r="BY15" s="4">
        <f>BE15*$BU15*VLOOKUP("Fuel Specific Gravity",'Raw Data'!$A$1:$B$2000,2,FALSE)</f>
        <v>26135.186697169676</v>
      </c>
      <c r="BZ15" s="4">
        <f>BF15*$BU15*VLOOKUP("Fuel Specific Gravity",'Raw Data'!$A$1:$B$2000,2,FALSE)</f>
        <v>2037.7892639653678</v>
      </c>
      <c r="CA15" s="4">
        <f>BJ15*$BU15*VLOOKUP("Fuel Specific Gravity",'Raw Data'!$A$1:$B$2000,2,FALSE)</f>
        <v>300.47741247319198</v>
      </c>
      <c r="CB15" s="4">
        <f>BM15*$BU15*VLOOKUP("Fuel Specific Gravity",'Raw Data'!$A$1:$B$2000,2,FALSE)</f>
        <v>364.44769505558645</v>
      </c>
    </row>
    <row r="16" spans="1:87" x14ac:dyDescent="0.25">
      <c r="A16" s="2">
        <v>43167</v>
      </c>
      <c r="B16" s="38">
        <v>1.9975694444444445E-2</v>
      </c>
      <c r="C16" s="4">
        <v>12.939</v>
      </c>
      <c r="D16" s="4">
        <v>1.8786</v>
      </c>
      <c r="E16" s="4">
        <v>18785.590680000001</v>
      </c>
      <c r="F16" s="4">
        <v>1830.7</v>
      </c>
      <c r="G16" s="4">
        <v>1.4</v>
      </c>
      <c r="H16" s="4">
        <v>4800.7</v>
      </c>
      <c r="J16" s="4">
        <v>1.1000000000000001</v>
      </c>
      <c r="K16" s="4">
        <v>0.8629</v>
      </c>
      <c r="L16" s="4">
        <v>11.164899999999999</v>
      </c>
      <c r="M16" s="4">
        <v>1.621</v>
      </c>
      <c r="N16" s="4">
        <v>1579.7421999999999</v>
      </c>
      <c r="O16" s="4">
        <v>1.2331000000000001</v>
      </c>
      <c r="P16" s="4">
        <v>1581</v>
      </c>
      <c r="Q16" s="4">
        <v>1288.9955</v>
      </c>
      <c r="R16" s="4">
        <v>1.0061</v>
      </c>
      <c r="S16" s="4">
        <v>1290</v>
      </c>
      <c r="T16" s="4">
        <v>4800.6868000000004</v>
      </c>
      <c r="W16" s="4">
        <v>0</v>
      </c>
      <c r="X16" s="4">
        <v>0.94920000000000004</v>
      </c>
      <c r="Y16" s="4">
        <v>12</v>
      </c>
      <c r="Z16" s="4">
        <v>847</v>
      </c>
      <c r="AA16" s="4">
        <v>847</v>
      </c>
      <c r="AB16" s="4">
        <v>861</v>
      </c>
      <c r="AC16" s="4">
        <v>92</v>
      </c>
      <c r="AD16" s="4">
        <v>27.01</v>
      </c>
      <c r="AE16" s="4">
        <v>0.62</v>
      </c>
      <c r="AF16" s="4">
        <v>979</v>
      </c>
      <c r="AG16" s="4">
        <v>1</v>
      </c>
      <c r="AH16" s="4">
        <v>59.122999999999998</v>
      </c>
      <c r="AI16" s="4">
        <v>37</v>
      </c>
      <c r="AJ16" s="4">
        <v>190</v>
      </c>
      <c r="AK16" s="4">
        <v>169</v>
      </c>
      <c r="AL16" s="4">
        <v>3.4</v>
      </c>
      <c r="AM16" s="4">
        <v>176</v>
      </c>
      <c r="AN16" s="4" t="s">
        <v>155</v>
      </c>
      <c r="AO16" s="4">
        <v>2</v>
      </c>
      <c r="AP16" s="5">
        <v>0.77078703703703699</v>
      </c>
      <c r="AQ16" s="4">
        <v>47.158889000000002</v>
      </c>
      <c r="AR16" s="4">
        <v>-88.488461000000001</v>
      </c>
      <c r="AS16" s="4">
        <v>313.8</v>
      </c>
      <c r="AT16" s="4">
        <v>39.700000000000003</v>
      </c>
      <c r="AU16" s="4">
        <v>12</v>
      </c>
      <c r="AV16" s="4">
        <v>9</v>
      </c>
      <c r="AW16" s="4" t="s">
        <v>219</v>
      </c>
      <c r="AX16" s="4">
        <v>2.6438000000000001</v>
      </c>
      <c r="AY16" s="4">
        <v>1.1124000000000001</v>
      </c>
      <c r="AZ16" s="4">
        <v>3.3719000000000001</v>
      </c>
      <c r="BA16" s="4">
        <v>13.404</v>
      </c>
      <c r="BB16" s="4">
        <v>13.06</v>
      </c>
      <c r="BC16" s="4">
        <v>0.97</v>
      </c>
      <c r="BD16" s="4">
        <v>15.885</v>
      </c>
      <c r="BE16" s="4">
        <v>2445.7240000000002</v>
      </c>
      <c r="BF16" s="4">
        <v>226.00800000000001</v>
      </c>
      <c r="BG16" s="4">
        <v>36.238999999999997</v>
      </c>
      <c r="BH16" s="4">
        <v>2.8000000000000001E-2</v>
      </c>
      <c r="BI16" s="4">
        <v>36.267000000000003</v>
      </c>
      <c r="BJ16" s="4">
        <v>29.568999999999999</v>
      </c>
      <c r="BK16" s="4">
        <v>2.3E-2</v>
      </c>
      <c r="BL16" s="4">
        <v>29.591999999999999</v>
      </c>
      <c r="BM16" s="4">
        <v>36.289099999999998</v>
      </c>
      <c r="BQ16" s="4">
        <v>151.18700000000001</v>
      </c>
      <c r="BR16" s="4">
        <v>0.61294099999999996</v>
      </c>
      <c r="BS16" s="4">
        <v>-5</v>
      </c>
      <c r="BT16" s="4">
        <v>8.123E-3</v>
      </c>
      <c r="BU16" s="4">
        <v>14.978745</v>
      </c>
      <c r="BV16" s="4">
        <v>21</v>
      </c>
      <c r="BW16" s="4">
        <f t="shared" si="9"/>
        <v>3.9573844289999998</v>
      </c>
      <c r="BY16" s="4">
        <f>BE16*$BU16*VLOOKUP("Fuel Specific Gravity",'Raw Data'!$A$1:$B$2000,2,FALSE)</f>
        <v>27512.040978421381</v>
      </c>
      <c r="BZ16" s="4">
        <f>BF16*$BU16*VLOOKUP("Fuel Specific Gravity",'Raw Data'!$A$1:$B$2000,2,FALSE)</f>
        <v>2542.3724661699603</v>
      </c>
      <c r="CA16" s="4">
        <f>BJ16*$BU16*VLOOKUP("Fuel Specific Gravity",'Raw Data'!$A$1:$B$2000,2,FALSE)</f>
        <v>332.62278968965501</v>
      </c>
      <c r="CB16" s="4">
        <f>BM16*$BU16*VLOOKUP("Fuel Specific Gravity",'Raw Data'!$A$1:$B$2000,2,FALSE)</f>
        <v>408.2174465598045</v>
      </c>
    </row>
    <row r="17" spans="1:80" x14ac:dyDescent="0.25">
      <c r="A17" s="2">
        <v>43167</v>
      </c>
      <c r="B17" s="38">
        <v>1.9987268518518519E-2</v>
      </c>
      <c r="C17" s="4">
        <v>12.64</v>
      </c>
      <c r="D17" s="4">
        <v>2.1791</v>
      </c>
      <c r="E17" s="4">
        <v>21790.5995</v>
      </c>
      <c r="F17" s="4">
        <v>1870.4</v>
      </c>
      <c r="G17" s="4">
        <v>1.5</v>
      </c>
      <c r="H17" s="4">
        <v>4982.6000000000004</v>
      </c>
      <c r="J17" s="4">
        <v>1.1000000000000001</v>
      </c>
      <c r="K17" s="4">
        <v>0.86240000000000006</v>
      </c>
      <c r="L17" s="4">
        <v>10.900499999999999</v>
      </c>
      <c r="M17" s="4">
        <v>1.8792</v>
      </c>
      <c r="N17" s="4">
        <v>1613.001</v>
      </c>
      <c r="O17" s="4">
        <v>1.3186</v>
      </c>
      <c r="P17" s="4">
        <v>1614.3</v>
      </c>
      <c r="Q17" s="4">
        <v>1316.1332</v>
      </c>
      <c r="R17" s="4">
        <v>1.0759000000000001</v>
      </c>
      <c r="S17" s="4">
        <v>1317.2</v>
      </c>
      <c r="T17" s="4">
        <v>4982.6378000000004</v>
      </c>
      <c r="W17" s="4">
        <v>0</v>
      </c>
      <c r="X17" s="4">
        <v>0.9486</v>
      </c>
      <c r="Y17" s="4">
        <v>12</v>
      </c>
      <c r="Z17" s="4">
        <v>848</v>
      </c>
      <c r="AA17" s="4">
        <v>847</v>
      </c>
      <c r="AB17" s="4">
        <v>862</v>
      </c>
      <c r="AC17" s="4">
        <v>92</v>
      </c>
      <c r="AD17" s="4">
        <v>27.01</v>
      </c>
      <c r="AE17" s="4">
        <v>0.62</v>
      </c>
      <c r="AF17" s="4">
        <v>979</v>
      </c>
      <c r="AG17" s="4">
        <v>1</v>
      </c>
      <c r="AH17" s="4">
        <v>59</v>
      </c>
      <c r="AI17" s="4">
        <v>37</v>
      </c>
      <c r="AJ17" s="4">
        <v>190</v>
      </c>
      <c r="AK17" s="4">
        <v>168.1</v>
      </c>
      <c r="AL17" s="4">
        <v>3.5</v>
      </c>
      <c r="AM17" s="4">
        <v>176</v>
      </c>
      <c r="AN17" s="4" t="s">
        <v>155</v>
      </c>
      <c r="AO17" s="4">
        <v>2</v>
      </c>
      <c r="AP17" s="5">
        <v>0.77079861111111114</v>
      </c>
      <c r="AQ17" s="4">
        <v>47.158904</v>
      </c>
      <c r="AR17" s="4">
        <v>-88.488208999999998</v>
      </c>
      <c r="AS17" s="4">
        <v>313.7</v>
      </c>
      <c r="AT17" s="4">
        <v>41.6</v>
      </c>
      <c r="AU17" s="4">
        <v>12</v>
      </c>
      <c r="AV17" s="4">
        <v>10</v>
      </c>
      <c r="AW17" s="4" t="s">
        <v>220</v>
      </c>
      <c r="AX17" s="4">
        <v>3.1314000000000002</v>
      </c>
      <c r="AY17" s="4">
        <v>1</v>
      </c>
      <c r="AZ17" s="4">
        <v>3.8313999999999999</v>
      </c>
      <c r="BA17" s="4">
        <v>13.404</v>
      </c>
      <c r="BB17" s="4">
        <v>13</v>
      </c>
      <c r="BC17" s="4">
        <v>0.97</v>
      </c>
      <c r="BD17" s="4">
        <v>15.96</v>
      </c>
      <c r="BE17" s="4">
        <v>2385.6469999999999</v>
      </c>
      <c r="BF17" s="4">
        <v>261.75900000000001</v>
      </c>
      <c r="BG17" s="4">
        <v>36.969000000000001</v>
      </c>
      <c r="BH17" s="4">
        <v>0.03</v>
      </c>
      <c r="BI17" s="4">
        <v>36.999000000000002</v>
      </c>
      <c r="BJ17" s="4">
        <v>30.164999999999999</v>
      </c>
      <c r="BK17" s="4">
        <v>2.5000000000000001E-2</v>
      </c>
      <c r="BL17" s="4">
        <v>30.189</v>
      </c>
      <c r="BM17" s="4">
        <v>37.630699999999997</v>
      </c>
      <c r="BQ17" s="4">
        <v>150.95400000000001</v>
      </c>
      <c r="BR17" s="4">
        <v>0.70294599999999996</v>
      </c>
      <c r="BS17" s="4">
        <v>-5</v>
      </c>
      <c r="BT17" s="4">
        <v>8.8769999999999995E-3</v>
      </c>
      <c r="BU17" s="4">
        <v>17.178242999999998</v>
      </c>
      <c r="BV17" s="4">
        <v>21</v>
      </c>
      <c r="BW17" s="4">
        <f t="shared" si="9"/>
        <v>4.5384918005999992</v>
      </c>
      <c r="BY17" s="4">
        <f>BE17*$BU17*VLOOKUP("Fuel Specific Gravity",'Raw Data'!$A$1:$B$2000,2,FALSE)</f>
        <v>30776.899132543967</v>
      </c>
      <c r="BZ17" s="4">
        <f>BF17*$BU17*VLOOKUP("Fuel Specific Gravity",'Raw Data'!$A$1:$B$2000,2,FALSE)</f>
        <v>3376.9163417871869</v>
      </c>
      <c r="CA17" s="4">
        <f>BJ17*$BU17*VLOOKUP("Fuel Specific Gravity",'Raw Data'!$A$1:$B$2000,2,FALSE)</f>
        <v>389.15445677134494</v>
      </c>
      <c r="CB17" s="4">
        <f>BM17*$BU17*VLOOKUP("Fuel Specific Gravity",'Raw Data'!$A$1:$B$2000,2,FALSE)</f>
        <v>485.46841095393506</v>
      </c>
    </row>
    <row r="18" spans="1:80" x14ac:dyDescent="0.25">
      <c r="A18" s="2">
        <v>43167</v>
      </c>
      <c r="B18" s="38">
        <v>1.9998842592592592E-2</v>
      </c>
      <c r="C18" s="4">
        <v>11.351000000000001</v>
      </c>
      <c r="D18" s="4">
        <v>3.8976000000000002</v>
      </c>
      <c r="E18" s="4">
        <v>38976.278100000003</v>
      </c>
      <c r="F18" s="4">
        <v>1883.3</v>
      </c>
      <c r="G18" s="4">
        <v>1.6</v>
      </c>
      <c r="H18" s="4">
        <v>4937.8999999999996</v>
      </c>
      <c r="J18" s="4">
        <v>1.05</v>
      </c>
      <c r="K18" s="4">
        <v>0.85660000000000003</v>
      </c>
      <c r="L18" s="4">
        <v>9.7236999999999991</v>
      </c>
      <c r="M18" s="4">
        <v>3.3388</v>
      </c>
      <c r="N18" s="4">
        <v>1613.3082999999999</v>
      </c>
      <c r="O18" s="4">
        <v>1.3706</v>
      </c>
      <c r="P18" s="4">
        <v>1614.7</v>
      </c>
      <c r="Q18" s="4">
        <v>1316.3839</v>
      </c>
      <c r="R18" s="4">
        <v>1.1184000000000001</v>
      </c>
      <c r="S18" s="4">
        <v>1317.5</v>
      </c>
      <c r="T18" s="4">
        <v>4937.8726999999999</v>
      </c>
      <c r="W18" s="4">
        <v>0</v>
      </c>
      <c r="X18" s="4">
        <v>0.89590000000000003</v>
      </c>
      <c r="Y18" s="4">
        <v>12</v>
      </c>
      <c r="Z18" s="4">
        <v>849</v>
      </c>
      <c r="AA18" s="4">
        <v>848</v>
      </c>
      <c r="AB18" s="4">
        <v>863</v>
      </c>
      <c r="AC18" s="4">
        <v>92</v>
      </c>
      <c r="AD18" s="4">
        <v>27.01</v>
      </c>
      <c r="AE18" s="4">
        <v>0.62</v>
      </c>
      <c r="AF18" s="4">
        <v>979</v>
      </c>
      <c r="AG18" s="4">
        <v>1</v>
      </c>
      <c r="AH18" s="4">
        <v>59</v>
      </c>
      <c r="AI18" s="4">
        <v>37</v>
      </c>
      <c r="AJ18" s="4">
        <v>190</v>
      </c>
      <c r="AK18" s="4">
        <v>168.9</v>
      </c>
      <c r="AL18" s="4">
        <v>3.5</v>
      </c>
      <c r="AM18" s="4">
        <v>175.8</v>
      </c>
      <c r="AN18" s="4" t="s">
        <v>155</v>
      </c>
      <c r="AO18" s="4">
        <v>2</v>
      </c>
      <c r="AP18" s="5">
        <v>0.77081018518518529</v>
      </c>
      <c r="AQ18" s="4">
        <v>47.158904</v>
      </c>
      <c r="AR18" s="4">
        <v>-88.487949999999998</v>
      </c>
      <c r="AS18" s="4">
        <v>313.5</v>
      </c>
      <c r="AT18" s="4">
        <v>43.2</v>
      </c>
      <c r="AU18" s="4">
        <v>12</v>
      </c>
      <c r="AV18" s="4">
        <v>10</v>
      </c>
      <c r="AW18" s="4" t="s">
        <v>220</v>
      </c>
      <c r="AX18" s="4">
        <v>3.0124</v>
      </c>
      <c r="AY18" s="4">
        <v>1.1437999999999999</v>
      </c>
      <c r="AZ18" s="4">
        <v>4</v>
      </c>
      <c r="BA18" s="4">
        <v>13.404</v>
      </c>
      <c r="BB18" s="4">
        <v>12.44</v>
      </c>
      <c r="BC18" s="4">
        <v>0.93</v>
      </c>
      <c r="BD18" s="4">
        <v>16.736000000000001</v>
      </c>
      <c r="BE18" s="4">
        <v>2084.221</v>
      </c>
      <c r="BF18" s="4">
        <v>455.49599999999998</v>
      </c>
      <c r="BG18" s="4">
        <v>36.213000000000001</v>
      </c>
      <c r="BH18" s="4">
        <v>3.1E-2</v>
      </c>
      <c r="BI18" s="4">
        <v>36.244</v>
      </c>
      <c r="BJ18" s="4">
        <v>29.547999999999998</v>
      </c>
      <c r="BK18" s="4">
        <v>2.5000000000000001E-2</v>
      </c>
      <c r="BL18" s="4">
        <v>29.573</v>
      </c>
      <c r="BM18" s="4">
        <v>36.523699999999998</v>
      </c>
      <c r="BQ18" s="4">
        <v>139.62700000000001</v>
      </c>
      <c r="BR18" s="4">
        <v>0.462424</v>
      </c>
      <c r="BS18" s="4">
        <v>-5</v>
      </c>
      <c r="BT18" s="4">
        <v>8.9999999999999993E-3</v>
      </c>
      <c r="BU18" s="4">
        <v>11.300487</v>
      </c>
      <c r="BV18" s="4">
        <v>21</v>
      </c>
      <c r="BW18" s="4">
        <f t="shared" si="9"/>
        <v>2.9855886653999999</v>
      </c>
      <c r="BY18" s="4">
        <f>BE18*$BU18*VLOOKUP("Fuel Specific Gravity",'Raw Data'!$A$1:$B$2000,2,FALSE)</f>
        <v>17688.086949035875</v>
      </c>
      <c r="BZ18" s="4">
        <f>BF18*$BU18*VLOOKUP("Fuel Specific Gravity",'Raw Data'!$A$1:$B$2000,2,FALSE)</f>
        <v>3865.6422965405518</v>
      </c>
      <c r="CA18" s="4">
        <f>BJ18*$BU18*VLOOKUP("Fuel Specific Gravity",'Raw Data'!$A$1:$B$2000,2,FALSE)</f>
        <v>250.763999196876</v>
      </c>
      <c r="CB18" s="4">
        <f>BM18*$BU18*VLOOKUP("Fuel Specific Gravity",'Raw Data'!$A$1:$B$2000,2,FALSE)</f>
        <v>309.96443337846688</v>
      </c>
    </row>
    <row r="19" spans="1:80" x14ac:dyDescent="0.25">
      <c r="A19" s="2">
        <v>43167</v>
      </c>
      <c r="B19" s="38">
        <v>2.0010416666666666E-2</v>
      </c>
      <c r="C19" s="4">
        <v>9.7330000000000005</v>
      </c>
      <c r="D19" s="4">
        <v>6.6285999999999996</v>
      </c>
      <c r="E19" s="4">
        <v>66286.397249999995</v>
      </c>
      <c r="F19" s="4">
        <v>1796</v>
      </c>
      <c r="G19" s="4">
        <v>1.8</v>
      </c>
      <c r="H19" s="4">
        <v>4810.3999999999996</v>
      </c>
      <c r="J19" s="4">
        <v>1</v>
      </c>
      <c r="K19" s="4">
        <v>0.84330000000000005</v>
      </c>
      <c r="L19" s="4">
        <v>8.2074999999999996</v>
      </c>
      <c r="M19" s="4">
        <v>5.5898000000000003</v>
      </c>
      <c r="N19" s="4">
        <v>1514.4843000000001</v>
      </c>
      <c r="O19" s="4">
        <v>1.5553999999999999</v>
      </c>
      <c r="P19" s="4">
        <v>1516</v>
      </c>
      <c r="Q19" s="4">
        <v>1235.7482</v>
      </c>
      <c r="R19" s="4">
        <v>1.2690999999999999</v>
      </c>
      <c r="S19" s="4">
        <v>1237</v>
      </c>
      <c r="T19" s="4">
        <v>4810.4151000000002</v>
      </c>
      <c r="W19" s="4">
        <v>0</v>
      </c>
      <c r="X19" s="4">
        <v>0.84330000000000005</v>
      </c>
      <c r="Y19" s="4">
        <v>11.9</v>
      </c>
      <c r="Z19" s="4">
        <v>852</v>
      </c>
      <c r="AA19" s="4">
        <v>852</v>
      </c>
      <c r="AB19" s="4">
        <v>866</v>
      </c>
      <c r="AC19" s="4">
        <v>92</v>
      </c>
      <c r="AD19" s="4">
        <v>27.01</v>
      </c>
      <c r="AE19" s="4">
        <v>0.62</v>
      </c>
      <c r="AF19" s="4">
        <v>979</v>
      </c>
      <c r="AG19" s="4">
        <v>1</v>
      </c>
      <c r="AH19" s="4">
        <v>59</v>
      </c>
      <c r="AI19" s="4">
        <v>37</v>
      </c>
      <c r="AJ19" s="4">
        <v>190</v>
      </c>
      <c r="AK19" s="4">
        <v>169</v>
      </c>
      <c r="AL19" s="4">
        <v>3.5</v>
      </c>
      <c r="AM19" s="4">
        <v>175.4</v>
      </c>
      <c r="AN19" s="4" t="s">
        <v>155</v>
      </c>
      <c r="AO19" s="4">
        <v>2</v>
      </c>
      <c r="AP19" s="5">
        <v>0.77082175925925922</v>
      </c>
      <c r="AQ19" s="4">
        <v>47.158909999999999</v>
      </c>
      <c r="AR19" s="4">
        <v>-88.487683000000004</v>
      </c>
      <c r="AS19" s="4">
        <v>313.39999999999998</v>
      </c>
      <c r="AT19" s="4">
        <v>43.6</v>
      </c>
      <c r="AU19" s="4">
        <v>12</v>
      </c>
      <c r="AV19" s="4">
        <v>10</v>
      </c>
      <c r="AW19" s="4" t="s">
        <v>220</v>
      </c>
      <c r="AX19" s="4">
        <v>1.8934</v>
      </c>
      <c r="AY19" s="4">
        <v>1.2719</v>
      </c>
      <c r="AZ19" s="4">
        <v>2.8496000000000001</v>
      </c>
      <c r="BA19" s="4">
        <v>13.404</v>
      </c>
      <c r="BB19" s="4">
        <v>11.31</v>
      </c>
      <c r="BC19" s="4">
        <v>0.84</v>
      </c>
      <c r="BD19" s="4">
        <v>18.585000000000001</v>
      </c>
      <c r="BE19" s="4">
        <v>1669.982</v>
      </c>
      <c r="BF19" s="4">
        <v>723.88699999999994</v>
      </c>
      <c r="BG19" s="4">
        <v>32.270000000000003</v>
      </c>
      <c r="BH19" s="4">
        <v>3.3000000000000002E-2</v>
      </c>
      <c r="BI19" s="4">
        <v>32.302999999999997</v>
      </c>
      <c r="BJ19" s="4">
        <v>26.331</v>
      </c>
      <c r="BK19" s="4">
        <v>2.7E-2</v>
      </c>
      <c r="BL19" s="4">
        <v>26.358000000000001</v>
      </c>
      <c r="BM19" s="4">
        <v>33.775700000000001</v>
      </c>
      <c r="BQ19" s="4">
        <v>124.758</v>
      </c>
      <c r="BR19" s="4">
        <v>0.35245500000000002</v>
      </c>
      <c r="BS19" s="4">
        <v>-5</v>
      </c>
      <c r="BT19" s="4">
        <v>8.9999999999999993E-3</v>
      </c>
      <c r="BU19" s="4">
        <v>8.6131189999999993</v>
      </c>
      <c r="BV19" s="4">
        <v>21</v>
      </c>
      <c r="BW19" s="4">
        <f t="shared" si="9"/>
        <v>2.2755860397999998</v>
      </c>
      <c r="BY19" s="4">
        <f>BE19*$BU19*VLOOKUP("Fuel Specific Gravity",'Raw Data'!$A$1:$B$2000,2,FALSE)</f>
        <v>10802.199024087357</v>
      </c>
      <c r="BZ19" s="4">
        <f>BF19*$BU19*VLOOKUP("Fuel Specific Gravity",'Raw Data'!$A$1:$B$2000,2,FALSE)</f>
        <v>4682.4285800383022</v>
      </c>
      <c r="CA19" s="4">
        <f>BJ19*$BU19*VLOOKUP("Fuel Specific Gravity",'Raw Data'!$A$1:$B$2000,2,FALSE)</f>
        <v>170.32081932813898</v>
      </c>
      <c r="CB19" s="4">
        <f>BM19*$BU19*VLOOKUP("Fuel Specific Gravity",'Raw Data'!$A$1:$B$2000,2,FALSE)</f>
        <v>218.4765066796333</v>
      </c>
    </row>
    <row r="20" spans="1:80" x14ac:dyDescent="0.25">
      <c r="A20" s="2">
        <v>43167</v>
      </c>
      <c r="B20" s="38">
        <v>2.002199074074074E-2</v>
      </c>
      <c r="C20" s="4">
        <v>8.9450000000000003</v>
      </c>
      <c r="D20" s="4">
        <v>7.4229000000000003</v>
      </c>
      <c r="E20" s="4">
        <v>74229.282139999996</v>
      </c>
      <c r="F20" s="4">
        <v>1446.6</v>
      </c>
      <c r="G20" s="4">
        <v>3.3</v>
      </c>
      <c r="H20" s="4">
        <v>6392.2</v>
      </c>
      <c r="J20" s="4">
        <v>0.9</v>
      </c>
      <c r="K20" s="4">
        <v>0.84</v>
      </c>
      <c r="L20" s="4">
        <v>7.5132000000000003</v>
      </c>
      <c r="M20" s="4">
        <v>6.2348999999999997</v>
      </c>
      <c r="N20" s="4">
        <v>1215.0867000000001</v>
      </c>
      <c r="O20" s="4">
        <v>2.7744</v>
      </c>
      <c r="P20" s="4">
        <v>1217.9000000000001</v>
      </c>
      <c r="Q20" s="4">
        <v>991.4538</v>
      </c>
      <c r="R20" s="4">
        <v>2.2637999999999998</v>
      </c>
      <c r="S20" s="4">
        <v>993.7</v>
      </c>
      <c r="T20" s="4">
        <v>6392.1835000000001</v>
      </c>
      <c r="W20" s="4">
        <v>0</v>
      </c>
      <c r="X20" s="4">
        <v>0.75600000000000001</v>
      </c>
      <c r="Y20" s="4">
        <v>12</v>
      </c>
      <c r="Z20" s="4">
        <v>853</v>
      </c>
      <c r="AA20" s="4">
        <v>853</v>
      </c>
      <c r="AB20" s="4">
        <v>868</v>
      </c>
      <c r="AC20" s="4">
        <v>92</v>
      </c>
      <c r="AD20" s="4">
        <v>27.01</v>
      </c>
      <c r="AE20" s="4">
        <v>0.62</v>
      </c>
      <c r="AF20" s="4">
        <v>979</v>
      </c>
      <c r="AG20" s="4">
        <v>1</v>
      </c>
      <c r="AH20" s="4">
        <v>59</v>
      </c>
      <c r="AI20" s="4">
        <v>37</v>
      </c>
      <c r="AJ20" s="4">
        <v>190</v>
      </c>
      <c r="AK20" s="4">
        <v>169</v>
      </c>
      <c r="AL20" s="4">
        <v>3.5</v>
      </c>
      <c r="AM20" s="4">
        <v>175</v>
      </c>
      <c r="AN20" s="4" t="s">
        <v>155</v>
      </c>
      <c r="AO20" s="4">
        <v>2</v>
      </c>
      <c r="AP20" s="5">
        <v>0.77083333333333337</v>
      </c>
      <c r="AQ20" s="4">
        <v>47.158918</v>
      </c>
      <c r="AR20" s="4">
        <v>-88.487403</v>
      </c>
      <c r="AS20" s="4">
        <v>313</v>
      </c>
      <c r="AT20" s="4">
        <v>45</v>
      </c>
      <c r="AU20" s="4">
        <v>12</v>
      </c>
      <c r="AV20" s="4">
        <v>10</v>
      </c>
      <c r="AW20" s="4" t="s">
        <v>220</v>
      </c>
      <c r="AX20" s="4">
        <v>1.5</v>
      </c>
      <c r="AY20" s="4">
        <v>1.3</v>
      </c>
      <c r="AZ20" s="4">
        <v>2.4</v>
      </c>
      <c r="BA20" s="4">
        <v>13.404</v>
      </c>
      <c r="BB20" s="4">
        <v>11.06</v>
      </c>
      <c r="BC20" s="4">
        <v>0.83</v>
      </c>
      <c r="BD20" s="4">
        <v>19.053999999999998</v>
      </c>
      <c r="BE20" s="4">
        <v>1517.076</v>
      </c>
      <c r="BF20" s="4">
        <v>801.29700000000003</v>
      </c>
      <c r="BG20" s="4">
        <v>25.693999999999999</v>
      </c>
      <c r="BH20" s="4">
        <v>5.8999999999999997E-2</v>
      </c>
      <c r="BI20" s="4">
        <v>25.751999999999999</v>
      </c>
      <c r="BJ20" s="4">
        <v>20.965</v>
      </c>
      <c r="BK20" s="4">
        <v>4.8000000000000001E-2</v>
      </c>
      <c r="BL20" s="4">
        <v>21.013000000000002</v>
      </c>
      <c r="BM20" s="4">
        <v>44.540500000000002</v>
      </c>
      <c r="BQ20" s="4">
        <v>110.99</v>
      </c>
      <c r="BR20" s="4">
        <v>0.31656699999999999</v>
      </c>
      <c r="BS20" s="4">
        <v>-5</v>
      </c>
      <c r="BT20" s="4">
        <v>8.9999999999999993E-3</v>
      </c>
      <c r="BU20" s="4">
        <v>7.7361060000000004</v>
      </c>
      <c r="BV20" s="4">
        <v>21</v>
      </c>
      <c r="BW20" s="4">
        <f t="shared" si="9"/>
        <v>2.0438792052000001</v>
      </c>
      <c r="BY20" s="4">
        <f>BE20*$BU20*VLOOKUP("Fuel Specific Gravity",'Raw Data'!$A$1:$B$2000,2,FALSE)</f>
        <v>8813.9318202880568</v>
      </c>
      <c r="BZ20" s="4">
        <f>BF20*$BU20*VLOOKUP("Fuel Specific Gravity",'Raw Data'!$A$1:$B$2000,2,FALSE)</f>
        <v>4655.3878156409828</v>
      </c>
      <c r="CA20" s="4">
        <f>BJ20*$BU20*VLOOKUP("Fuel Specific Gravity",'Raw Data'!$A$1:$B$2000,2,FALSE)</f>
        <v>121.80278417979001</v>
      </c>
      <c r="CB20" s="4">
        <f>BM20*$BU20*VLOOKUP("Fuel Specific Gravity",'Raw Data'!$A$1:$B$2000,2,FALSE)</f>
        <v>258.77209199904303</v>
      </c>
    </row>
    <row r="21" spans="1:80" x14ac:dyDescent="0.25">
      <c r="A21" s="2">
        <v>43167</v>
      </c>
      <c r="B21" s="38">
        <v>2.0033564814814813E-2</v>
      </c>
      <c r="C21" s="4">
        <v>10.31</v>
      </c>
      <c r="D21" s="4">
        <v>6.0462999999999996</v>
      </c>
      <c r="E21" s="4">
        <v>60462.998350000002</v>
      </c>
      <c r="F21" s="4">
        <v>1079.4000000000001</v>
      </c>
      <c r="G21" s="4">
        <v>4.2</v>
      </c>
      <c r="H21" s="4">
        <v>6902.8</v>
      </c>
      <c r="J21" s="4">
        <v>0.9</v>
      </c>
      <c r="K21" s="4">
        <v>0.84230000000000005</v>
      </c>
      <c r="L21" s="4">
        <v>8.6847999999999992</v>
      </c>
      <c r="M21" s="4">
        <v>5.093</v>
      </c>
      <c r="N21" s="4">
        <v>909.21910000000003</v>
      </c>
      <c r="O21" s="4">
        <v>3.5377999999999998</v>
      </c>
      <c r="P21" s="4">
        <v>912.8</v>
      </c>
      <c r="Q21" s="4">
        <v>741.88009999999997</v>
      </c>
      <c r="R21" s="4">
        <v>2.8866999999999998</v>
      </c>
      <c r="S21" s="4">
        <v>744.8</v>
      </c>
      <c r="T21" s="4">
        <v>6902.7723999999998</v>
      </c>
      <c r="W21" s="4">
        <v>0</v>
      </c>
      <c r="X21" s="4">
        <v>0.7581</v>
      </c>
      <c r="Y21" s="4">
        <v>12</v>
      </c>
      <c r="Z21" s="4">
        <v>853</v>
      </c>
      <c r="AA21" s="4">
        <v>854</v>
      </c>
      <c r="AB21" s="4">
        <v>867</v>
      </c>
      <c r="AC21" s="4">
        <v>92</v>
      </c>
      <c r="AD21" s="4">
        <v>27.01</v>
      </c>
      <c r="AE21" s="4">
        <v>0.62</v>
      </c>
      <c r="AF21" s="4">
        <v>979</v>
      </c>
      <c r="AG21" s="4">
        <v>1</v>
      </c>
      <c r="AH21" s="4">
        <v>59</v>
      </c>
      <c r="AI21" s="4">
        <v>37</v>
      </c>
      <c r="AJ21" s="4">
        <v>190</v>
      </c>
      <c r="AK21" s="4">
        <v>169</v>
      </c>
      <c r="AL21" s="4">
        <v>3.5</v>
      </c>
      <c r="AM21" s="4">
        <v>175</v>
      </c>
      <c r="AN21" s="4" t="s">
        <v>155</v>
      </c>
      <c r="AO21" s="4">
        <v>2</v>
      </c>
      <c r="AP21" s="5">
        <v>0.77084490740740741</v>
      </c>
      <c r="AQ21" s="4">
        <v>47.158923999999999</v>
      </c>
      <c r="AR21" s="4">
        <v>-88.487129999999993</v>
      </c>
      <c r="AS21" s="4">
        <v>312.60000000000002</v>
      </c>
      <c r="AT21" s="4">
        <v>45.6</v>
      </c>
      <c r="AU21" s="4">
        <v>12</v>
      </c>
      <c r="AV21" s="4">
        <v>10</v>
      </c>
      <c r="AW21" s="4" t="s">
        <v>220</v>
      </c>
      <c r="AX21" s="4">
        <v>1.5</v>
      </c>
      <c r="AY21" s="4">
        <v>1.3</v>
      </c>
      <c r="AZ21" s="4">
        <v>2.4</v>
      </c>
      <c r="BA21" s="4">
        <v>13.404</v>
      </c>
      <c r="BB21" s="4">
        <v>11.24</v>
      </c>
      <c r="BC21" s="4">
        <v>0.84</v>
      </c>
      <c r="BD21" s="4">
        <v>18.716999999999999</v>
      </c>
      <c r="BE21" s="4">
        <v>1743.864</v>
      </c>
      <c r="BF21" s="4">
        <v>650.88900000000001</v>
      </c>
      <c r="BG21" s="4">
        <v>19.119</v>
      </c>
      <c r="BH21" s="4">
        <v>7.3999999999999996E-2</v>
      </c>
      <c r="BI21" s="4">
        <v>19.193000000000001</v>
      </c>
      <c r="BJ21" s="4">
        <v>15.6</v>
      </c>
      <c r="BK21" s="4">
        <v>6.0999999999999999E-2</v>
      </c>
      <c r="BL21" s="4">
        <v>15.661</v>
      </c>
      <c r="BM21" s="4">
        <v>47.829799999999999</v>
      </c>
      <c r="BQ21" s="4">
        <v>110.68300000000001</v>
      </c>
      <c r="BR21" s="4">
        <v>0.25599499999999997</v>
      </c>
      <c r="BS21" s="4">
        <v>-5</v>
      </c>
      <c r="BT21" s="4">
        <v>8.123E-3</v>
      </c>
      <c r="BU21" s="4">
        <v>6.255878</v>
      </c>
      <c r="BV21" s="4">
        <v>21</v>
      </c>
      <c r="BW21" s="4">
        <f t="shared" si="9"/>
        <v>1.6528029676</v>
      </c>
      <c r="BY21" s="4">
        <f>BE21*$BU21*VLOOKUP("Fuel Specific Gravity",'Raw Data'!$A$1:$B$2000,2,FALSE)</f>
        <v>8192.9597248765913</v>
      </c>
      <c r="BZ21" s="4">
        <f>BF21*$BU21*VLOOKUP("Fuel Specific Gravity",'Raw Data'!$A$1:$B$2000,2,FALSE)</f>
        <v>3057.9835138320418</v>
      </c>
      <c r="CA21" s="4">
        <f>BJ21*$BU21*VLOOKUP("Fuel Specific Gravity",'Raw Data'!$A$1:$B$2000,2,FALSE)</f>
        <v>73.291364296799998</v>
      </c>
      <c r="CB21" s="4">
        <f>BM21*$BU21*VLOOKUP("Fuel Specific Gravity",'Raw Data'!$A$1:$B$2000,2,FALSE)</f>
        <v>224.71226256686438</v>
      </c>
    </row>
    <row r="22" spans="1:80" x14ac:dyDescent="0.25">
      <c r="A22" s="2">
        <v>43167</v>
      </c>
      <c r="B22" s="38">
        <v>2.0045138888888887E-2</v>
      </c>
      <c r="C22" s="4">
        <v>11.763</v>
      </c>
      <c r="D22" s="4">
        <v>3.6269</v>
      </c>
      <c r="E22" s="4">
        <v>36268.888890000002</v>
      </c>
      <c r="F22" s="4">
        <v>807.7</v>
      </c>
      <c r="G22" s="4">
        <v>4.2</v>
      </c>
      <c r="H22" s="4">
        <v>6067.9</v>
      </c>
      <c r="J22" s="4">
        <v>0.9</v>
      </c>
      <c r="K22" s="4">
        <v>0.8548</v>
      </c>
      <c r="L22" s="4">
        <v>10.055</v>
      </c>
      <c r="M22" s="4">
        <v>3.1002999999999998</v>
      </c>
      <c r="N22" s="4">
        <v>690.40629999999999</v>
      </c>
      <c r="O22" s="4">
        <v>3.5901999999999998</v>
      </c>
      <c r="P22" s="4">
        <v>694</v>
      </c>
      <c r="Q22" s="4">
        <v>563.33910000000003</v>
      </c>
      <c r="R22" s="4">
        <v>2.9295</v>
      </c>
      <c r="S22" s="4">
        <v>566.29999999999995</v>
      </c>
      <c r="T22" s="4">
        <v>6067.8687</v>
      </c>
      <c r="W22" s="4">
        <v>0</v>
      </c>
      <c r="X22" s="4">
        <v>0.76929999999999998</v>
      </c>
      <c r="Y22" s="4">
        <v>11.9</v>
      </c>
      <c r="Z22" s="4">
        <v>855</v>
      </c>
      <c r="AA22" s="4">
        <v>854</v>
      </c>
      <c r="AB22" s="4">
        <v>868</v>
      </c>
      <c r="AC22" s="4">
        <v>92</v>
      </c>
      <c r="AD22" s="4">
        <v>27.01</v>
      </c>
      <c r="AE22" s="4">
        <v>0.62</v>
      </c>
      <c r="AF22" s="4">
        <v>979</v>
      </c>
      <c r="AG22" s="4">
        <v>1</v>
      </c>
      <c r="AH22" s="4">
        <v>59</v>
      </c>
      <c r="AI22" s="4">
        <v>37</v>
      </c>
      <c r="AJ22" s="4">
        <v>190</v>
      </c>
      <c r="AK22" s="4">
        <v>169</v>
      </c>
      <c r="AL22" s="4">
        <v>3.5</v>
      </c>
      <c r="AM22" s="4">
        <v>175</v>
      </c>
      <c r="AN22" s="4" t="s">
        <v>155</v>
      </c>
      <c r="AO22" s="4">
        <v>2</v>
      </c>
      <c r="AP22" s="5">
        <v>0.77085648148148145</v>
      </c>
      <c r="AQ22" s="4">
        <v>47.158923000000001</v>
      </c>
      <c r="AR22" s="4">
        <v>-88.486868999999999</v>
      </c>
      <c r="AS22" s="4">
        <v>312.60000000000002</v>
      </c>
      <c r="AT22" s="4">
        <v>43.1</v>
      </c>
      <c r="AU22" s="4">
        <v>12</v>
      </c>
      <c r="AV22" s="4">
        <v>8</v>
      </c>
      <c r="AW22" s="4" t="s">
        <v>221</v>
      </c>
      <c r="AX22" s="4">
        <v>1.5719000000000001</v>
      </c>
      <c r="AY22" s="4">
        <v>1.5157</v>
      </c>
      <c r="AZ22" s="4">
        <v>2.6156999999999999</v>
      </c>
      <c r="BA22" s="4">
        <v>13.404</v>
      </c>
      <c r="BB22" s="4">
        <v>12.28</v>
      </c>
      <c r="BC22" s="4">
        <v>0.92</v>
      </c>
      <c r="BD22" s="4">
        <v>16.984000000000002</v>
      </c>
      <c r="BE22" s="4">
        <v>2122.922</v>
      </c>
      <c r="BF22" s="4">
        <v>416.61700000000002</v>
      </c>
      <c r="BG22" s="4">
        <v>15.265000000000001</v>
      </c>
      <c r="BH22" s="4">
        <v>7.9000000000000001E-2</v>
      </c>
      <c r="BI22" s="4">
        <v>15.343999999999999</v>
      </c>
      <c r="BJ22" s="4">
        <v>12.455</v>
      </c>
      <c r="BK22" s="4">
        <v>6.5000000000000002E-2</v>
      </c>
      <c r="BL22" s="4">
        <v>12.52</v>
      </c>
      <c r="BM22" s="4">
        <v>44.208799999999997</v>
      </c>
      <c r="BQ22" s="4">
        <v>118.104</v>
      </c>
      <c r="BR22" s="4">
        <v>0.26992500000000003</v>
      </c>
      <c r="BS22" s="4">
        <v>-5</v>
      </c>
      <c r="BT22" s="4">
        <v>8.0000000000000002E-3</v>
      </c>
      <c r="BU22" s="4">
        <v>6.5962930000000002</v>
      </c>
      <c r="BV22" s="4">
        <v>21</v>
      </c>
      <c r="BW22" s="4">
        <f t="shared" si="9"/>
        <v>1.7427406106000001</v>
      </c>
      <c r="BY22" s="4">
        <f>BE22*$BU22*VLOOKUP("Fuel Specific Gravity",'Raw Data'!$A$1:$B$2000,2,FALSE)</f>
        <v>10516.565061637646</v>
      </c>
      <c r="BZ22" s="4">
        <f>BF22*$BU22*VLOOKUP("Fuel Specific Gravity",'Raw Data'!$A$1:$B$2000,2,FALSE)</f>
        <v>2063.843978386531</v>
      </c>
      <c r="CA22" s="4">
        <f>BJ22*$BU22*VLOOKUP("Fuel Specific Gravity",'Raw Data'!$A$1:$B$2000,2,FALSE)</f>
        <v>61.699778815564997</v>
      </c>
      <c r="CB22" s="4">
        <f>BM22*$BU22*VLOOKUP("Fuel Specific Gravity",'Raw Data'!$A$1:$B$2000,2,FALSE)</f>
        <v>219.0022626817784</v>
      </c>
    </row>
    <row r="23" spans="1:80" x14ac:dyDescent="0.25">
      <c r="A23" s="2">
        <v>43167</v>
      </c>
      <c r="B23" s="38">
        <v>2.0056712962962964E-2</v>
      </c>
      <c r="C23" s="4">
        <v>12.59</v>
      </c>
      <c r="D23" s="4">
        <v>1.7774000000000001</v>
      </c>
      <c r="E23" s="4">
        <v>17774.369600000002</v>
      </c>
      <c r="F23" s="4">
        <v>741.1</v>
      </c>
      <c r="G23" s="4">
        <v>3.6</v>
      </c>
      <c r="H23" s="4">
        <v>5277.9</v>
      </c>
      <c r="J23" s="4">
        <v>0.9</v>
      </c>
      <c r="K23" s="4">
        <v>0.86619999999999997</v>
      </c>
      <c r="L23" s="4">
        <v>10.9056</v>
      </c>
      <c r="M23" s="4">
        <v>1.5396000000000001</v>
      </c>
      <c r="N23" s="4">
        <v>641.95489999999995</v>
      </c>
      <c r="O23" s="4">
        <v>3.1269</v>
      </c>
      <c r="P23" s="4">
        <v>645.1</v>
      </c>
      <c r="Q23" s="4">
        <v>523.80510000000004</v>
      </c>
      <c r="R23" s="4">
        <v>2.5514000000000001</v>
      </c>
      <c r="S23" s="4">
        <v>526.4</v>
      </c>
      <c r="T23" s="4">
        <v>5277.9090999999999</v>
      </c>
      <c r="W23" s="4">
        <v>0</v>
      </c>
      <c r="X23" s="4">
        <v>0.77959999999999996</v>
      </c>
      <c r="Y23" s="4">
        <v>12</v>
      </c>
      <c r="Z23" s="4">
        <v>854</v>
      </c>
      <c r="AA23" s="4">
        <v>853</v>
      </c>
      <c r="AB23" s="4">
        <v>868</v>
      </c>
      <c r="AC23" s="4">
        <v>92</v>
      </c>
      <c r="AD23" s="4">
        <v>27.01</v>
      </c>
      <c r="AE23" s="4">
        <v>0.62</v>
      </c>
      <c r="AF23" s="4">
        <v>979</v>
      </c>
      <c r="AG23" s="4">
        <v>1</v>
      </c>
      <c r="AH23" s="4">
        <v>59</v>
      </c>
      <c r="AI23" s="4">
        <v>37</v>
      </c>
      <c r="AJ23" s="4">
        <v>190</v>
      </c>
      <c r="AK23" s="4">
        <v>169</v>
      </c>
      <c r="AL23" s="4">
        <v>3.6</v>
      </c>
      <c r="AM23" s="4">
        <v>175</v>
      </c>
      <c r="AN23" s="4" t="s">
        <v>155</v>
      </c>
      <c r="AO23" s="4">
        <v>2</v>
      </c>
      <c r="AP23" s="5">
        <v>0.77086805555555549</v>
      </c>
      <c r="AQ23" s="4">
        <v>47.158918</v>
      </c>
      <c r="AR23" s="4">
        <v>-88.486616999999995</v>
      </c>
      <c r="AS23" s="4">
        <v>312.39999999999998</v>
      </c>
      <c r="AT23" s="4">
        <v>42.1</v>
      </c>
      <c r="AU23" s="4">
        <v>12</v>
      </c>
      <c r="AV23" s="4">
        <v>8</v>
      </c>
      <c r="AW23" s="4" t="s">
        <v>221</v>
      </c>
      <c r="AX23" s="4">
        <v>1.6718999999999999</v>
      </c>
      <c r="AY23" s="4">
        <v>1.6718999999999999</v>
      </c>
      <c r="AZ23" s="4">
        <v>2.7719</v>
      </c>
      <c r="BA23" s="4">
        <v>13.404</v>
      </c>
      <c r="BB23" s="4">
        <v>13.39</v>
      </c>
      <c r="BC23" s="4">
        <v>1</v>
      </c>
      <c r="BD23" s="4">
        <v>15.449</v>
      </c>
      <c r="BE23" s="4">
        <v>2443.0500000000002</v>
      </c>
      <c r="BF23" s="4">
        <v>219.51599999999999</v>
      </c>
      <c r="BG23" s="4">
        <v>15.06</v>
      </c>
      <c r="BH23" s="4">
        <v>7.2999999999999995E-2</v>
      </c>
      <c r="BI23" s="4">
        <v>15.132999999999999</v>
      </c>
      <c r="BJ23" s="4">
        <v>12.288</v>
      </c>
      <c r="BK23" s="4">
        <v>0.06</v>
      </c>
      <c r="BL23" s="4">
        <v>12.348000000000001</v>
      </c>
      <c r="BM23" s="4">
        <v>40.800800000000002</v>
      </c>
      <c r="BQ23" s="4">
        <v>126.98</v>
      </c>
      <c r="BR23" s="4">
        <v>0.29317100000000001</v>
      </c>
      <c r="BS23" s="4">
        <v>-5</v>
      </c>
      <c r="BT23" s="4">
        <v>8.0000000000000002E-3</v>
      </c>
      <c r="BU23" s="4">
        <v>7.1643660000000002</v>
      </c>
      <c r="BV23" s="4">
        <v>21</v>
      </c>
      <c r="BW23" s="4">
        <f t="shared" si="9"/>
        <v>1.8928254972</v>
      </c>
      <c r="BY23" s="4">
        <f>BE23*$BU23*VLOOKUP("Fuel Specific Gravity",'Raw Data'!$A$1:$B$2000,2,FALSE)</f>
        <v>13144.681171581302</v>
      </c>
      <c r="BZ23" s="4">
        <f>BF23*$BU23*VLOOKUP("Fuel Specific Gravity",'Raw Data'!$A$1:$B$2000,2,FALSE)</f>
        <v>1181.092418108856</v>
      </c>
      <c r="CA23" s="4">
        <f>BJ23*$BU23*VLOOKUP("Fuel Specific Gravity",'Raw Data'!$A$1:$B$2000,2,FALSE)</f>
        <v>66.114832785408012</v>
      </c>
      <c r="CB23" s="4">
        <f>BM23*$BU23*VLOOKUP("Fuel Specific Gravity",'Raw Data'!$A$1:$B$2000,2,FALSE)</f>
        <v>219.52621008389281</v>
      </c>
    </row>
    <row r="24" spans="1:80" x14ac:dyDescent="0.25">
      <c r="A24" s="2">
        <v>43167</v>
      </c>
      <c r="B24" s="38">
        <v>2.0068287037037037E-2</v>
      </c>
      <c r="C24" s="4">
        <v>12.916</v>
      </c>
      <c r="D24" s="4">
        <v>1.0944</v>
      </c>
      <c r="E24" s="4">
        <v>10943.62694</v>
      </c>
      <c r="F24" s="4">
        <v>824.5</v>
      </c>
      <c r="G24" s="4">
        <v>2.1</v>
      </c>
      <c r="H24" s="4">
        <v>4561.8</v>
      </c>
      <c r="J24" s="4">
        <v>0.9</v>
      </c>
      <c r="K24" s="4">
        <v>0.87050000000000005</v>
      </c>
      <c r="L24" s="4">
        <v>11.2432</v>
      </c>
      <c r="M24" s="4">
        <v>0.9526</v>
      </c>
      <c r="N24" s="4">
        <v>717.726</v>
      </c>
      <c r="O24" s="4">
        <v>1.7891999999999999</v>
      </c>
      <c r="P24" s="4">
        <v>719.5</v>
      </c>
      <c r="Q24" s="4">
        <v>585.63070000000005</v>
      </c>
      <c r="R24" s="4">
        <v>1.4599</v>
      </c>
      <c r="S24" s="4">
        <v>587.1</v>
      </c>
      <c r="T24" s="4">
        <v>4561.8179</v>
      </c>
      <c r="W24" s="4">
        <v>0</v>
      </c>
      <c r="X24" s="4">
        <v>0.78339999999999999</v>
      </c>
      <c r="Y24" s="4">
        <v>11.9</v>
      </c>
      <c r="Z24" s="4">
        <v>855</v>
      </c>
      <c r="AA24" s="4">
        <v>853</v>
      </c>
      <c r="AB24" s="4">
        <v>867</v>
      </c>
      <c r="AC24" s="4">
        <v>92</v>
      </c>
      <c r="AD24" s="4">
        <v>27.01</v>
      </c>
      <c r="AE24" s="4">
        <v>0.62</v>
      </c>
      <c r="AF24" s="4">
        <v>979</v>
      </c>
      <c r="AG24" s="4">
        <v>1</v>
      </c>
      <c r="AH24" s="4">
        <v>59</v>
      </c>
      <c r="AI24" s="4">
        <v>37</v>
      </c>
      <c r="AJ24" s="4">
        <v>190</v>
      </c>
      <c r="AK24" s="4">
        <v>169</v>
      </c>
      <c r="AL24" s="4">
        <v>3.5</v>
      </c>
      <c r="AM24" s="4">
        <v>175.4</v>
      </c>
      <c r="AN24" s="4" t="s">
        <v>155</v>
      </c>
      <c r="AO24" s="4">
        <v>2</v>
      </c>
      <c r="AP24" s="5">
        <v>0.77087962962962964</v>
      </c>
      <c r="AQ24" s="4">
        <v>47.158895999999999</v>
      </c>
      <c r="AR24" s="4">
        <v>-88.486416000000006</v>
      </c>
      <c r="AS24" s="4">
        <v>312.2</v>
      </c>
      <c r="AT24" s="4">
        <v>38.1</v>
      </c>
      <c r="AU24" s="4">
        <v>12</v>
      </c>
      <c r="AV24" s="4">
        <v>7</v>
      </c>
      <c r="AW24" s="4" t="s">
        <v>208</v>
      </c>
      <c r="AX24" s="4">
        <v>1.9876</v>
      </c>
      <c r="AY24" s="4">
        <v>1.1967000000000001</v>
      </c>
      <c r="AZ24" s="4">
        <v>3.0156999999999998</v>
      </c>
      <c r="BA24" s="4">
        <v>13.404</v>
      </c>
      <c r="BB24" s="4">
        <v>13.86</v>
      </c>
      <c r="BC24" s="4">
        <v>1.03</v>
      </c>
      <c r="BD24" s="4">
        <v>14.878</v>
      </c>
      <c r="BE24" s="4">
        <v>2582.799</v>
      </c>
      <c r="BF24" s="4">
        <v>139.285</v>
      </c>
      <c r="BG24" s="4">
        <v>17.265999999999998</v>
      </c>
      <c r="BH24" s="4">
        <v>4.2999999999999997E-2</v>
      </c>
      <c r="BI24" s="4">
        <v>17.309000000000001</v>
      </c>
      <c r="BJ24" s="4">
        <v>14.087999999999999</v>
      </c>
      <c r="BK24" s="4">
        <v>3.5000000000000003E-2</v>
      </c>
      <c r="BL24" s="4">
        <v>14.122999999999999</v>
      </c>
      <c r="BM24" s="4">
        <v>36.162700000000001</v>
      </c>
      <c r="BQ24" s="4">
        <v>130.86000000000001</v>
      </c>
      <c r="BR24" s="4">
        <v>0.28109099999999998</v>
      </c>
      <c r="BS24" s="4">
        <v>-5</v>
      </c>
      <c r="BT24" s="4">
        <v>8.0000000000000002E-3</v>
      </c>
      <c r="BU24" s="4">
        <v>6.8691620000000002</v>
      </c>
      <c r="BV24" s="4">
        <v>21</v>
      </c>
      <c r="BW24" s="4">
        <f t="shared" si="9"/>
        <v>1.8148326003999999</v>
      </c>
      <c r="BY24" s="4">
        <f>BE24*$BU24*VLOOKUP("Fuel Specific Gravity",'Raw Data'!$A$1:$B$2000,2,FALSE)</f>
        <v>13323.990223072939</v>
      </c>
      <c r="BZ24" s="4">
        <f>BF24*$BU24*VLOOKUP("Fuel Specific Gravity",'Raw Data'!$A$1:$B$2000,2,FALSE)</f>
        <v>718.53519310667002</v>
      </c>
      <c r="CA24" s="4">
        <f>BJ24*$BU24*VLOOKUP("Fuel Specific Gravity",'Raw Data'!$A$1:$B$2000,2,FALSE)</f>
        <v>72.676338446255997</v>
      </c>
      <c r="CB24" s="4">
        <f>BM24*$BU24*VLOOKUP("Fuel Specific Gravity",'Raw Data'!$A$1:$B$2000,2,FALSE)</f>
        <v>186.55399093770743</v>
      </c>
    </row>
    <row r="25" spans="1:80" x14ac:dyDescent="0.25">
      <c r="A25" s="2">
        <v>43167</v>
      </c>
      <c r="B25" s="38">
        <v>2.0079861111111111E-2</v>
      </c>
      <c r="C25" s="4">
        <v>12.99</v>
      </c>
      <c r="D25" s="4">
        <v>0.81979999999999997</v>
      </c>
      <c r="E25" s="4">
        <v>8198.2738590000008</v>
      </c>
      <c r="F25" s="4">
        <v>959</v>
      </c>
      <c r="G25" s="4">
        <v>1.4</v>
      </c>
      <c r="H25" s="4">
        <v>4016.2</v>
      </c>
      <c r="J25" s="4">
        <v>0.9</v>
      </c>
      <c r="K25" s="4">
        <v>0.87290000000000001</v>
      </c>
      <c r="L25" s="4">
        <v>11.339499999999999</v>
      </c>
      <c r="M25" s="4">
        <v>0.7157</v>
      </c>
      <c r="N25" s="4">
        <v>837.18330000000003</v>
      </c>
      <c r="O25" s="4">
        <v>1.2221</v>
      </c>
      <c r="P25" s="4">
        <v>838.4</v>
      </c>
      <c r="Q25" s="4">
        <v>683.10230000000001</v>
      </c>
      <c r="R25" s="4">
        <v>0.99719999999999998</v>
      </c>
      <c r="S25" s="4">
        <v>684.1</v>
      </c>
      <c r="T25" s="4">
        <v>4016.1691000000001</v>
      </c>
      <c r="W25" s="4">
        <v>0</v>
      </c>
      <c r="X25" s="4">
        <v>0.78559999999999997</v>
      </c>
      <c r="Y25" s="4">
        <v>12</v>
      </c>
      <c r="Z25" s="4">
        <v>854</v>
      </c>
      <c r="AA25" s="4">
        <v>853</v>
      </c>
      <c r="AB25" s="4">
        <v>867</v>
      </c>
      <c r="AC25" s="4">
        <v>92</v>
      </c>
      <c r="AD25" s="4">
        <v>27.01</v>
      </c>
      <c r="AE25" s="4">
        <v>0.62</v>
      </c>
      <c r="AF25" s="4">
        <v>979</v>
      </c>
      <c r="AG25" s="4">
        <v>1</v>
      </c>
      <c r="AH25" s="4">
        <v>59</v>
      </c>
      <c r="AI25" s="4">
        <v>37</v>
      </c>
      <c r="AJ25" s="4">
        <v>190</v>
      </c>
      <c r="AK25" s="4">
        <v>169</v>
      </c>
      <c r="AL25" s="4">
        <v>3.6</v>
      </c>
      <c r="AM25" s="4">
        <v>175.8</v>
      </c>
      <c r="AN25" s="4" t="s">
        <v>155</v>
      </c>
      <c r="AO25" s="4">
        <v>2</v>
      </c>
      <c r="AP25" s="5">
        <v>0.77089120370370379</v>
      </c>
      <c r="AQ25" s="4">
        <v>47.158875000000002</v>
      </c>
      <c r="AR25" s="4">
        <v>-88.48621</v>
      </c>
      <c r="AS25" s="4">
        <v>312</v>
      </c>
      <c r="AT25" s="4">
        <v>35.700000000000003</v>
      </c>
      <c r="AU25" s="4">
        <v>12</v>
      </c>
      <c r="AV25" s="4">
        <v>7</v>
      </c>
      <c r="AW25" s="4" t="s">
        <v>208</v>
      </c>
      <c r="AX25" s="4">
        <v>2.1718999999999999</v>
      </c>
      <c r="AY25" s="4">
        <v>1.1437999999999999</v>
      </c>
      <c r="AZ25" s="4">
        <v>3.1718999999999999</v>
      </c>
      <c r="BA25" s="4">
        <v>13.404</v>
      </c>
      <c r="BB25" s="4">
        <v>14.14</v>
      </c>
      <c r="BC25" s="4">
        <v>1.06</v>
      </c>
      <c r="BD25" s="4">
        <v>14.555</v>
      </c>
      <c r="BE25" s="4">
        <v>2645.8890000000001</v>
      </c>
      <c r="BF25" s="4">
        <v>106.283</v>
      </c>
      <c r="BG25" s="4">
        <v>20.457000000000001</v>
      </c>
      <c r="BH25" s="4">
        <v>0.03</v>
      </c>
      <c r="BI25" s="4">
        <v>20.486000000000001</v>
      </c>
      <c r="BJ25" s="4">
        <v>16.692</v>
      </c>
      <c r="BK25" s="4">
        <v>2.4E-2</v>
      </c>
      <c r="BL25" s="4">
        <v>16.716000000000001</v>
      </c>
      <c r="BM25" s="4">
        <v>32.337800000000001</v>
      </c>
      <c r="BQ25" s="4">
        <v>133.292</v>
      </c>
      <c r="BR25" s="4">
        <v>0.280754</v>
      </c>
      <c r="BS25" s="4">
        <v>-5</v>
      </c>
      <c r="BT25" s="4">
        <v>8.0000000000000002E-3</v>
      </c>
      <c r="BU25" s="4">
        <v>6.8609260000000001</v>
      </c>
      <c r="BV25" s="4">
        <v>21</v>
      </c>
      <c r="BW25" s="4">
        <f t="shared" si="9"/>
        <v>1.8126566492</v>
      </c>
      <c r="BY25" s="4">
        <f>BE25*$BU25*VLOOKUP("Fuel Specific Gravity",'Raw Data'!$A$1:$B$2000,2,FALSE)</f>
        <v>13633.089723543713</v>
      </c>
      <c r="BZ25" s="4">
        <f>BF25*$BU25*VLOOKUP("Fuel Specific Gravity",'Raw Data'!$A$1:$B$2000,2,FALSE)</f>
        <v>547.62904834155802</v>
      </c>
      <c r="CA25" s="4">
        <f>BJ25*$BU25*VLOOKUP("Fuel Specific Gravity",'Raw Data'!$A$1:$B$2000,2,FALSE)</f>
        <v>86.006455170792009</v>
      </c>
      <c r="CB25" s="4">
        <f>BM25*$BU25*VLOOKUP("Fuel Specific Gravity",'Raw Data'!$A$1:$B$2000,2,FALSE)</f>
        <v>166.6223068549028</v>
      </c>
    </row>
    <row r="26" spans="1:80" x14ac:dyDescent="0.25">
      <c r="A26" s="2">
        <v>43167</v>
      </c>
      <c r="B26" s="38">
        <v>2.0091435185185184E-2</v>
      </c>
      <c r="C26" s="4">
        <v>12.99</v>
      </c>
      <c r="D26" s="4">
        <v>0.6835</v>
      </c>
      <c r="E26" s="4">
        <v>6835.3409089999996</v>
      </c>
      <c r="F26" s="4">
        <v>1028.0999999999999</v>
      </c>
      <c r="G26" s="4">
        <v>1.4</v>
      </c>
      <c r="H26" s="4">
        <v>3645.4</v>
      </c>
      <c r="J26" s="4">
        <v>0.9</v>
      </c>
      <c r="K26" s="4">
        <v>0.87450000000000006</v>
      </c>
      <c r="L26" s="4">
        <v>11.360200000000001</v>
      </c>
      <c r="M26" s="4">
        <v>0.5978</v>
      </c>
      <c r="N26" s="4">
        <v>899.09180000000003</v>
      </c>
      <c r="O26" s="4">
        <v>1.2242999999999999</v>
      </c>
      <c r="P26" s="4">
        <v>900.3</v>
      </c>
      <c r="Q26" s="4">
        <v>733.61670000000004</v>
      </c>
      <c r="R26" s="4">
        <v>0.999</v>
      </c>
      <c r="S26" s="4">
        <v>734.6</v>
      </c>
      <c r="T26" s="4">
        <v>3645.3798000000002</v>
      </c>
      <c r="W26" s="4">
        <v>0</v>
      </c>
      <c r="X26" s="4">
        <v>0.78710000000000002</v>
      </c>
      <c r="Y26" s="4">
        <v>12</v>
      </c>
      <c r="Z26" s="4">
        <v>854</v>
      </c>
      <c r="AA26" s="4">
        <v>853</v>
      </c>
      <c r="AB26" s="4">
        <v>867</v>
      </c>
      <c r="AC26" s="4">
        <v>92</v>
      </c>
      <c r="AD26" s="4">
        <v>27.01</v>
      </c>
      <c r="AE26" s="4">
        <v>0.62</v>
      </c>
      <c r="AF26" s="4">
        <v>979</v>
      </c>
      <c r="AG26" s="4">
        <v>1</v>
      </c>
      <c r="AH26" s="4">
        <v>59</v>
      </c>
      <c r="AI26" s="4">
        <v>37</v>
      </c>
      <c r="AJ26" s="4">
        <v>190.9</v>
      </c>
      <c r="AK26" s="4">
        <v>169</v>
      </c>
      <c r="AL26" s="4">
        <v>3.6</v>
      </c>
      <c r="AM26" s="4">
        <v>175.9</v>
      </c>
      <c r="AN26" s="4" t="s">
        <v>155</v>
      </c>
      <c r="AO26" s="4">
        <v>2</v>
      </c>
      <c r="AP26" s="5">
        <v>0.77090277777777771</v>
      </c>
      <c r="AQ26" s="4">
        <v>47.158831999999997</v>
      </c>
      <c r="AR26" s="4">
        <v>-88.486012000000002</v>
      </c>
      <c r="AS26" s="4">
        <v>311.8</v>
      </c>
      <c r="AT26" s="4">
        <v>34.5</v>
      </c>
      <c r="AU26" s="4">
        <v>12</v>
      </c>
      <c r="AV26" s="4">
        <v>7</v>
      </c>
      <c r="AW26" s="4" t="s">
        <v>208</v>
      </c>
      <c r="AX26" s="4">
        <v>2.2000000000000002</v>
      </c>
      <c r="AY26" s="4">
        <v>1.2</v>
      </c>
      <c r="AZ26" s="4">
        <v>3.2</v>
      </c>
      <c r="BA26" s="4">
        <v>13.404</v>
      </c>
      <c r="BB26" s="4">
        <v>14.33</v>
      </c>
      <c r="BC26" s="4">
        <v>1.07</v>
      </c>
      <c r="BD26" s="4">
        <v>14.347</v>
      </c>
      <c r="BE26" s="4">
        <v>2679.6990000000001</v>
      </c>
      <c r="BF26" s="4">
        <v>89.745999999999995</v>
      </c>
      <c r="BG26" s="4">
        <v>22.21</v>
      </c>
      <c r="BH26" s="4">
        <v>0.03</v>
      </c>
      <c r="BI26" s="4">
        <v>22.24</v>
      </c>
      <c r="BJ26" s="4">
        <v>18.122</v>
      </c>
      <c r="BK26" s="4">
        <v>2.5000000000000001E-2</v>
      </c>
      <c r="BL26" s="4">
        <v>18.146999999999998</v>
      </c>
      <c r="BM26" s="4">
        <v>29.673200000000001</v>
      </c>
      <c r="BQ26" s="4">
        <v>134.995</v>
      </c>
      <c r="BR26" s="4">
        <v>0.25118200000000002</v>
      </c>
      <c r="BS26" s="4">
        <v>-5</v>
      </c>
      <c r="BT26" s="4">
        <v>8.8769999999999995E-3</v>
      </c>
      <c r="BU26" s="4">
        <v>6.1382599999999998</v>
      </c>
      <c r="BV26" s="4">
        <v>21</v>
      </c>
      <c r="BW26" s="4">
        <f t="shared" si="9"/>
        <v>1.6217282919999998</v>
      </c>
      <c r="BY26" s="4">
        <f>BE26*$BU26*VLOOKUP("Fuel Specific Gravity",'Raw Data'!$A$1:$B$2000,2,FALSE)</f>
        <v>12352.965576988739</v>
      </c>
      <c r="BZ26" s="4">
        <f>BF26*$BU26*VLOOKUP("Fuel Specific Gravity",'Raw Data'!$A$1:$B$2000,2,FALSE)</f>
        <v>413.71409575195997</v>
      </c>
      <c r="CA26" s="4">
        <f>BJ26*$BU26*VLOOKUP("Fuel Specific Gravity",'Raw Data'!$A$1:$B$2000,2,FALSE)</f>
        <v>83.539398337720002</v>
      </c>
      <c r="CB26" s="4">
        <f>BM26*$BU26*VLOOKUP("Fuel Specific Gravity",'Raw Data'!$A$1:$B$2000,2,FALSE)</f>
        <v>136.78850429063201</v>
      </c>
    </row>
    <row r="27" spans="1:80" x14ac:dyDescent="0.25">
      <c r="A27" s="2">
        <v>43167</v>
      </c>
      <c r="B27" s="38">
        <v>2.0103009259259261E-2</v>
      </c>
      <c r="C27" s="4">
        <v>12.957000000000001</v>
      </c>
      <c r="D27" s="4">
        <v>1.4259999999999999</v>
      </c>
      <c r="E27" s="4">
        <v>14260.35744</v>
      </c>
      <c r="F27" s="4">
        <v>1029.9000000000001</v>
      </c>
      <c r="G27" s="4">
        <v>1.6</v>
      </c>
      <c r="H27" s="4">
        <v>3134.7</v>
      </c>
      <c r="J27" s="4">
        <v>0.9</v>
      </c>
      <c r="K27" s="4">
        <v>0.86850000000000005</v>
      </c>
      <c r="L27" s="4">
        <v>11.2536</v>
      </c>
      <c r="M27" s="4">
        <v>1.2385999999999999</v>
      </c>
      <c r="N27" s="4">
        <v>894.52809999999999</v>
      </c>
      <c r="O27" s="4">
        <v>1.3529</v>
      </c>
      <c r="P27" s="4">
        <v>895.9</v>
      </c>
      <c r="Q27" s="4">
        <v>729.89300000000003</v>
      </c>
      <c r="R27" s="4">
        <v>1.1039000000000001</v>
      </c>
      <c r="S27" s="4">
        <v>731</v>
      </c>
      <c r="T27" s="4">
        <v>3134.7118</v>
      </c>
      <c r="W27" s="4">
        <v>0</v>
      </c>
      <c r="X27" s="4">
        <v>0.78520000000000001</v>
      </c>
      <c r="Y27" s="4">
        <v>11.9</v>
      </c>
      <c r="Z27" s="4">
        <v>854</v>
      </c>
      <c r="AA27" s="4">
        <v>854</v>
      </c>
      <c r="AB27" s="4">
        <v>867</v>
      </c>
      <c r="AC27" s="4">
        <v>92</v>
      </c>
      <c r="AD27" s="4">
        <v>27.01</v>
      </c>
      <c r="AE27" s="4">
        <v>0.62</v>
      </c>
      <c r="AF27" s="4">
        <v>979</v>
      </c>
      <c r="AG27" s="4">
        <v>1</v>
      </c>
      <c r="AH27" s="4">
        <v>58.122999999999998</v>
      </c>
      <c r="AI27" s="4">
        <v>37</v>
      </c>
      <c r="AJ27" s="4">
        <v>191</v>
      </c>
      <c r="AK27" s="4">
        <v>169</v>
      </c>
      <c r="AL27" s="4">
        <v>3.5</v>
      </c>
      <c r="AM27" s="4">
        <v>175.5</v>
      </c>
      <c r="AN27" s="4" t="s">
        <v>155</v>
      </c>
      <c r="AO27" s="4">
        <v>1</v>
      </c>
      <c r="AP27" s="5">
        <v>0.77091435185185186</v>
      </c>
      <c r="AQ27" s="4">
        <v>47.158777999999998</v>
      </c>
      <c r="AR27" s="4">
        <v>-88.485823999999994</v>
      </c>
      <c r="AS27" s="4">
        <v>311.7</v>
      </c>
      <c r="AT27" s="4">
        <v>34.200000000000003</v>
      </c>
      <c r="AU27" s="4">
        <v>12</v>
      </c>
      <c r="AV27" s="4">
        <v>7</v>
      </c>
      <c r="AW27" s="4" t="s">
        <v>208</v>
      </c>
      <c r="AX27" s="4">
        <v>1.3375379999999999</v>
      </c>
      <c r="AY27" s="4">
        <v>1.2</v>
      </c>
      <c r="AZ27" s="4">
        <v>2.1219220000000001</v>
      </c>
      <c r="BA27" s="4">
        <v>13.404</v>
      </c>
      <c r="BB27" s="4">
        <v>13.64</v>
      </c>
      <c r="BC27" s="4">
        <v>1.02</v>
      </c>
      <c r="BD27" s="4">
        <v>15.137</v>
      </c>
      <c r="BE27" s="4">
        <v>2554.0700000000002</v>
      </c>
      <c r="BF27" s="4">
        <v>178.91</v>
      </c>
      <c r="BG27" s="4">
        <v>21.26</v>
      </c>
      <c r="BH27" s="4">
        <v>3.2000000000000001E-2</v>
      </c>
      <c r="BI27" s="4">
        <v>21.292999999999999</v>
      </c>
      <c r="BJ27" s="4">
        <v>17.347000000000001</v>
      </c>
      <c r="BK27" s="4">
        <v>2.5999999999999999E-2</v>
      </c>
      <c r="BL27" s="4">
        <v>17.373999999999999</v>
      </c>
      <c r="BM27" s="4">
        <v>24.5505</v>
      </c>
      <c r="BQ27" s="4">
        <v>129.57300000000001</v>
      </c>
      <c r="BR27" s="4">
        <v>0.24612300000000001</v>
      </c>
      <c r="BS27" s="4">
        <v>-5</v>
      </c>
      <c r="BT27" s="4">
        <v>8.123E-3</v>
      </c>
      <c r="BU27" s="4">
        <v>6.0146309999999996</v>
      </c>
      <c r="BV27" s="4">
        <v>21</v>
      </c>
      <c r="BW27" s="4">
        <f t="shared" si="9"/>
        <v>1.5890655101999998</v>
      </c>
      <c r="BY27" s="4">
        <f>BE27*$BU27*VLOOKUP("Fuel Specific Gravity",'Raw Data'!$A$1:$B$2000,2,FALSE)</f>
        <v>11536.703237225671</v>
      </c>
      <c r="BZ27" s="4">
        <f>BF27*$BU27*VLOOKUP("Fuel Specific Gravity",'Raw Data'!$A$1:$B$2000,2,FALSE)</f>
        <v>808.13430178970987</v>
      </c>
      <c r="CA27" s="4">
        <f>BJ27*$BU27*VLOOKUP("Fuel Specific Gravity",'Raw Data'!$A$1:$B$2000,2,FALSE)</f>
        <v>78.356188771706996</v>
      </c>
      <c r="CB27" s="4">
        <f>BM27*$BU27*VLOOKUP("Fuel Specific Gravity",'Raw Data'!$A$1:$B$2000,2,FALSE)</f>
        <v>110.89431097249049</v>
      </c>
    </row>
    <row r="28" spans="1:80" x14ac:dyDescent="0.25">
      <c r="A28" s="2">
        <v>43167</v>
      </c>
      <c r="B28" s="38">
        <v>2.0114583333333335E-2</v>
      </c>
      <c r="C28" s="4">
        <v>10.760999999999999</v>
      </c>
      <c r="D28" s="4">
        <v>3.2050000000000001</v>
      </c>
      <c r="E28" s="4">
        <v>32050.101869999999</v>
      </c>
      <c r="F28" s="4">
        <v>938.3</v>
      </c>
      <c r="G28" s="4">
        <v>2.2000000000000002</v>
      </c>
      <c r="H28" s="4">
        <v>3159.1</v>
      </c>
      <c r="J28" s="4">
        <v>1</v>
      </c>
      <c r="K28" s="4">
        <v>0.86960000000000004</v>
      </c>
      <c r="L28" s="4">
        <v>9.3580000000000005</v>
      </c>
      <c r="M28" s="4">
        <v>2.7871000000000001</v>
      </c>
      <c r="N28" s="4">
        <v>815.99459999999999</v>
      </c>
      <c r="O28" s="4">
        <v>1.8902000000000001</v>
      </c>
      <c r="P28" s="4">
        <v>817.9</v>
      </c>
      <c r="Q28" s="4">
        <v>665.81330000000003</v>
      </c>
      <c r="R28" s="4">
        <v>1.5423</v>
      </c>
      <c r="S28" s="4">
        <v>667.4</v>
      </c>
      <c r="T28" s="4">
        <v>3159.1246000000001</v>
      </c>
      <c r="W28" s="4">
        <v>0</v>
      </c>
      <c r="X28" s="4">
        <v>0.86960000000000004</v>
      </c>
      <c r="Y28" s="4">
        <v>12</v>
      </c>
      <c r="Z28" s="4">
        <v>854</v>
      </c>
      <c r="AA28" s="4">
        <v>853</v>
      </c>
      <c r="AB28" s="4">
        <v>867</v>
      </c>
      <c r="AC28" s="4">
        <v>92</v>
      </c>
      <c r="AD28" s="4">
        <v>27.01</v>
      </c>
      <c r="AE28" s="4">
        <v>0.62</v>
      </c>
      <c r="AF28" s="4">
        <v>979</v>
      </c>
      <c r="AG28" s="4">
        <v>1</v>
      </c>
      <c r="AH28" s="4">
        <v>58.877000000000002</v>
      </c>
      <c r="AI28" s="4">
        <v>37</v>
      </c>
      <c r="AJ28" s="4">
        <v>191</v>
      </c>
      <c r="AK28" s="4">
        <v>169</v>
      </c>
      <c r="AL28" s="4">
        <v>3.6</v>
      </c>
      <c r="AM28" s="4">
        <v>175.2</v>
      </c>
      <c r="AN28" s="4" t="s">
        <v>155</v>
      </c>
      <c r="AO28" s="4">
        <v>1</v>
      </c>
      <c r="AP28" s="5">
        <v>0.7709259259259259</v>
      </c>
      <c r="AQ28" s="4">
        <v>47.158715999999998</v>
      </c>
      <c r="AR28" s="4">
        <v>-88.485645000000005</v>
      </c>
      <c r="AS28" s="4">
        <v>311.7</v>
      </c>
      <c r="AT28" s="4">
        <v>33.6</v>
      </c>
      <c r="AU28" s="4">
        <v>12</v>
      </c>
      <c r="AV28" s="4">
        <v>9</v>
      </c>
      <c r="AW28" s="4" t="s">
        <v>209</v>
      </c>
      <c r="AX28" s="4">
        <v>1.1437999999999999</v>
      </c>
      <c r="AY28" s="4">
        <v>1.4157</v>
      </c>
      <c r="AZ28" s="4">
        <v>1.9157</v>
      </c>
      <c r="BA28" s="4">
        <v>13.404</v>
      </c>
      <c r="BB28" s="4">
        <v>13.76</v>
      </c>
      <c r="BC28" s="4">
        <v>1.03</v>
      </c>
      <c r="BD28" s="4">
        <v>14.994</v>
      </c>
      <c r="BE28" s="4">
        <v>2182.7179999999998</v>
      </c>
      <c r="BF28" s="4">
        <v>413.75900000000001</v>
      </c>
      <c r="BG28" s="4">
        <v>19.931999999999999</v>
      </c>
      <c r="BH28" s="4">
        <v>4.5999999999999999E-2</v>
      </c>
      <c r="BI28" s="4">
        <v>19.978000000000002</v>
      </c>
      <c r="BJ28" s="4">
        <v>16.263000000000002</v>
      </c>
      <c r="BK28" s="4">
        <v>3.7999999999999999E-2</v>
      </c>
      <c r="BL28" s="4">
        <v>16.300999999999998</v>
      </c>
      <c r="BM28" s="4">
        <v>25.427600000000002</v>
      </c>
      <c r="BQ28" s="4">
        <v>147.482</v>
      </c>
      <c r="BR28" s="4">
        <v>0.14865300000000001</v>
      </c>
      <c r="BS28" s="4">
        <v>-5</v>
      </c>
      <c r="BT28" s="4">
        <v>8.0000000000000002E-3</v>
      </c>
      <c r="BU28" s="4">
        <v>3.632708</v>
      </c>
      <c r="BV28" s="4">
        <v>21</v>
      </c>
      <c r="BW28" s="4">
        <f t="shared" si="9"/>
        <v>0.95976145359999998</v>
      </c>
      <c r="BY28" s="4">
        <f>BE28*$BU28*VLOOKUP("Fuel Specific Gravity",'Raw Data'!$A$1:$B$2000,2,FALSE)</f>
        <v>5954.8120323983439</v>
      </c>
      <c r="BZ28" s="4">
        <f>BF28*$BU28*VLOOKUP("Fuel Specific Gravity",'Raw Data'!$A$1:$B$2000,2,FALSE)</f>
        <v>1128.8022876583721</v>
      </c>
      <c r="CA28" s="4">
        <f>BJ28*$BU28*VLOOKUP("Fuel Specific Gravity",'Raw Data'!$A$1:$B$2000,2,FALSE)</f>
        <v>44.368126383204007</v>
      </c>
      <c r="CB28" s="4">
        <f>BM28*$BU28*VLOOKUP("Fuel Specific Gravity",'Raw Data'!$A$1:$B$2000,2,FALSE)</f>
        <v>69.370655501540796</v>
      </c>
    </row>
    <row r="29" spans="1:80" x14ac:dyDescent="0.25">
      <c r="A29" s="2">
        <v>43167</v>
      </c>
      <c r="B29" s="38">
        <v>2.0126157407407409E-2</v>
      </c>
      <c r="C29" s="4">
        <v>11.016999999999999</v>
      </c>
      <c r="D29" s="4">
        <v>4.4039999999999999</v>
      </c>
      <c r="E29" s="4">
        <v>44039.840199999999</v>
      </c>
      <c r="F29" s="4">
        <v>781.4</v>
      </c>
      <c r="G29" s="4">
        <v>3.2</v>
      </c>
      <c r="H29" s="4">
        <v>5515.2</v>
      </c>
      <c r="J29" s="4">
        <v>1.1000000000000001</v>
      </c>
      <c r="K29" s="4">
        <v>0.85389999999999999</v>
      </c>
      <c r="L29" s="4">
        <v>9.4075000000000006</v>
      </c>
      <c r="M29" s="4">
        <v>3.7606999999999999</v>
      </c>
      <c r="N29" s="4">
        <v>667.21600000000001</v>
      </c>
      <c r="O29" s="4">
        <v>2.7572999999999999</v>
      </c>
      <c r="P29" s="4">
        <v>670</v>
      </c>
      <c r="Q29" s="4">
        <v>544.41700000000003</v>
      </c>
      <c r="R29" s="4">
        <v>2.2498</v>
      </c>
      <c r="S29" s="4">
        <v>546.70000000000005</v>
      </c>
      <c r="T29" s="4">
        <v>5515.1814999999997</v>
      </c>
      <c r="W29" s="4">
        <v>0</v>
      </c>
      <c r="X29" s="4">
        <v>0.93930000000000002</v>
      </c>
      <c r="Y29" s="4">
        <v>12</v>
      </c>
      <c r="Z29" s="4">
        <v>855</v>
      </c>
      <c r="AA29" s="4">
        <v>855</v>
      </c>
      <c r="AB29" s="4">
        <v>869</v>
      </c>
      <c r="AC29" s="4">
        <v>92</v>
      </c>
      <c r="AD29" s="4">
        <v>27.01</v>
      </c>
      <c r="AE29" s="4">
        <v>0.62</v>
      </c>
      <c r="AF29" s="4">
        <v>979</v>
      </c>
      <c r="AG29" s="4">
        <v>1</v>
      </c>
      <c r="AH29" s="4">
        <v>58.122999999999998</v>
      </c>
      <c r="AI29" s="4">
        <v>37</v>
      </c>
      <c r="AJ29" s="4">
        <v>191</v>
      </c>
      <c r="AK29" s="4">
        <v>169</v>
      </c>
      <c r="AL29" s="4">
        <v>3.5</v>
      </c>
      <c r="AM29" s="4">
        <v>175</v>
      </c>
      <c r="AN29" s="4" t="s">
        <v>155</v>
      </c>
      <c r="AO29" s="4">
        <v>1</v>
      </c>
      <c r="AP29" s="5">
        <v>0.77093750000000005</v>
      </c>
      <c r="AQ29" s="4">
        <v>47.158661000000002</v>
      </c>
      <c r="AR29" s="4">
        <v>-88.485463999999993</v>
      </c>
      <c r="AS29" s="4">
        <v>311.5</v>
      </c>
      <c r="AT29" s="4">
        <v>32.4</v>
      </c>
      <c r="AU29" s="4">
        <v>12</v>
      </c>
      <c r="AV29" s="4">
        <v>10</v>
      </c>
      <c r="AW29" s="4" t="s">
        <v>199</v>
      </c>
      <c r="AX29" s="4">
        <v>1.2</v>
      </c>
      <c r="AY29" s="4">
        <v>1.5</v>
      </c>
      <c r="AZ29" s="4">
        <v>2</v>
      </c>
      <c r="BA29" s="4">
        <v>13.404</v>
      </c>
      <c r="BB29" s="4">
        <v>12.2</v>
      </c>
      <c r="BC29" s="4">
        <v>0.91</v>
      </c>
      <c r="BD29" s="4">
        <v>17.106000000000002</v>
      </c>
      <c r="BE29" s="4">
        <v>1992.354</v>
      </c>
      <c r="BF29" s="4">
        <v>506.91500000000002</v>
      </c>
      <c r="BG29" s="4">
        <v>14.798</v>
      </c>
      <c r="BH29" s="4">
        <v>6.0999999999999999E-2</v>
      </c>
      <c r="BI29" s="4">
        <v>14.859</v>
      </c>
      <c r="BJ29" s="4">
        <v>12.074</v>
      </c>
      <c r="BK29" s="4">
        <v>0.05</v>
      </c>
      <c r="BL29" s="4">
        <v>12.124000000000001</v>
      </c>
      <c r="BM29" s="4">
        <v>40.306399999999996</v>
      </c>
      <c r="BQ29" s="4">
        <v>144.64500000000001</v>
      </c>
      <c r="BR29" s="4">
        <v>0.15692500000000001</v>
      </c>
      <c r="BS29" s="4">
        <v>-5</v>
      </c>
      <c r="BT29" s="4">
        <v>8.0000000000000002E-3</v>
      </c>
      <c r="BU29" s="4">
        <v>3.8348550000000001</v>
      </c>
      <c r="BV29" s="4">
        <v>21</v>
      </c>
      <c r="BW29" s="4">
        <f t="shared" si="9"/>
        <v>1.013168691</v>
      </c>
      <c r="BY29" s="4">
        <f>BE29*$BU29*VLOOKUP("Fuel Specific Gravity",'Raw Data'!$A$1:$B$2000,2,FALSE)</f>
        <v>5737.9319127011704</v>
      </c>
      <c r="BZ29" s="4">
        <f>BF29*$BU29*VLOOKUP("Fuel Specific Gravity",'Raw Data'!$A$1:$B$2000,2,FALSE)</f>
        <v>1459.9030872660751</v>
      </c>
      <c r="CA29" s="4">
        <f>BJ29*$BU29*VLOOKUP("Fuel Specific Gravity",'Raw Data'!$A$1:$B$2000,2,FALSE)</f>
        <v>34.772831491769999</v>
      </c>
      <c r="CB29" s="4">
        <f>BM29*$BU29*VLOOKUP("Fuel Specific Gravity",'Raw Data'!$A$1:$B$2000,2,FALSE)</f>
        <v>116.081468878572</v>
      </c>
    </row>
    <row r="30" spans="1:80" x14ac:dyDescent="0.25">
      <c r="A30" s="2">
        <v>43167</v>
      </c>
      <c r="B30" s="38">
        <v>2.0137731481481482E-2</v>
      </c>
      <c r="C30" s="4">
        <v>11.887</v>
      </c>
      <c r="D30" s="4">
        <v>2.9036</v>
      </c>
      <c r="E30" s="4">
        <v>29035.634989999999</v>
      </c>
      <c r="F30" s="4">
        <v>570.9</v>
      </c>
      <c r="G30" s="4">
        <v>3.4</v>
      </c>
      <c r="H30" s="4">
        <v>5531.9</v>
      </c>
      <c r="J30" s="4">
        <v>1.1599999999999999</v>
      </c>
      <c r="K30" s="4">
        <v>0.86109999999999998</v>
      </c>
      <c r="L30" s="4">
        <v>10.236000000000001</v>
      </c>
      <c r="M30" s="4">
        <v>2.5002</v>
      </c>
      <c r="N30" s="4">
        <v>491.5924</v>
      </c>
      <c r="O30" s="4">
        <v>2.9150999999999998</v>
      </c>
      <c r="P30" s="4">
        <v>494.5</v>
      </c>
      <c r="Q30" s="4">
        <v>401.1164</v>
      </c>
      <c r="R30" s="4">
        <v>2.3786</v>
      </c>
      <c r="S30" s="4">
        <v>403.5</v>
      </c>
      <c r="T30" s="4">
        <v>5531.8901999999998</v>
      </c>
      <c r="W30" s="4">
        <v>0</v>
      </c>
      <c r="X30" s="4">
        <v>1.0015000000000001</v>
      </c>
      <c r="Y30" s="4">
        <v>12</v>
      </c>
      <c r="Z30" s="4">
        <v>855</v>
      </c>
      <c r="AA30" s="4">
        <v>855</v>
      </c>
      <c r="AB30" s="4">
        <v>868</v>
      </c>
      <c r="AC30" s="4">
        <v>92</v>
      </c>
      <c r="AD30" s="4">
        <v>27.01</v>
      </c>
      <c r="AE30" s="4">
        <v>0.62</v>
      </c>
      <c r="AF30" s="4">
        <v>979</v>
      </c>
      <c r="AG30" s="4">
        <v>1</v>
      </c>
      <c r="AH30" s="4">
        <v>58</v>
      </c>
      <c r="AI30" s="4">
        <v>37</v>
      </c>
      <c r="AJ30" s="4">
        <v>191</v>
      </c>
      <c r="AK30" s="4">
        <v>169</v>
      </c>
      <c r="AL30" s="4">
        <v>3.5</v>
      </c>
      <c r="AM30" s="4">
        <v>175</v>
      </c>
      <c r="AN30" s="4" t="s">
        <v>155</v>
      </c>
      <c r="AO30" s="4">
        <v>1</v>
      </c>
      <c r="AP30" s="5">
        <v>0.77094907407407398</v>
      </c>
      <c r="AQ30" s="4">
        <v>47.158617999999997</v>
      </c>
      <c r="AR30" s="4">
        <v>-88.485288999999995</v>
      </c>
      <c r="AS30" s="4">
        <v>311.3</v>
      </c>
      <c r="AT30" s="4">
        <v>32</v>
      </c>
      <c r="AU30" s="4">
        <v>12</v>
      </c>
      <c r="AV30" s="4">
        <v>11</v>
      </c>
      <c r="AW30" s="4" t="s">
        <v>215</v>
      </c>
      <c r="AX30" s="4">
        <v>1.2719</v>
      </c>
      <c r="AY30" s="4">
        <v>1.1405000000000001</v>
      </c>
      <c r="AZ30" s="4">
        <v>2</v>
      </c>
      <c r="BA30" s="4">
        <v>13.404</v>
      </c>
      <c r="BB30" s="4">
        <v>12.87</v>
      </c>
      <c r="BC30" s="4">
        <v>0.96</v>
      </c>
      <c r="BD30" s="4">
        <v>16.131</v>
      </c>
      <c r="BE30" s="4">
        <v>2238.2530000000002</v>
      </c>
      <c r="BF30" s="4">
        <v>347.96600000000001</v>
      </c>
      <c r="BG30" s="4">
        <v>11.257</v>
      </c>
      <c r="BH30" s="4">
        <v>6.7000000000000004E-2</v>
      </c>
      <c r="BI30" s="4">
        <v>11.324</v>
      </c>
      <c r="BJ30" s="4">
        <v>9.1850000000000005</v>
      </c>
      <c r="BK30" s="4">
        <v>5.3999999999999999E-2</v>
      </c>
      <c r="BL30" s="4">
        <v>9.24</v>
      </c>
      <c r="BM30" s="4">
        <v>41.741999999999997</v>
      </c>
      <c r="BQ30" s="4">
        <v>159.23400000000001</v>
      </c>
      <c r="BR30" s="4">
        <v>0.13281299999999999</v>
      </c>
      <c r="BS30" s="4">
        <v>-5</v>
      </c>
      <c r="BT30" s="4">
        <v>8.0000000000000002E-3</v>
      </c>
      <c r="BU30" s="4">
        <v>3.2456179999999999</v>
      </c>
      <c r="BV30" s="4">
        <v>21</v>
      </c>
      <c r="BW30" s="4">
        <f t="shared" si="9"/>
        <v>0.85749227559999996</v>
      </c>
      <c r="BY30" s="4">
        <f>BE30*$BU30*VLOOKUP("Fuel Specific Gravity",'Raw Data'!$A$1:$B$2000,2,FALSE)</f>
        <v>5455.6501832408549</v>
      </c>
      <c r="BZ30" s="4">
        <f>BF30*$BU30*VLOOKUP("Fuel Specific Gravity",'Raw Data'!$A$1:$B$2000,2,FALSE)</f>
        <v>848.15289945398808</v>
      </c>
      <c r="CA30" s="4">
        <f>BJ30*$BU30*VLOOKUP("Fuel Specific Gravity",'Raw Data'!$A$1:$B$2000,2,FALSE)</f>
        <v>22.38806199883</v>
      </c>
      <c r="CB30" s="4">
        <f>BM30*$BU30*VLOOKUP("Fuel Specific Gravity",'Raw Data'!$A$1:$B$2000,2,FALSE)</f>
        <v>101.74441850355599</v>
      </c>
    </row>
    <row r="31" spans="1:80" x14ac:dyDescent="0.25">
      <c r="A31" s="2">
        <v>43167</v>
      </c>
      <c r="B31" s="38">
        <v>2.0149305555555556E-2</v>
      </c>
      <c r="C31" s="4">
        <v>12.574999999999999</v>
      </c>
      <c r="D31" s="4">
        <v>1.6759999999999999</v>
      </c>
      <c r="E31" s="4">
        <v>16759.61506</v>
      </c>
      <c r="F31" s="4">
        <v>489.1</v>
      </c>
      <c r="G31" s="4">
        <v>3.3</v>
      </c>
      <c r="H31" s="4">
        <v>4288</v>
      </c>
      <c r="J31" s="4">
        <v>1.21</v>
      </c>
      <c r="K31" s="4">
        <v>0.86819999999999997</v>
      </c>
      <c r="L31" s="4">
        <v>10.918200000000001</v>
      </c>
      <c r="M31" s="4">
        <v>1.4551000000000001</v>
      </c>
      <c r="N31" s="4">
        <v>424.63049999999998</v>
      </c>
      <c r="O31" s="4">
        <v>2.8534000000000002</v>
      </c>
      <c r="P31" s="4">
        <v>427.5</v>
      </c>
      <c r="Q31" s="4">
        <v>346.47859999999997</v>
      </c>
      <c r="R31" s="4">
        <v>2.3281999999999998</v>
      </c>
      <c r="S31" s="4">
        <v>348.8</v>
      </c>
      <c r="T31" s="4">
        <v>4288.0428000000002</v>
      </c>
      <c r="W31" s="4">
        <v>0</v>
      </c>
      <c r="X31" s="4">
        <v>1.0524</v>
      </c>
      <c r="Y31" s="4">
        <v>12</v>
      </c>
      <c r="Z31" s="4">
        <v>854</v>
      </c>
      <c r="AA31" s="4">
        <v>853</v>
      </c>
      <c r="AB31" s="4">
        <v>867</v>
      </c>
      <c r="AC31" s="4">
        <v>92</v>
      </c>
      <c r="AD31" s="4">
        <v>27.01</v>
      </c>
      <c r="AE31" s="4">
        <v>0.62</v>
      </c>
      <c r="AF31" s="4">
        <v>979</v>
      </c>
      <c r="AG31" s="4">
        <v>1</v>
      </c>
      <c r="AH31" s="4">
        <v>58</v>
      </c>
      <c r="AI31" s="4">
        <v>37</v>
      </c>
      <c r="AJ31" s="4">
        <v>191</v>
      </c>
      <c r="AK31" s="4">
        <v>169</v>
      </c>
      <c r="AL31" s="4">
        <v>3.7</v>
      </c>
      <c r="AM31" s="4">
        <v>175</v>
      </c>
      <c r="AN31" s="4" t="s">
        <v>155</v>
      </c>
      <c r="AO31" s="4">
        <v>1</v>
      </c>
      <c r="AP31" s="5">
        <v>0.77096064814814813</v>
      </c>
      <c r="AQ31" s="4">
        <v>47.158571000000002</v>
      </c>
      <c r="AR31" s="4">
        <v>-88.485026000000005</v>
      </c>
      <c r="AS31" s="4">
        <v>311</v>
      </c>
      <c r="AT31" s="4">
        <v>28.4</v>
      </c>
      <c r="AU31" s="4">
        <v>12</v>
      </c>
      <c r="AV31" s="4">
        <v>11</v>
      </c>
      <c r="AW31" s="4" t="s">
        <v>215</v>
      </c>
      <c r="AX31" s="4">
        <v>1.3</v>
      </c>
      <c r="AY31" s="4">
        <v>1</v>
      </c>
      <c r="AZ31" s="4">
        <v>2</v>
      </c>
      <c r="BA31" s="4">
        <v>13.404</v>
      </c>
      <c r="BB31" s="4">
        <v>13.6</v>
      </c>
      <c r="BC31" s="4">
        <v>1.01</v>
      </c>
      <c r="BD31" s="4">
        <v>15.178000000000001</v>
      </c>
      <c r="BE31" s="4">
        <v>2478.625</v>
      </c>
      <c r="BF31" s="4">
        <v>210.24600000000001</v>
      </c>
      <c r="BG31" s="4">
        <v>10.095000000000001</v>
      </c>
      <c r="BH31" s="4">
        <v>6.8000000000000005E-2</v>
      </c>
      <c r="BI31" s="4">
        <v>10.163</v>
      </c>
      <c r="BJ31" s="4">
        <v>8.2370000000000001</v>
      </c>
      <c r="BK31" s="4">
        <v>5.5E-2</v>
      </c>
      <c r="BL31" s="4">
        <v>8.2919999999999998</v>
      </c>
      <c r="BM31" s="4">
        <v>33.592300000000002</v>
      </c>
      <c r="BQ31" s="4">
        <v>173.72200000000001</v>
      </c>
      <c r="BR31" s="4">
        <v>0.17898900000000001</v>
      </c>
      <c r="BS31" s="4">
        <v>-5</v>
      </c>
      <c r="BT31" s="4">
        <v>8.0000000000000002E-3</v>
      </c>
      <c r="BU31" s="4">
        <v>4.3740439999999996</v>
      </c>
      <c r="BV31" s="4">
        <v>21</v>
      </c>
      <c r="BW31" s="4">
        <f t="shared" si="9"/>
        <v>1.1556224247999998</v>
      </c>
      <c r="BY31" s="4">
        <f>BE31*$BU31*VLOOKUP("Fuel Specific Gravity",'Raw Data'!$A$1:$B$2000,2,FALSE)</f>
        <v>8142.0527219344995</v>
      </c>
      <c r="BZ31" s="4">
        <f>BF31*$BU31*VLOOKUP("Fuel Specific Gravity",'Raw Data'!$A$1:$B$2000,2,FALSE)</f>
        <v>690.63856637282402</v>
      </c>
      <c r="CA31" s="4">
        <f>BJ31*$BU31*VLOOKUP("Fuel Specific Gravity",'Raw Data'!$A$1:$B$2000,2,FALSE)</f>
        <v>27.057779321427997</v>
      </c>
      <c r="CB31" s="4">
        <f>BM31*$BU31*VLOOKUP("Fuel Specific Gravity",'Raw Data'!$A$1:$B$2000,2,FALSE)</f>
        <v>110.34758289416119</v>
      </c>
    </row>
    <row r="32" spans="1:80" x14ac:dyDescent="0.25">
      <c r="A32" s="2">
        <v>43167</v>
      </c>
      <c r="B32" s="38">
        <v>2.0160879629629629E-2</v>
      </c>
      <c r="C32" s="4">
        <v>12.87</v>
      </c>
      <c r="D32" s="4">
        <v>0.90229999999999999</v>
      </c>
      <c r="E32" s="4">
        <v>9023.0499999999993</v>
      </c>
      <c r="F32" s="4">
        <v>411.1</v>
      </c>
      <c r="G32" s="4">
        <v>3.2</v>
      </c>
      <c r="H32" s="4">
        <v>3039.2</v>
      </c>
      <c r="J32" s="4">
        <v>1.3</v>
      </c>
      <c r="K32" s="4">
        <v>0.87409999999999999</v>
      </c>
      <c r="L32" s="4">
        <v>11.249700000000001</v>
      </c>
      <c r="M32" s="4">
        <v>0.78869999999999996</v>
      </c>
      <c r="N32" s="4">
        <v>359.38060000000002</v>
      </c>
      <c r="O32" s="4">
        <v>2.7743000000000002</v>
      </c>
      <c r="P32" s="4">
        <v>362.2</v>
      </c>
      <c r="Q32" s="4">
        <v>293.23770000000002</v>
      </c>
      <c r="R32" s="4">
        <v>2.2637</v>
      </c>
      <c r="S32" s="4">
        <v>295.5</v>
      </c>
      <c r="T32" s="4">
        <v>3039.2262000000001</v>
      </c>
      <c r="W32" s="4">
        <v>0</v>
      </c>
      <c r="X32" s="4">
        <v>1.1363000000000001</v>
      </c>
      <c r="Y32" s="4">
        <v>12</v>
      </c>
      <c r="Z32" s="4">
        <v>854</v>
      </c>
      <c r="AA32" s="4">
        <v>854</v>
      </c>
      <c r="AB32" s="4">
        <v>867</v>
      </c>
      <c r="AC32" s="4">
        <v>92</v>
      </c>
      <c r="AD32" s="4">
        <v>27.01</v>
      </c>
      <c r="AE32" s="4">
        <v>0.62</v>
      </c>
      <c r="AF32" s="4">
        <v>979</v>
      </c>
      <c r="AG32" s="4">
        <v>1</v>
      </c>
      <c r="AH32" s="4">
        <v>58</v>
      </c>
      <c r="AI32" s="4">
        <v>37</v>
      </c>
      <c r="AJ32" s="4">
        <v>191</v>
      </c>
      <c r="AK32" s="4">
        <v>169</v>
      </c>
      <c r="AL32" s="4">
        <v>3.6</v>
      </c>
      <c r="AM32" s="4">
        <v>174.7</v>
      </c>
      <c r="AN32" s="4" t="s">
        <v>155</v>
      </c>
      <c r="AO32" s="4">
        <v>1</v>
      </c>
      <c r="AP32" s="5">
        <v>0.77098379629629632</v>
      </c>
      <c r="AQ32" s="4">
        <v>47.158557000000002</v>
      </c>
      <c r="AR32" s="4">
        <v>-88.484942000000004</v>
      </c>
      <c r="AS32" s="4">
        <v>310.89999999999998</v>
      </c>
      <c r="AT32" s="4">
        <v>27</v>
      </c>
      <c r="AU32" s="4">
        <v>12</v>
      </c>
      <c r="AV32" s="4">
        <v>11</v>
      </c>
      <c r="AW32" s="4" t="s">
        <v>215</v>
      </c>
      <c r="AX32" s="4">
        <v>1.3718999999999999</v>
      </c>
      <c r="AY32" s="4">
        <v>1.1437999999999999</v>
      </c>
      <c r="AZ32" s="4">
        <v>2.1438000000000001</v>
      </c>
      <c r="BA32" s="4">
        <v>13.404</v>
      </c>
      <c r="BB32" s="4">
        <v>14.28</v>
      </c>
      <c r="BC32" s="4">
        <v>1.07</v>
      </c>
      <c r="BD32" s="4">
        <v>14.404</v>
      </c>
      <c r="BE32" s="4">
        <v>2649.3519999999999</v>
      </c>
      <c r="BF32" s="4">
        <v>118.21899999999999</v>
      </c>
      <c r="BG32" s="4">
        <v>8.8629999999999995</v>
      </c>
      <c r="BH32" s="4">
        <v>6.8000000000000005E-2</v>
      </c>
      <c r="BI32" s="4">
        <v>8.9320000000000004</v>
      </c>
      <c r="BJ32" s="4">
        <v>7.2320000000000002</v>
      </c>
      <c r="BK32" s="4">
        <v>5.6000000000000001E-2</v>
      </c>
      <c r="BL32" s="4">
        <v>7.2880000000000003</v>
      </c>
      <c r="BM32" s="4">
        <v>24.699200000000001</v>
      </c>
      <c r="BQ32" s="4">
        <v>194.58</v>
      </c>
      <c r="BR32" s="4">
        <v>0.167601</v>
      </c>
      <c r="BS32" s="4">
        <v>-5</v>
      </c>
      <c r="BT32" s="4">
        <v>8.0000000000000002E-3</v>
      </c>
      <c r="BU32" s="4">
        <v>4.0957600000000003</v>
      </c>
      <c r="BV32" s="4">
        <v>21</v>
      </c>
      <c r="BW32" s="4">
        <f t="shared" si="9"/>
        <v>1.0820997919999999</v>
      </c>
      <c r="BY32" s="4">
        <f>BE32*$BU32*VLOOKUP("Fuel Specific Gravity",'Raw Data'!$A$1:$B$2000,2,FALSE)</f>
        <v>8149.183570587521</v>
      </c>
      <c r="BZ32" s="4">
        <f>BF32*$BU32*VLOOKUP("Fuel Specific Gravity",'Raw Data'!$A$1:$B$2000,2,FALSE)</f>
        <v>363.63168523143997</v>
      </c>
      <c r="CA32" s="4">
        <f>BJ32*$BU32*VLOOKUP("Fuel Specific Gravity",'Raw Data'!$A$1:$B$2000,2,FALSE)</f>
        <v>22.245022776320003</v>
      </c>
      <c r="CB32" s="4">
        <f>BM32*$BU32*VLOOKUP("Fuel Specific Gravity",'Raw Data'!$A$1:$B$2000,2,FALSE)</f>
        <v>75.972658539392</v>
      </c>
    </row>
    <row r="33" spans="1:80" x14ac:dyDescent="0.25">
      <c r="A33" s="2">
        <v>43167</v>
      </c>
      <c r="B33" s="38">
        <v>2.0172453703703703E-2</v>
      </c>
      <c r="C33" s="4">
        <v>12.831</v>
      </c>
      <c r="D33" s="4">
        <v>0.51080000000000003</v>
      </c>
      <c r="E33" s="4">
        <v>5108.3110370000004</v>
      </c>
      <c r="F33" s="4">
        <v>371.5</v>
      </c>
      <c r="G33" s="4">
        <v>3.1</v>
      </c>
      <c r="H33" s="4">
        <v>2102</v>
      </c>
      <c r="J33" s="4">
        <v>1.3</v>
      </c>
      <c r="K33" s="4">
        <v>0.87880000000000003</v>
      </c>
      <c r="L33" s="4">
        <v>11.2767</v>
      </c>
      <c r="M33" s="4">
        <v>0.44890000000000002</v>
      </c>
      <c r="N33" s="4">
        <v>326.44880000000001</v>
      </c>
      <c r="O33" s="4">
        <v>2.6989999999999998</v>
      </c>
      <c r="P33" s="4">
        <v>329.1</v>
      </c>
      <c r="Q33" s="4">
        <v>266.36689999999999</v>
      </c>
      <c r="R33" s="4">
        <v>2.2023000000000001</v>
      </c>
      <c r="S33" s="4">
        <v>268.60000000000002</v>
      </c>
      <c r="T33" s="4">
        <v>2102.0297999999998</v>
      </c>
      <c r="W33" s="4">
        <v>0</v>
      </c>
      <c r="X33" s="4">
        <v>1.1425000000000001</v>
      </c>
      <c r="Y33" s="4">
        <v>12</v>
      </c>
      <c r="Z33" s="4">
        <v>853</v>
      </c>
      <c r="AA33" s="4">
        <v>853</v>
      </c>
      <c r="AB33" s="4">
        <v>867</v>
      </c>
      <c r="AC33" s="4">
        <v>92</v>
      </c>
      <c r="AD33" s="4">
        <v>27.01</v>
      </c>
      <c r="AE33" s="4">
        <v>0.62</v>
      </c>
      <c r="AF33" s="4">
        <v>979</v>
      </c>
      <c r="AG33" s="4">
        <v>1</v>
      </c>
      <c r="AH33" s="4">
        <v>58</v>
      </c>
      <c r="AI33" s="4">
        <v>37</v>
      </c>
      <c r="AJ33" s="4">
        <v>191</v>
      </c>
      <c r="AK33" s="4">
        <v>169</v>
      </c>
      <c r="AL33" s="4">
        <v>3.6</v>
      </c>
      <c r="AM33" s="4">
        <v>174.3</v>
      </c>
      <c r="AN33" s="4" t="s">
        <v>155</v>
      </c>
      <c r="AO33" s="4">
        <v>1</v>
      </c>
      <c r="AP33" s="5">
        <v>0.77098379629629632</v>
      </c>
      <c r="AQ33" s="4">
        <v>47.158563999999998</v>
      </c>
      <c r="AR33" s="4">
        <v>-88.484837999999996</v>
      </c>
      <c r="AS33" s="4">
        <v>311</v>
      </c>
      <c r="AT33" s="4">
        <v>25</v>
      </c>
      <c r="AU33" s="4">
        <v>12</v>
      </c>
      <c r="AV33" s="4">
        <v>11</v>
      </c>
      <c r="AW33" s="4" t="s">
        <v>215</v>
      </c>
      <c r="AX33" s="4">
        <v>1.9752000000000001</v>
      </c>
      <c r="AY33" s="4">
        <v>1.0562</v>
      </c>
      <c r="AZ33" s="4">
        <v>2.7751999999999999</v>
      </c>
      <c r="BA33" s="4">
        <v>13.404</v>
      </c>
      <c r="BB33" s="4">
        <v>14.87</v>
      </c>
      <c r="BC33" s="4">
        <v>1.1100000000000001</v>
      </c>
      <c r="BD33" s="4">
        <v>13.786</v>
      </c>
      <c r="BE33" s="4">
        <v>2746.47</v>
      </c>
      <c r="BF33" s="4">
        <v>69.590999999999994</v>
      </c>
      <c r="BG33" s="4">
        <v>8.3260000000000005</v>
      </c>
      <c r="BH33" s="4">
        <v>6.9000000000000006E-2</v>
      </c>
      <c r="BI33" s="4">
        <v>8.3949999999999996</v>
      </c>
      <c r="BJ33" s="4">
        <v>6.7939999999999996</v>
      </c>
      <c r="BK33" s="4">
        <v>5.6000000000000001E-2</v>
      </c>
      <c r="BL33" s="4">
        <v>6.85</v>
      </c>
      <c r="BM33" s="4">
        <v>17.666599999999999</v>
      </c>
      <c r="BQ33" s="4">
        <v>202.322</v>
      </c>
      <c r="BR33" s="4">
        <v>0.180784</v>
      </c>
      <c r="BS33" s="4">
        <v>-5</v>
      </c>
      <c r="BT33" s="4">
        <v>8.0000000000000002E-3</v>
      </c>
      <c r="BU33" s="4">
        <v>4.4179029999999999</v>
      </c>
      <c r="BV33" s="4">
        <v>21</v>
      </c>
      <c r="BW33" s="4">
        <f t="shared" si="9"/>
        <v>1.1672099726</v>
      </c>
      <c r="BY33" s="4">
        <f>BE33*$BU33*VLOOKUP("Fuel Specific Gravity",'Raw Data'!$A$1:$B$2000,2,FALSE)</f>
        <v>9112.3621773599098</v>
      </c>
      <c r="BZ33" s="4">
        <f>BF33*$BU33*VLOOKUP("Fuel Specific Gravity",'Raw Data'!$A$1:$B$2000,2,FALSE)</f>
        <v>230.89216204242297</v>
      </c>
      <c r="CA33" s="4">
        <f>BJ33*$BU33*VLOOKUP("Fuel Specific Gravity",'Raw Data'!$A$1:$B$2000,2,FALSE)</f>
        <v>22.541439969481999</v>
      </c>
      <c r="CB33" s="4">
        <f>BM33*$BU33*VLOOKUP("Fuel Specific Gravity",'Raw Data'!$A$1:$B$2000,2,FALSE)</f>
        <v>58.61504317998979</v>
      </c>
    </row>
    <row r="34" spans="1:80" x14ac:dyDescent="0.25">
      <c r="A34" s="2">
        <v>43167</v>
      </c>
      <c r="B34" s="38">
        <v>2.0184027777777776E-2</v>
      </c>
      <c r="C34" s="4">
        <v>12.930999999999999</v>
      </c>
      <c r="D34" s="4">
        <v>0.36170000000000002</v>
      </c>
      <c r="E34" s="4">
        <v>3617.1749599999998</v>
      </c>
      <c r="F34" s="4">
        <v>342.3</v>
      </c>
      <c r="G34" s="4">
        <v>2.9</v>
      </c>
      <c r="H34" s="4">
        <v>1502.8</v>
      </c>
      <c r="J34" s="4">
        <v>1.3</v>
      </c>
      <c r="K34" s="4">
        <v>0.88</v>
      </c>
      <c r="L34" s="4">
        <v>11.3796</v>
      </c>
      <c r="M34" s="4">
        <v>0.31830000000000003</v>
      </c>
      <c r="N34" s="4">
        <v>301.20819999999998</v>
      </c>
      <c r="O34" s="4">
        <v>2.552</v>
      </c>
      <c r="P34" s="4">
        <v>303.8</v>
      </c>
      <c r="Q34" s="4">
        <v>245.77170000000001</v>
      </c>
      <c r="R34" s="4">
        <v>2.0823</v>
      </c>
      <c r="S34" s="4">
        <v>247.9</v>
      </c>
      <c r="T34" s="4">
        <v>1502.8359</v>
      </c>
      <c r="W34" s="4">
        <v>0</v>
      </c>
      <c r="X34" s="4">
        <v>1.1439999999999999</v>
      </c>
      <c r="Y34" s="4">
        <v>12</v>
      </c>
      <c r="Z34" s="4">
        <v>852</v>
      </c>
      <c r="AA34" s="4">
        <v>852</v>
      </c>
      <c r="AB34" s="4">
        <v>866</v>
      </c>
      <c r="AC34" s="4">
        <v>92</v>
      </c>
      <c r="AD34" s="4">
        <v>27.01</v>
      </c>
      <c r="AE34" s="4">
        <v>0.62</v>
      </c>
      <c r="AF34" s="4">
        <v>979</v>
      </c>
      <c r="AG34" s="4">
        <v>1</v>
      </c>
      <c r="AH34" s="4">
        <v>58</v>
      </c>
      <c r="AI34" s="4">
        <v>37</v>
      </c>
      <c r="AJ34" s="4">
        <v>191</v>
      </c>
      <c r="AK34" s="4">
        <v>169</v>
      </c>
      <c r="AL34" s="4">
        <v>3.7</v>
      </c>
      <c r="AM34" s="4">
        <v>174</v>
      </c>
      <c r="AN34" s="4" t="s">
        <v>155</v>
      </c>
      <c r="AO34" s="4">
        <v>1</v>
      </c>
      <c r="AP34" s="5">
        <v>0.77099537037037036</v>
      </c>
      <c r="AQ34" s="4">
        <v>47.158569</v>
      </c>
      <c r="AR34" s="4">
        <v>-88.484697999999995</v>
      </c>
      <c r="AS34" s="4">
        <v>311</v>
      </c>
      <c r="AT34" s="4">
        <v>24.2</v>
      </c>
      <c r="AU34" s="4">
        <v>12</v>
      </c>
      <c r="AV34" s="4">
        <v>11</v>
      </c>
      <c r="AW34" s="4" t="s">
        <v>215</v>
      </c>
      <c r="AX34" s="4">
        <v>2.2000000000000002</v>
      </c>
      <c r="AY34" s="4">
        <v>1</v>
      </c>
      <c r="AZ34" s="4">
        <v>3</v>
      </c>
      <c r="BA34" s="4">
        <v>13.404</v>
      </c>
      <c r="BB34" s="4">
        <v>15.01</v>
      </c>
      <c r="BC34" s="4">
        <v>1.1200000000000001</v>
      </c>
      <c r="BD34" s="4">
        <v>13.637</v>
      </c>
      <c r="BE34" s="4">
        <v>2792.1089999999999</v>
      </c>
      <c r="BF34" s="4">
        <v>49.709000000000003</v>
      </c>
      <c r="BG34" s="4">
        <v>7.7389999999999999</v>
      </c>
      <c r="BH34" s="4">
        <v>6.6000000000000003E-2</v>
      </c>
      <c r="BI34" s="4">
        <v>7.8049999999999997</v>
      </c>
      <c r="BJ34" s="4">
        <v>6.3150000000000004</v>
      </c>
      <c r="BK34" s="4">
        <v>5.3999999999999999E-2</v>
      </c>
      <c r="BL34" s="4">
        <v>6.3689999999999998</v>
      </c>
      <c r="BM34" s="4">
        <v>12.724399999999999</v>
      </c>
      <c r="BQ34" s="4">
        <v>204.09200000000001</v>
      </c>
      <c r="BR34" s="4">
        <v>0.15756700000000001</v>
      </c>
      <c r="BS34" s="4">
        <v>-5</v>
      </c>
      <c r="BT34" s="4">
        <v>8.0000000000000002E-3</v>
      </c>
      <c r="BU34" s="4">
        <v>3.8505440000000002</v>
      </c>
      <c r="BV34" s="4">
        <v>21</v>
      </c>
      <c r="BW34" s="4">
        <f t="shared" si="9"/>
        <v>1.0173137247999999</v>
      </c>
      <c r="BY34" s="4">
        <f>BE34*$BU34*VLOOKUP("Fuel Specific Gravity",'Raw Data'!$A$1:$B$2000,2,FALSE)</f>
        <v>8074.1050565292962</v>
      </c>
      <c r="BZ34" s="4">
        <f>BF34*$BU34*VLOOKUP("Fuel Specific Gravity",'Raw Data'!$A$1:$B$2000,2,FALSE)</f>
        <v>143.74642546369603</v>
      </c>
      <c r="CA34" s="4">
        <f>BJ34*$BU34*VLOOKUP("Fuel Specific Gravity",'Raw Data'!$A$1:$B$2000,2,FALSE)</f>
        <v>18.261455205360001</v>
      </c>
      <c r="CB34" s="4">
        <f>BM34*$BU34*VLOOKUP("Fuel Specific Gravity",'Raw Data'!$A$1:$B$2000,2,FALSE)</f>
        <v>36.795892417273599</v>
      </c>
    </row>
    <row r="35" spans="1:80" x14ac:dyDescent="0.25">
      <c r="A35" s="2">
        <v>43167</v>
      </c>
      <c r="B35" s="38">
        <v>2.019560185185185E-2</v>
      </c>
      <c r="C35" s="4">
        <v>12.957000000000001</v>
      </c>
      <c r="D35" s="4">
        <v>0.32929999999999998</v>
      </c>
      <c r="E35" s="4">
        <v>3292.506245</v>
      </c>
      <c r="F35" s="4">
        <v>317.2</v>
      </c>
      <c r="G35" s="4">
        <v>2.8</v>
      </c>
      <c r="H35" s="4">
        <v>1196</v>
      </c>
      <c r="J35" s="4">
        <v>1.4</v>
      </c>
      <c r="K35" s="4">
        <v>0.88029999999999997</v>
      </c>
      <c r="L35" s="4">
        <v>11.4062</v>
      </c>
      <c r="M35" s="4">
        <v>0.2898</v>
      </c>
      <c r="N35" s="4">
        <v>279.24400000000003</v>
      </c>
      <c r="O35" s="4">
        <v>2.4649000000000001</v>
      </c>
      <c r="P35" s="4">
        <v>281.7</v>
      </c>
      <c r="Q35" s="4">
        <v>227.8287</v>
      </c>
      <c r="R35" s="4">
        <v>2.0110000000000001</v>
      </c>
      <c r="S35" s="4">
        <v>229.8</v>
      </c>
      <c r="T35" s="4">
        <v>1196.048</v>
      </c>
      <c r="W35" s="4">
        <v>0</v>
      </c>
      <c r="X35" s="4">
        <v>1.2354000000000001</v>
      </c>
      <c r="Y35" s="4">
        <v>12</v>
      </c>
      <c r="Z35" s="4">
        <v>853</v>
      </c>
      <c r="AA35" s="4">
        <v>853</v>
      </c>
      <c r="AB35" s="4">
        <v>866</v>
      </c>
      <c r="AC35" s="4">
        <v>92</v>
      </c>
      <c r="AD35" s="4">
        <v>26.98</v>
      </c>
      <c r="AE35" s="4">
        <v>0.62</v>
      </c>
      <c r="AF35" s="4">
        <v>980</v>
      </c>
      <c r="AG35" s="4">
        <v>1</v>
      </c>
      <c r="AH35" s="4">
        <v>58</v>
      </c>
      <c r="AI35" s="4">
        <v>37</v>
      </c>
      <c r="AJ35" s="4">
        <v>191</v>
      </c>
      <c r="AK35" s="4">
        <v>169</v>
      </c>
      <c r="AL35" s="4">
        <v>3.5</v>
      </c>
      <c r="AM35" s="4">
        <v>174.4</v>
      </c>
      <c r="AN35" s="4" t="s">
        <v>155</v>
      </c>
      <c r="AO35" s="4">
        <v>1</v>
      </c>
      <c r="AP35" s="5">
        <v>0.7710069444444444</v>
      </c>
      <c r="AQ35" s="4">
        <v>47.158575999999996</v>
      </c>
      <c r="AR35" s="4">
        <v>-88.484568999999993</v>
      </c>
      <c r="AS35" s="4">
        <v>310.8</v>
      </c>
      <c r="AT35" s="4">
        <v>22.1</v>
      </c>
      <c r="AU35" s="4">
        <v>12</v>
      </c>
      <c r="AV35" s="4">
        <v>11</v>
      </c>
      <c r="AW35" s="4" t="s">
        <v>215</v>
      </c>
      <c r="AX35" s="4">
        <v>1.8405</v>
      </c>
      <c r="AY35" s="4">
        <v>1.1437999999999999</v>
      </c>
      <c r="AZ35" s="4">
        <v>3</v>
      </c>
      <c r="BA35" s="4">
        <v>13.404</v>
      </c>
      <c r="BB35" s="4">
        <v>15.06</v>
      </c>
      <c r="BC35" s="4">
        <v>1.1200000000000001</v>
      </c>
      <c r="BD35" s="4">
        <v>13.596</v>
      </c>
      <c r="BE35" s="4">
        <v>2806.3710000000001</v>
      </c>
      <c r="BF35" s="4">
        <v>45.387999999999998</v>
      </c>
      <c r="BG35" s="4">
        <v>7.1950000000000003</v>
      </c>
      <c r="BH35" s="4">
        <v>6.4000000000000001E-2</v>
      </c>
      <c r="BI35" s="4">
        <v>7.258</v>
      </c>
      <c r="BJ35" s="4">
        <v>5.87</v>
      </c>
      <c r="BK35" s="4">
        <v>5.1999999999999998E-2</v>
      </c>
      <c r="BL35" s="4">
        <v>5.9219999999999997</v>
      </c>
      <c r="BM35" s="4">
        <v>10.1548</v>
      </c>
      <c r="BQ35" s="4">
        <v>221.00800000000001</v>
      </c>
      <c r="BR35" s="4">
        <v>0.14873800000000001</v>
      </c>
      <c r="BS35" s="4">
        <v>-5</v>
      </c>
      <c r="BT35" s="4">
        <v>7.123E-3</v>
      </c>
      <c r="BU35" s="4">
        <v>3.6347849999999999</v>
      </c>
      <c r="BV35" s="4">
        <v>21</v>
      </c>
      <c r="BW35" s="4">
        <f t="shared" si="9"/>
        <v>0.96031019699999998</v>
      </c>
      <c r="BY35" s="4">
        <f>BE35*$BU35*VLOOKUP("Fuel Specific Gravity",'Raw Data'!$A$1:$B$2000,2,FALSE)</f>
        <v>7660.6169666414862</v>
      </c>
      <c r="BZ35" s="4">
        <f>BF35*$BU35*VLOOKUP("Fuel Specific Gravity",'Raw Data'!$A$1:$B$2000,2,FALSE)</f>
        <v>123.89669180657999</v>
      </c>
      <c r="CA35" s="4">
        <f>BJ35*$BU35*VLOOKUP("Fuel Specific Gravity",'Raw Data'!$A$1:$B$2000,2,FALSE)</f>
        <v>16.023477150449999</v>
      </c>
      <c r="CB35" s="4">
        <f>BM35*$BU35*VLOOKUP("Fuel Specific Gravity",'Raw Data'!$A$1:$B$2000,2,FALSE)</f>
        <v>27.719796553218</v>
      </c>
    </row>
    <row r="36" spans="1:80" x14ac:dyDescent="0.25">
      <c r="A36" s="2">
        <v>43167</v>
      </c>
      <c r="B36" s="38">
        <v>2.0207175925925924E-2</v>
      </c>
      <c r="C36" s="4">
        <v>12.894</v>
      </c>
      <c r="D36" s="4">
        <v>0.26679999999999998</v>
      </c>
      <c r="E36" s="4">
        <v>2668.026644</v>
      </c>
      <c r="F36" s="4">
        <v>297.60000000000002</v>
      </c>
      <c r="G36" s="4">
        <v>2.8</v>
      </c>
      <c r="H36" s="4">
        <v>1046.7</v>
      </c>
      <c r="J36" s="4">
        <v>1.5</v>
      </c>
      <c r="K36" s="4">
        <v>0.88160000000000005</v>
      </c>
      <c r="L36" s="4">
        <v>11.3674</v>
      </c>
      <c r="M36" s="4">
        <v>0.23519999999999999</v>
      </c>
      <c r="N36" s="4">
        <v>262.39519999999999</v>
      </c>
      <c r="O36" s="4">
        <v>2.4430000000000001</v>
      </c>
      <c r="P36" s="4">
        <v>264.8</v>
      </c>
      <c r="Q36" s="4">
        <v>214.07939999999999</v>
      </c>
      <c r="R36" s="4">
        <v>1.9931000000000001</v>
      </c>
      <c r="S36" s="4">
        <v>216.1</v>
      </c>
      <c r="T36" s="4">
        <v>1046.7099000000001</v>
      </c>
      <c r="W36" s="4">
        <v>0</v>
      </c>
      <c r="X36" s="4">
        <v>1.3224</v>
      </c>
      <c r="Y36" s="4">
        <v>12.1</v>
      </c>
      <c r="Z36" s="4">
        <v>852</v>
      </c>
      <c r="AA36" s="4">
        <v>852</v>
      </c>
      <c r="AB36" s="4">
        <v>866</v>
      </c>
      <c r="AC36" s="4">
        <v>92</v>
      </c>
      <c r="AD36" s="4">
        <v>26.98</v>
      </c>
      <c r="AE36" s="4">
        <v>0.62</v>
      </c>
      <c r="AF36" s="4">
        <v>980</v>
      </c>
      <c r="AG36" s="4">
        <v>1</v>
      </c>
      <c r="AH36" s="4">
        <v>58</v>
      </c>
      <c r="AI36" s="4">
        <v>37</v>
      </c>
      <c r="AJ36" s="4">
        <v>191</v>
      </c>
      <c r="AK36" s="4">
        <v>169</v>
      </c>
      <c r="AL36" s="4">
        <v>3.7</v>
      </c>
      <c r="AM36" s="4">
        <v>174.8</v>
      </c>
      <c r="AN36" s="4" t="s">
        <v>155</v>
      </c>
      <c r="AO36" s="4">
        <v>1</v>
      </c>
      <c r="AP36" s="5">
        <v>0.77101851851851855</v>
      </c>
      <c r="AQ36" s="4">
        <v>47.158602999999999</v>
      </c>
      <c r="AR36" s="4">
        <v>-88.484454999999997</v>
      </c>
      <c r="AS36" s="4">
        <v>310.60000000000002</v>
      </c>
      <c r="AT36" s="4">
        <v>21.3</v>
      </c>
      <c r="AU36" s="4">
        <v>12</v>
      </c>
      <c r="AV36" s="4">
        <v>11</v>
      </c>
      <c r="AW36" s="4" t="s">
        <v>215</v>
      </c>
      <c r="AX36" s="4">
        <v>1.7719</v>
      </c>
      <c r="AY36" s="4">
        <v>1.2719</v>
      </c>
      <c r="AZ36" s="4">
        <v>3.0718999999999999</v>
      </c>
      <c r="BA36" s="4">
        <v>13.404</v>
      </c>
      <c r="BB36" s="4">
        <v>15.22</v>
      </c>
      <c r="BC36" s="4">
        <v>1.1399999999999999</v>
      </c>
      <c r="BD36" s="4">
        <v>13.433</v>
      </c>
      <c r="BE36" s="4">
        <v>2822.8049999999998</v>
      </c>
      <c r="BF36" s="4">
        <v>37.174999999999997</v>
      </c>
      <c r="BG36" s="4">
        <v>6.8239999999999998</v>
      </c>
      <c r="BH36" s="4">
        <v>6.4000000000000001E-2</v>
      </c>
      <c r="BI36" s="4">
        <v>6.8869999999999996</v>
      </c>
      <c r="BJ36" s="4">
        <v>5.5670000000000002</v>
      </c>
      <c r="BK36" s="4">
        <v>5.1999999999999998E-2</v>
      </c>
      <c r="BL36" s="4">
        <v>5.6189999999999998</v>
      </c>
      <c r="BM36" s="4">
        <v>8.9695</v>
      </c>
      <c r="BQ36" s="4">
        <v>238.76499999999999</v>
      </c>
      <c r="BR36" s="4">
        <v>0.189219</v>
      </c>
      <c r="BS36" s="4">
        <v>-5</v>
      </c>
      <c r="BT36" s="4">
        <v>6.123E-3</v>
      </c>
      <c r="BU36" s="4">
        <v>4.6240399999999999</v>
      </c>
      <c r="BV36" s="4">
        <v>21</v>
      </c>
      <c r="BW36" s="4">
        <f t="shared" si="9"/>
        <v>1.221671368</v>
      </c>
      <c r="BY36" s="4">
        <f>BE36*$BU36*VLOOKUP("Fuel Specific Gravity",'Raw Data'!$A$1:$B$2000,2,FALSE)</f>
        <v>9802.6251873821984</v>
      </c>
      <c r="BZ36" s="4">
        <f>BF36*$BU36*VLOOKUP("Fuel Specific Gravity",'Raw Data'!$A$1:$B$2000,2,FALSE)</f>
        <v>129.09591393700001</v>
      </c>
      <c r="CA36" s="4">
        <f>BJ36*$BU36*VLOOKUP("Fuel Specific Gravity",'Raw Data'!$A$1:$B$2000,2,FALSE)</f>
        <v>19.332265040679999</v>
      </c>
      <c r="CB36" s="4">
        <f>BM36*$BU36*VLOOKUP("Fuel Specific Gravity",'Raw Data'!$A$1:$B$2000,2,FALSE)</f>
        <v>31.147970411779998</v>
      </c>
    </row>
    <row r="37" spans="1:80" x14ac:dyDescent="0.25">
      <c r="A37" s="2">
        <v>43167</v>
      </c>
      <c r="B37" s="38">
        <v>2.0218749999999997E-2</v>
      </c>
      <c r="C37" s="4">
        <v>12.663</v>
      </c>
      <c r="D37" s="4">
        <v>0.20399999999999999</v>
      </c>
      <c r="E37" s="4">
        <v>2039.62931</v>
      </c>
      <c r="F37" s="4">
        <v>288.5</v>
      </c>
      <c r="G37" s="4">
        <v>2.6</v>
      </c>
      <c r="H37" s="4">
        <v>909</v>
      </c>
      <c r="J37" s="4">
        <v>1.6</v>
      </c>
      <c r="K37" s="4">
        <v>0.8841</v>
      </c>
      <c r="L37" s="4">
        <v>11.196</v>
      </c>
      <c r="M37" s="4">
        <v>0.18029999999999999</v>
      </c>
      <c r="N37" s="4">
        <v>255.05179999999999</v>
      </c>
      <c r="O37" s="4">
        <v>2.2988</v>
      </c>
      <c r="P37" s="4">
        <v>257.39999999999998</v>
      </c>
      <c r="Q37" s="4">
        <v>208.10759999999999</v>
      </c>
      <c r="R37" s="4">
        <v>1.8756999999999999</v>
      </c>
      <c r="S37" s="4">
        <v>210</v>
      </c>
      <c r="T37" s="4">
        <v>908.9973</v>
      </c>
      <c r="W37" s="4">
        <v>0</v>
      </c>
      <c r="X37" s="4">
        <v>1.4146000000000001</v>
      </c>
      <c r="Y37" s="4">
        <v>12.1</v>
      </c>
      <c r="Z37" s="4">
        <v>852</v>
      </c>
      <c r="AA37" s="4">
        <v>852</v>
      </c>
      <c r="AB37" s="4">
        <v>866</v>
      </c>
      <c r="AC37" s="4">
        <v>92</v>
      </c>
      <c r="AD37" s="4">
        <v>27</v>
      </c>
      <c r="AE37" s="4">
        <v>0.62</v>
      </c>
      <c r="AF37" s="4">
        <v>979</v>
      </c>
      <c r="AG37" s="4">
        <v>1</v>
      </c>
      <c r="AH37" s="4">
        <v>58</v>
      </c>
      <c r="AI37" s="4">
        <v>37</v>
      </c>
      <c r="AJ37" s="4">
        <v>191</v>
      </c>
      <c r="AK37" s="4">
        <v>169</v>
      </c>
      <c r="AL37" s="4">
        <v>3.7</v>
      </c>
      <c r="AM37" s="4">
        <v>174.9</v>
      </c>
      <c r="AN37" s="4" t="s">
        <v>155</v>
      </c>
      <c r="AO37" s="4">
        <v>1</v>
      </c>
      <c r="AP37" s="5">
        <v>0.7710300925925927</v>
      </c>
      <c r="AQ37" s="4">
        <v>47.158653000000001</v>
      </c>
      <c r="AR37" s="4">
        <v>-88.484357000000003</v>
      </c>
      <c r="AS37" s="4">
        <v>310.60000000000002</v>
      </c>
      <c r="AT37" s="4">
        <v>20.9</v>
      </c>
      <c r="AU37" s="4">
        <v>12</v>
      </c>
      <c r="AV37" s="4">
        <v>11</v>
      </c>
      <c r="AW37" s="4" t="s">
        <v>215</v>
      </c>
      <c r="AX37" s="4">
        <v>2.0876000000000001</v>
      </c>
      <c r="AY37" s="4">
        <v>1.0843</v>
      </c>
      <c r="AZ37" s="4">
        <v>3.2437999999999998</v>
      </c>
      <c r="BA37" s="4">
        <v>13.404</v>
      </c>
      <c r="BB37" s="4">
        <v>15.58</v>
      </c>
      <c r="BC37" s="4">
        <v>1.1599999999999999</v>
      </c>
      <c r="BD37" s="4">
        <v>13.105</v>
      </c>
      <c r="BE37" s="4">
        <v>2838.6469999999999</v>
      </c>
      <c r="BF37" s="4">
        <v>29.1</v>
      </c>
      <c r="BG37" s="4">
        <v>6.7720000000000002</v>
      </c>
      <c r="BH37" s="4">
        <v>6.0999999999999999E-2</v>
      </c>
      <c r="BI37" s="4">
        <v>6.8330000000000002</v>
      </c>
      <c r="BJ37" s="4">
        <v>5.5250000000000004</v>
      </c>
      <c r="BK37" s="4">
        <v>0.05</v>
      </c>
      <c r="BL37" s="4">
        <v>5.5750000000000002</v>
      </c>
      <c r="BM37" s="4">
        <v>7.9530000000000003</v>
      </c>
      <c r="BQ37" s="4">
        <v>260.786</v>
      </c>
      <c r="BR37" s="4">
        <v>0.18184500000000001</v>
      </c>
      <c r="BS37" s="4">
        <v>-5</v>
      </c>
      <c r="BT37" s="4">
        <v>6.8770000000000003E-3</v>
      </c>
      <c r="BU37" s="4">
        <v>4.4438370000000003</v>
      </c>
      <c r="BV37" s="4">
        <v>21</v>
      </c>
      <c r="BW37" s="4">
        <f t="shared" si="9"/>
        <v>1.1740617354</v>
      </c>
      <c r="BY37" s="4">
        <f>BE37*$BU37*VLOOKUP("Fuel Specific Gravity",'Raw Data'!$A$1:$B$2000,2,FALSE)</f>
        <v>9473.4779109727897</v>
      </c>
      <c r="BZ37" s="4">
        <f>BF37*$BU37*VLOOKUP("Fuel Specific Gravity",'Raw Data'!$A$1:$B$2000,2,FALSE)</f>
        <v>97.116058181699998</v>
      </c>
      <c r="CA37" s="4">
        <f>BJ37*$BU37*VLOOKUP("Fuel Specific Gravity",'Raw Data'!$A$1:$B$2000,2,FALSE)</f>
        <v>18.438701768175001</v>
      </c>
      <c r="CB37" s="4">
        <f>BM37*$BU37*VLOOKUP("Fuel Specific Gravity",'Raw Data'!$A$1:$B$2000,2,FALSE)</f>
        <v>26.541718581411004</v>
      </c>
    </row>
    <row r="38" spans="1:80" x14ac:dyDescent="0.25">
      <c r="A38" s="2">
        <v>43167</v>
      </c>
      <c r="B38" s="38">
        <v>2.0230324074074074E-2</v>
      </c>
      <c r="C38" s="4">
        <v>12.401</v>
      </c>
      <c r="D38" s="4">
        <v>0.23549999999999999</v>
      </c>
      <c r="E38" s="4">
        <v>2355.0684930000002</v>
      </c>
      <c r="F38" s="4">
        <v>280.3</v>
      </c>
      <c r="G38" s="4">
        <v>2.6</v>
      </c>
      <c r="H38" s="4">
        <v>848</v>
      </c>
      <c r="J38" s="4">
        <v>1.6</v>
      </c>
      <c r="K38" s="4">
        <v>0.8861</v>
      </c>
      <c r="L38" s="4">
        <v>10.988200000000001</v>
      </c>
      <c r="M38" s="4">
        <v>0.2087</v>
      </c>
      <c r="N38" s="4">
        <v>248.3434</v>
      </c>
      <c r="O38" s="4">
        <v>2.278</v>
      </c>
      <c r="P38" s="4">
        <v>250.6</v>
      </c>
      <c r="Q38" s="4">
        <v>202.63659999999999</v>
      </c>
      <c r="R38" s="4">
        <v>1.8587</v>
      </c>
      <c r="S38" s="4">
        <v>204.5</v>
      </c>
      <c r="T38" s="4">
        <v>847.95</v>
      </c>
      <c r="W38" s="4">
        <v>0</v>
      </c>
      <c r="X38" s="4">
        <v>1.4177</v>
      </c>
      <c r="Y38" s="4">
        <v>12.1</v>
      </c>
      <c r="Z38" s="4">
        <v>851</v>
      </c>
      <c r="AA38" s="4">
        <v>851</v>
      </c>
      <c r="AB38" s="4">
        <v>865</v>
      </c>
      <c r="AC38" s="4">
        <v>92</v>
      </c>
      <c r="AD38" s="4">
        <v>27.01</v>
      </c>
      <c r="AE38" s="4">
        <v>0.62</v>
      </c>
      <c r="AF38" s="4">
        <v>979</v>
      </c>
      <c r="AG38" s="4">
        <v>1</v>
      </c>
      <c r="AH38" s="4">
        <v>58</v>
      </c>
      <c r="AI38" s="4">
        <v>37</v>
      </c>
      <c r="AJ38" s="4">
        <v>191</v>
      </c>
      <c r="AK38" s="4">
        <v>169.9</v>
      </c>
      <c r="AL38" s="4">
        <v>3.8</v>
      </c>
      <c r="AM38" s="4">
        <v>174.5</v>
      </c>
      <c r="AN38" s="4" t="s">
        <v>155</v>
      </c>
      <c r="AO38" s="4">
        <v>1</v>
      </c>
      <c r="AP38" s="5">
        <v>0.77104166666666663</v>
      </c>
      <c r="AQ38" s="4">
        <v>47.158718</v>
      </c>
      <c r="AR38" s="4">
        <v>-88.484273999999999</v>
      </c>
      <c r="AS38" s="4">
        <v>310.60000000000002</v>
      </c>
      <c r="AT38" s="4">
        <v>20.9</v>
      </c>
      <c r="AU38" s="4">
        <v>12</v>
      </c>
      <c r="AV38" s="4">
        <v>10</v>
      </c>
      <c r="AW38" s="4" t="s">
        <v>222</v>
      </c>
      <c r="AX38" s="4">
        <v>2.2000000000000002</v>
      </c>
      <c r="AY38" s="4">
        <v>1</v>
      </c>
      <c r="AZ38" s="4">
        <v>3.3</v>
      </c>
      <c r="BA38" s="4">
        <v>13.404</v>
      </c>
      <c r="BB38" s="4">
        <v>15.85</v>
      </c>
      <c r="BC38" s="4">
        <v>1.18</v>
      </c>
      <c r="BD38" s="4">
        <v>12.86</v>
      </c>
      <c r="BE38" s="4">
        <v>2831.9459999999999</v>
      </c>
      <c r="BF38" s="4">
        <v>34.228999999999999</v>
      </c>
      <c r="BG38" s="4">
        <v>6.7030000000000003</v>
      </c>
      <c r="BH38" s="4">
        <v>6.0999999999999999E-2</v>
      </c>
      <c r="BI38" s="4">
        <v>6.7640000000000002</v>
      </c>
      <c r="BJ38" s="4">
        <v>5.4690000000000003</v>
      </c>
      <c r="BK38" s="4">
        <v>0.05</v>
      </c>
      <c r="BL38" s="4">
        <v>5.5190000000000001</v>
      </c>
      <c r="BM38" s="4">
        <v>7.5412999999999997</v>
      </c>
      <c r="BQ38" s="4">
        <v>265.666</v>
      </c>
      <c r="BR38" s="4">
        <v>0.238759</v>
      </c>
      <c r="BS38" s="4">
        <v>-5</v>
      </c>
      <c r="BT38" s="4">
        <v>7.0000000000000001E-3</v>
      </c>
      <c r="BU38" s="4">
        <v>5.8346730000000004</v>
      </c>
      <c r="BV38" s="4">
        <v>21</v>
      </c>
      <c r="BW38" s="4">
        <f t="shared" si="9"/>
        <v>1.5415206066</v>
      </c>
      <c r="BY38" s="4">
        <f>BE38*$BU38*VLOOKUP("Fuel Specific Gravity",'Raw Data'!$A$1:$B$2000,2,FALSE)</f>
        <v>12409.132626607159</v>
      </c>
      <c r="BZ38" s="4">
        <f>BF38*$BU38*VLOOKUP("Fuel Specific Gravity",'Raw Data'!$A$1:$B$2000,2,FALSE)</f>
        <v>149.98598160986703</v>
      </c>
      <c r="CA38" s="4">
        <f>BJ38*$BU38*VLOOKUP("Fuel Specific Gravity",'Raw Data'!$A$1:$B$2000,2,FALSE)</f>
        <v>23.964279804387004</v>
      </c>
      <c r="CB38" s="4">
        <f>BM38*$BU38*VLOOKUP("Fuel Specific Gravity",'Raw Data'!$A$1:$B$2000,2,FALSE)</f>
        <v>33.044765640669901</v>
      </c>
    </row>
    <row r="39" spans="1:80" x14ac:dyDescent="0.25">
      <c r="A39" s="2">
        <v>43167</v>
      </c>
      <c r="B39" s="38">
        <v>2.0241898148148148E-2</v>
      </c>
      <c r="C39" s="4">
        <v>12.595000000000001</v>
      </c>
      <c r="D39" s="4">
        <v>0.37419999999999998</v>
      </c>
      <c r="E39" s="4">
        <v>3742.3430960000001</v>
      </c>
      <c r="F39" s="4">
        <v>297.8</v>
      </c>
      <c r="G39" s="4">
        <v>2.2999999999999998</v>
      </c>
      <c r="H39" s="4">
        <v>1101.0999999999999</v>
      </c>
      <c r="J39" s="4">
        <v>1.7</v>
      </c>
      <c r="K39" s="4">
        <v>0.88300000000000001</v>
      </c>
      <c r="L39" s="4">
        <v>11.121600000000001</v>
      </c>
      <c r="M39" s="4">
        <v>0.33040000000000003</v>
      </c>
      <c r="N39" s="4">
        <v>262.94349999999997</v>
      </c>
      <c r="O39" s="4">
        <v>2.0173000000000001</v>
      </c>
      <c r="P39" s="4">
        <v>265</v>
      </c>
      <c r="Q39" s="4">
        <v>214.5496</v>
      </c>
      <c r="R39" s="4">
        <v>1.6459999999999999</v>
      </c>
      <c r="S39" s="4">
        <v>216.2</v>
      </c>
      <c r="T39" s="4">
        <v>1101.1337000000001</v>
      </c>
      <c r="W39" s="4">
        <v>0</v>
      </c>
      <c r="X39" s="4">
        <v>1.5011000000000001</v>
      </c>
      <c r="Y39" s="4">
        <v>12.1</v>
      </c>
      <c r="Z39" s="4">
        <v>850</v>
      </c>
      <c r="AA39" s="4">
        <v>850</v>
      </c>
      <c r="AB39" s="4">
        <v>864</v>
      </c>
      <c r="AC39" s="4">
        <v>92</v>
      </c>
      <c r="AD39" s="4">
        <v>27.01</v>
      </c>
      <c r="AE39" s="4">
        <v>0.62</v>
      </c>
      <c r="AF39" s="4">
        <v>979</v>
      </c>
      <c r="AG39" s="4">
        <v>1</v>
      </c>
      <c r="AH39" s="4">
        <v>58</v>
      </c>
      <c r="AI39" s="4">
        <v>37</v>
      </c>
      <c r="AJ39" s="4">
        <v>191</v>
      </c>
      <c r="AK39" s="4">
        <v>169.1</v>
      </c>
      <c r="AL39" s="4">
        <v>3.8</v>
      </c>
      <c r="AM39" s="4">
        <v>174.1</v>
      </c>
      <c r="AN39" s="4" t="s">
        <v>155</v>
      </c>
      <c r="AO39" s="4">
        <v>1</v>
      </c>
      <c r="AP39" s="5">
        <v>0.77105324074074078</v>
      </c>
      <c r="AQ39" s="4">
        <v>47.158788000000001</v>
      </c>
      <c r="AR39" s="4">
        <v>-88.484201999999996</v>
      </c>
      <c r="AS39" s="4">
        <v>310.3</v>
      </c>
      <c r="AT39" s="4">
        <v>20.9</v>
      </c>
      <c r="AU39" s="4">
        <v>12</v>
      </c>
      <c r="AV39" s="4">
        <v>11</v>
      </c>
      <c r="AW39" s="4" t="s">
        <v>215</v>
      </c>
      <c r="AX39" s="4">
        <v>1.4091</v>
      </c>
      <c r="AY39" s="4">
        <v>1</v>
      </c>
      <c r="AZ39" s="4">
        <v>2.2214999999999998</v>
      </c>
      <c r="BA39" s="4">
        <v>13.404</v>
      </c>
      <c r="BB39" s="4">
        <v>15.41</v>
      </c>
      <c r="BC39" s="4">
        <v>1.1499999999999999</v>
      </c>
      <c r="BD39" s="4">
        <v>13.25</v>
      </c>
      <c r="BE39" s="4">
        <v>2796.5439999999999</v>
      </c>
      <c r="BF39" s="4">
        <v>52.884999999999998</v>
      </c>
      <c r="BG39" s="4">
        <v>6.9240000000000004</v>
      </c>
      <c r="BH39" s="4">
        <v>5.2999999999999999E-2</v>
      </c>
      <c r="BI39" s="4">
        <v>6.9770000000000003</v>
      </c>
      <c r="BJ39" s="4">
        <v>5.65</v>
      </c>
      <c r="BK39" s="4">
        <v>4.2999999999999997E-2</v>
      </c>
      <c r="BL39" s="4">
        <v>5.6929999999999996</v>
      </c>
      <c r="BM39" s="4">
        <v>9.5547000000000004</v>
      </c>
      <c r="BQ39" s="4">
        <v>274.45</v>
      </c>
      <c r="BR39" s="4">
        <v>0.32768399999999998</v>
      </c>
      <c r="BS39" s="4">
        <v>-5</v>
      </c>
      <c r="BT39" s="4">
        <v>7.0000000000000001E-3</v>
      </c>
      <c r="BU39" s="4">
        <v>8.0077780000000001</v>
      </c>
      <c r="BV39" s="4">
        <v>21</v>
      </c>
      <c r="BW39" s="4">
        <f t="shared" si="9"/>
        <v>2.1156549475999999</v>
      </c>
      <c r="BY39" s="4">
        <f>BE39*$BU39*VLOOKUP("Fuel Specific Gravity",'Raw Data'!$A$1:$B$2000,2,FALSE)</f>
        <v>16817.971742943231</v>
      </c>
      <c r="BZ39" s="4">
        <f>BF39*$BU39*VLOOKUP("Fuel Specific Gravity",'Raw Data'!$A$1:$B$2000,2,FALSE)</f>
        <v>318.04199598703002</v>
      </c>
      <c r="CA39" s="4">
        <f>BJ39*$BU39*VLOOKUP("Fuel Specific Gravity",'Raw Data'!$A$1:$B$2000,2,FALSE)</f>
        <v>33.978203220700003</v>
      </c>
      <c r="CB39" s="4">
        <f>BM39*$BU39*VLOOKUP("Fuel Specific Gravity",'Raw Data'!$A$1:$B$2000,2,FALSE)</f>
        <v>57.460449258906607</v>
      </c>
    </row>
    <row r="40" spans="1:80" x14ac:dyDescent="0.25">
      <c r="A40" s="2">
        <v>43167</v>
      </c>
      <c r="B40" s="38">
        <v>2.0253472222222221E-2</v>
      </c>
      <c r="C40" s="4">
        <v>12.968999999999999</v>
      </c>
      <c r="D40" s="4">
        <v>0.61539999999999995</v>
      </c>
      <c r="E40" s="4">
        <v>6153.5989929999996</v>
      </c>
      <c r="F40" s="4">
        <v>409.6</v>
      </c>
      <c r="G40" s="4">
        <v>1</v>
      </c>
      <c r="H40" s="4">
        <v>1952</v>
      </c>
      <c r="J40" s="4">
        <v>1.85</v>
      </c>
      <c r="K40" s="4">
        <v>0.877</v>
      </c>
      <c r="L40" s="4">
        <v>11.3742</v>
      </c>
      <c r="M40" s="4">
        <v>0.53969999999999996</v>
      </c>
      <c r="N40" s="4">
        <v>359.26100000000002</v>
      </c>
      <c r="O40" s="4">
        <v>0.89949999999999997</v>
      </c>
      <c r="P40" s="4">
        <v>360.2</v>
      </c>
      <c r="Q40" s="4">
        <v>293.14019999999999</v>
      </c>
      <c r="R40" s="4">
        <v>0.7339</v>
      </c>
      <c r="S40" s="4">
        <v>293.89999999999998</v>
      </c>
      <c r="T40" s="4">
        <v>1952.0499</v>
      </c>
      <c r="W40" s="4">
        <v>0</v>
      </c>
      <c r="X40" s="4">
        <v>1.6253</v>
      </c>
      <c r="Y40" s="4">
        <v>12.1</v>
      </c>
      <c r="Z40" s="4">
        <v>850</v>
      </c>
      <c r="AA40" s="4">
        <v>850</v>
      </c>
      <c r="AB40" s="4">
        <v>864</v>
      </c>
      <c r="AC40" s="4">
        <v>92</v>
      </c>
      <c r="AD40" s="4">
        <v>27.01</v>
      </c>
      <c r="AE40" s="4">
        <v>0.62</v>
      </c>
      <c r="AF40" s="4">
        <v>979</v>
      </c>
      <c r="AG40" s="4">
        <v>1</v>
      </c>
      <c r="AH40" s="4">
        <v>58</v>
      </c>
      <c r="AI40" s="4">
        <v>37</v>
      </c>
      <c r="AJ40" s="4">
        <v>191</v>
      </c>
      <c r="AK40" s="4">
        <v>169</v>
      </c>
      <c r="AL40" s="4">
        <v>3.8</v>
      </c>
      <c r="AM40" s="4">
        <v>174</v>
      </c>
      <c r="AN40" s="4" t="s">
        <v>155</v>
      </c>
      <c r="AO40" s="4">
        <v>1</v>
      </c>
      <c r="AP40" s="5">
        <v>0.77106481481481481</v>
      </c>
      <c r="AQ40" s="4">
        <v>47.158864999999999</v>
      </c>
      <c r="AR40" s="4">
        <v>-88.484150999999997</v>
      </c>
      <c r="AS40" s="4">
        <v>310.10000000000002</v>
      </c>
      <c r="AT40" s="4">
        <v>21.3</v>
      </c>
      <c r="AU40" s="4">
        <v>12</v>
      </c>
      <c r="AV40" s="4">
        <v>11</v>
      </c>
      <c r="AW40" s="4" t="s">
        <v>215</v>
      </c>
      <c r="AX40" s="4">
        <v>1.1000000000000001</v>
      </c>
      <c r="AY40" s="4">
        <v>1.0719000000000001</v>
      </c>
      <c r="AZ40" s="4">
        <v>1.8</v>
      </c>
      <c r="BA40" s="4">
        <v>13.404</v>
      </c>
      <c r="BB40" s="4">
        <v>14.63</v>
      </c>
      <c r="BC40" s="4">
        <v>1.0900000000000001</v>
      </c>
      <c r="BD40" s="4">
        <v>14.023</v>
      </c>
      <c r="BE40" s="4">
        <v>2730.4490000000001</v>
      </c>
      <c r="BF40" s="4">
        <v>82.456000000000003</v>
      </c>
      <c r="BG40" s="4">
        <v>9.0310000000000006</v>
      </c>
      <c r="BH40" s="4">
        <v>2.3E-2</v>
      </c>
      <c r="BI40" s="4">
        <v>9.0540000000000003</v>
      </c>
      <c r="BJ40" s="4">
        <v>7.3689999999999998</v>
      </c>
      <c r="BK40" s="4">
        <v>1.7999999999999999E-2</v>
      </c>
      <c r="BL40" s="4">
        <v>7.3879999999999999</v>
      </c>
      <c r="BM40" s="4">
        <v>16.170500000000001</v>
      </c>
      <c r="BQ40" s="4">
        <v>283.68900000000002</v>
      </c>
      <c r="BR40" s="4">
        <v>0.404775</v>
      </c>
      <c r="BS40" s="4">
        <v>-5</v>
      </c>
      <c r="BT40" s="4">
        <v>7.8770000000000003E-3</v>
      </c>
      <c r="BU40" s="4">
        <v>9.8916889999999995</v>
      </c>
      <c r="BV40" s="4">
        <v>21</v>
      </c>
      <c r="BW40" s="4">
        <f t="shared" si="9"/>
        <v>2.6133842337999997</v>
      </c>
      <c r="BY40" s="4">
        <f>BE40*$BU40*VLOOKUP("Fuel Specific Gravity",'Raw Data'!$A$1:$B$2000,2,FALSE)</f>
        <v>20283.573006109109</v>
      </c>
      <c r="BZ40" s="4">
        <f>BF40*$BU40*VLOOKUP("Fuel Specific Gravity",'Raw Data'!$A$1:$B$2000,2,FALSE)</f>
        <v>612.53746024618397</v>
      </c>
      <c r="CA40" s="4">
        <f>BJ40*$BU40*VLOOKUP("Fuel Specific Gravity",'Raw Data'!$A$1:$B$2000,2,FALSE)</f>
        <v>54.741784036991</v>
      </c>
      <c r="CB40" s="4">
        <f>BM40*$BU40*VLOOKUP("Fuel Specific Gravity",'Raw Data'!$A$1:$B$2000,2,FALSE)</f>
        <v>120.12512128784951</v>
      </c>
    </row>
    <row r="41" spans="1:80" x14ac:dyDescent="0.25">
      <c r="A41" s="2">
        <v>43167</v>
      </c>
      <c r="B41" s="38">
        <v>2.0265046296296298E-2</v>
      </c>
      <c r="C41" s="4">
        <v>13.04</v>
      </c>
      <c r="D41" s="4">
        <v>0.9355</v>
      </c>
      <c r="E41" s="4">
        <v>9354.9361700000009</v>
      </c>
      <c r="F41" s="4">
        <v>743.1</v>
      </c>
      <c r="G41" s="4">
        <v>-0.8</v>
      </c>
      <c r="H41" s="4">
        <v>3026.7</v>
      </c>
      <c r="J41" s="4">
        <v>2</v>
      </c>
      <c r="K41" s="4">
        <v>0.87260000000000004</v>
      </c>
      <c r="L41" s="4">
        <v>11.3782</v>
      </c>
      <c r="M41" s="4">
        <v>0.81630000000000003</v>
      </c>
      <c r="N41" s="4">
        <v>648.42729999999995</v>
      </c>
      <c r="O41" s="4">
        <v>0</v>
      </c>
      <c r="P41" s="4">
        <v>648.4</v>
      </c>
      <c r="Q41" s="4">
        <v>529.03689999999995</v>
      </c>
      <c r="R41" s="4">
        <v>0</v>
      </c>
      <c r="S41" s="4">
        <v>529</v>
      </c>
      <c r="T41" s="4">
        <v>3026.6720999999998</v>
      </c>
      <c r="W41" s="4">
        <v>0</v>
      </c>
      <c r="X41" s="4">
        <v>1.7451000000000001</v>
      </c>
      <c r="Y41" s="4">
        <v>12.1</v>
      </c>
      <c r="Z41" s="4">
        <v>850</v>
      </c>
      <c r="AA41" s="4">
        <v>849</v>
      </c>
      <c r="AB41" s="4">
        <v>863</v>
      </c>
      <c r="AC41" s="4">
        <v>92</v>
      </c>
      <c r="AD41" s="4">
        <v>26.98</v>
      </c>
      <c r="AE41" s="4">
        <v>0.62</v>
      </c>
      <c r="AF41" s="4">
        <v>980</v>
      </c>
      <c r="AG41" s="4">
        <v>1</v>
      </c>
      <c r="AH41" s="4">
        <v>58</v>
      </c>
      <c r="AI41" s="4">
        <v>37</v>
      </c>
      <c r="AJ41" s="4">
        <v>191</v>
      </c>
      <c r="AK41" s="4">
        <v>169.9</v>
      </c>
      <c r="AL41" s="4">
        <v>3.9</v>
      </c>
      <c r="AM41" s="4">
        <v>174</v>
      </c>
      <c r="AN41" s="4" t="s">
        <v>155</v>
      </c>
      <c r="AO41" s="4">
        <v>1</v>
      </c>
      <c r="AP41" s="5">
        <v>0.77107638888888896</v>
      </c>
      <c r="AQ41" s="4">
        <v>47.158951000000002</v>
      </c>
      <c r="AR41" s="4">
        <v>-88.484125000000006</v>
      </c>
      <c r="AS41" s="4">
        <v>309.89999999999998</v>
      </c>
      <c r="AT41" s="4">
        <v>22</v>
      </c>
      <c r="AU41" s="4">
        <v>12</v>
      </c>
      <c r="AV41" s="4">
        <v>11</v>
      </c>
      <c r="AW41" s="4" t="s">
        <v>215</v>
      </c>
      <c r="AX41" s="4">
        <v>1.1000000000000001</v>
      </c>
      <c r="AY41" s="4">
        <v>1.1718999999999999</v>
      </c>
      <c r="AZ41" s="4">
        <v>1.8718999999999999</v>
      </c>
      <c r="BA41" s="4">
        <v>13.404</v>
      </c>
      <c r="BB41" s="4">
        <v>14.08</v>
      </c>
      <c r="BC41" s="4">
        <v>1.05</v>
      </c>
      <c r="BD41" s="4">
        <v>14.605</v>
      </c>
      <c r="BE41" s="4">
        <v>2646.3119999999999</v>
      </c>
      <c r="BF41" s="4">
        <v>120.83199999999999</v>
      </c>
      <c r="BG41" s="4">
        <v>15.792999999999999</v>
      </c>
      <c r="BH41" s="4">
        <v>0</v>
      </c>
      <c r="BI41" s="4">
        <v>15.792999999999999</v>
      </c>
      <c r="BJ41" s="4">
        <v>12.885</v>
      </c>
      <c r="BK41" s="4">
        <v>0</v>
      </c>
      <c r="BL41" s="4">
        <v>12.885</v>
      </c>
      <c r="BM41" s="4">
        <v>24.291599999999999</v>
      </c>
      <c r="BQ41" s="4">
        <v>295.11500000000001</v>
      </c>
      <c r="BR41" s="4">
        <v>0.52450200000000002</v>
      </c>
      <c r="BS41" s="4">
        <v>-5</v>
      </c>
      <c r="BT41" s="4">
        <v>7.123E-3</v>
      </c>
      <c r="BU41" s="4">
        <v>12.817518</v>
      </c>
      <c r="BV41" s="4">
        <v>21</v>
      </c>
      <c r="BW41" s="4">
        <f t="shared" si="9"/>
        <v>3.3863882556</v>
      </c>
      <c r="BY41" s="4">
        <f>BE41*$BU41*VLOOKUP("Fuel Specific Gravity",'Raw Data'!$A$1:$B$2000,2,FALSE)</f>
        <v>25473.282921905615</v>
      </c>
      <c r="BZ41" s="4">
        <f>BF41*$BU41*VLOOKUP("Fuel Specific Gravity",'Raw Data'!$A$1:$B$2000,2,FALSE)</f>
        <v>1163.1235175669758</v>
      </c>
      <c r="CA41" s="4">
        <f>BJ41*$BU41*VLOOKUP("Fuel Specific Gravity",'Raw Data'!$A$1:$B$2000,2,FALSE)</f>
        <v>124.03044329193</v>
      </c>
      <c r="CB41" s="4">
        <f>BM41*$BU41*VLOOKUP("Fuel Specific Gravity",'Raw Data'!$A$1:$B$2000,2,FALSE)</f>
        <v>233.82987320684876</v>
      </c>
    </row>
    <row r="42" spans="1:80" x14ac:dyDescent="0.25">
      <c r="A42" s="2">
        <v>43167</v>
      </c>
      <c r="B42" s="38">
        <v>2.0276620370370372E-2</v>
      </c>
      <c r="C42" s="4">
        <v>13.035</v>
      </c>
      <c r="D42" s="4">
        <v>1.3483000000000001</v>
      </c>
      <c r="E42" s="4">
        <v>13482.59575</v>
      </c>
      <c r="F42" s="4">
        <v>1008.5</v>
      </c>
      <c r="G42" s="4">
        <v>-0.9</v>
      </c>
      <c r="H42" s="4">
        <v>3704.6</v>
      </c>
      <c r="J42" s="4">
        <v>2</v>
      </c>
      <c r="K42" s="4">
        <v>0.86819999999999997</v>
      </c>
      <c r="L42" s="4">
        <v>11.3164</v>
      </c>
      <c r="M42" s="4">
        <v>1.1705000000000001</v>
      </c>
      <c r="N42" s="4">
        <v>875.56230000000005</v>
      </c>
      <c r="O42" s="4">
        <v>0</v>
      </c>
      <c r="P42" s="4">
        <v>875.6</v>
      </c>
      <c r="Q42" s="4">
        <v>714.34180000000003</v>
      </c>
      <c r="R42" s="4">
        <v>0</v>
      </c>
      <c r="S42" s="4">
        <v>714.3</v>
      </c>
      <c r="T42" s="4">
        <v>3704.625</v>
      </c>
      <c r="W42" s="4">
        <v>0</v>
      </c>
      <c r="X42" s="4">
        <v>1.7363999999999999</v>
      </c>
      <c r="Y42" s="4">
        <v>12.1</v>
      </c>
      <c r="Z42" s="4">
        <v>849</v>
      </c>
      <c r="AA42" s="4">
        <v>849</v>
      </c>
      <c r="AB42" s="4">
        <v>863</v>
      </c>
      <c r="AC42" s="4">
        <v>92</v>
      </c>
      <c r="AD42" s="4">
        <v>26.98</v>
      </c>
      <c r="AE42" s="4">
        <v>0.62</v>
      </c>
      <c r="AF42" s="4">
        <v>980</v>
      </c>
      <c r="AG42" s="4">
        <v>1</v>
      </c>
      <c r="AH42" s="4">
        <v>57.122999999999998</v>
      </c>
      <c r="AI42" s="4">
        <v>37</v>
      </c>
      <c r="AJ42" s="4">
        <v>191.9</v>
      </c>
      <c r="AK42" s="4">
        <v>170</v>
      </c>
      <c r="AL42" s="4">
        <v>3.8</v>
      </c>
      <c r="AM42" s="4">
        <v>174</v>
      </c>
      <c r="AN42" s="4" t="s">
        <v>155</v>
      </c>
      <c r="AO42" s="4">
        <v>1</v>
      </c>
      <c r="AP42" s="5">
        <v>0.77108796296296289</v>
      </c>
      <c r="AQ42" s="4">
        <v>47.159038000000002</v>
      </c>
      <c r="AR42" s="4">
        <v>-88.484106999999995</v>
      </c>
      <c r="AS42" s="4">
        <v>309.89999999999998</v>
      </c>
      <c r="AT42" s="4">
        <v>22.2</v>
      </c>
      <c r="AU42" s="4">
        <v>12</v>
      </c>
      <c r="AV42" s="4">
        <v>11</v>
      </c>
      <c r="AW42" s="4" t="s">
        <v>215</v>
      </c>
      <c r="AX42" s="4">
        <v>1.2436560000000001</v>
      </c>
      <c r="AY42" s="4">
        <v>1.0563439999999999</v>
      </c>
      <c r="AZ42" s="4">
        <v>1.9718279999999999</v>
      </c>
      <c r="BA42" s="4">
        <v>13.404</v>
      </c>
      <c r="BB42" s="4">
        <v>13.59</v>
      </c>
      <c r="BC42" s="4">
        <v>1.01</v>
      </c>
      <c r="BD42" s="4">
        <v>15.183</v>
      </c>
      <c r="BE42" s="4">
        <v>2557.951</v>
      </c>
      <c r="BF42" s="4">
        <v>168.40199999999999</v>
      </c>
      <c r="BG42" s="4">
        <v>20.725999999999999</v>
      </c>
      <c r="BH42" s="4">
        <v>0</v>
      </c>
      <c r="BI42" s="4">
        <v>20.725999999999999</v>
      </c>
      <c r="BJ42" s="4">
        <v>16.908999999999999</v>
      </c>
      <c r="BK42" s="4">
        <v>0</v>
      </c>
      <c r="BL42" s="4">
        <v>16.908999999999999</v>
      </c>
      <c r="BM42" s="4">
        <v>28.896799999999999</v>
      </c>
      <c r="BQ42" s="4">
        <v>285.38099999999997</v>
      </c>
      <c r="BR42" s="4">
        <v>0.60665199999999997</v>
      </c>
      <c r="BS42" s="4">
        <v>-5</v>
      </c>
      <c r="BT42" s="4">
        <v>7.8770000000000003E-3</v>
      </c>
      <c r="BU42" s="4">
        <v>14.825058</v>
      </c>
      <c r="BV42" s="4">
        <v>21</v>
      </c>
      <c r="BW42" s="4">
        <f t="shared" si="9"/>
        <v>3.9167803235999998</v>
      </c>
      <c r="BY42" s="4">
        <f>BE42*$BU42*VLOOKUP("Fuel Specific Gravity",'Raw Data'!$A$1:$B$2000,2,FALSE)</f>
        <v>28479.250724054658</v>
      </c>
      <c r="BZ42" s="4">
        <f>BF42*$BU42*VLOOKUP("Fuel Specific Gravity",'Raw Data'!$A$1:$B$2000,2,FALSE)</f>
        <v>1874.9236324043161</v>
      </c>
      <c r="CA42" s="4">
        <f>BJ42*$BU42*VLOOKUP("Fuel Specific Gravity",'Raw Data'!$A$1:$B$2000,2,FALSE)</f>
        <v>188.25835619722199</v>
      </c>
      <c r="CB42" s="4">
        <f>BM42*$BU42*VLOOKUP("Fuel Specific Gravity",'Raw Data'!$A$1:$B$2000,2,FALSE)</f>
        <v>321.72594874681442</v>
      </c>
    </row>
    <row r="43" spans="1:80" x14ac:dyDescent="0.25">
      <c r="A43" s="2">
        <v>43167</v>
      </c>
      <c r="B43" s="38">
        <v>2.0288194444444446E-2</v>
      </c>
      <c r="C43" s="4">
        <v>13.015000000000001</v>
      </c>
      <c r="D43" s="4">
        <v>1.6507000000000001</v>
      </c>
      <c r="E43" s="4">
        <v>16506.976170000002</v>
      </c>
      <c r="F43" s="4">
        <v>1253.9000000000001</v>
      </c>
      <c r="G43" s="4">
        <v>-0.8</v>
      </c>
      <c r="H43" s="4">
        <v>4067.1</v>
      </c>
      <c r="J43" s="4">
        <v>1.99</v>
      </c>
      <c r="K43" s="4">
        <v>0.86519999999999997</v>
      </c>
      <c r="L43" s="4">
        <v>11.260999999999999</v>
      </c>
      <c r="M43" s="4">
        <v>1.4282999999999999</v>
      </c>
      <c r="N43" s="4">
        <v>1084.9453000000001</v>
      </c>
      <c r="O43" s="4">
        <v>0</v>
      </c>
      <c r="P43" s="4">
        <v>1084.9000000000001</v>
      </c>
      <c r="Q43" s="4">
        <v>885.25289999999995</v>
      </c>
      <c r="R43" s="4">
        <v>0</v>
      </c>
      <c r="S43" s="4">
        <v>885.3</v>
      </c>
      <c r="T43" s="4">
        <v>4067.1165999999998</v>
      </c>
      <c r="W43" s="4">
        <v>0</v>
      </c>
      <c r="X43" s="4">
        <v>1.72</v>
      </c>
      <c r="Y43" s="4">
        <v>12.1</v>
      </c>
      <c r="Z43" s="4">
        <v>849</v>
      </c>
      <c r="AA43" s="4">
        <v>848</v>
      </c>
      <c r="AB43" s="4">
        <v>863</v>
      </c>
      <c r="AC43" s="4">
        <v>92</v>
      </c>
      <c r="AD43" s="4">
        <v>27</v>
      </c>
      <c r="AE43" s="4">
        <v>0.62</v>
      </c>
      <c r="AF43" s="4">
        <v>979</v>
      </c>
      <c r="AG43" s="4">
        <v>1</v>
      </c>
      <c r="AH43" s="4">
        <v>57</v>
      </c>
      <c r="AI43" s="4">
        <v>37</v>
      </c>
      <c r="AJ43" s="4">
        <v>192</v>
      </c>
      <c r="AK43" s="4">
        <v>170</v>
      </c>
      <c r="AL43" s="4">
        <v>3.8</v>
      </c>
      <c r="AM43" s="4">
        <v>174.3</v>
      </c>
      <c r="AN43" s="4" t="s">
        <v>155</v>
      </c>
      <c r="AO43" s="4">
        <v>1</v>
      </c>
      <c r="AP43" s="5">
        <v>0.77109953703703704</v>
      </c>
      <c r="AQ43" s="4">
        <v>47.159151999999999</v>
      </c>
      <c r="AR43" s="4">
        <v>-88.484105999999997</v>
      </c>
      <c r="AS43" s="4">
        <v>309.8</v>
      </c>
      <c r="AT43" s="4">
        <v>24.1</v>
      </c>
      <c r="AU43" s="4">
        <v>12</v>
      </c>
      <c r="AV43" s="4">
        <v>11</v>
      </c>
      <c r="AW43" s="4" t="s">
        <v>215</v>
      </c>
      <c r="AX43" s="4">
        <v>1.3</v>
      </c>
      <c r="AY43" s="4">
        <v>1</v>
      </c>
      <c r="AZ43" s="4">
        <v>2</v>
      </c>
      <c r="BA43" s="4">
        <v>13.404</v>
      </c>
      <c r="BB43" s="4">
        <v>13.28</v>
      </c>
      <c r="BC43" s="4">
        <v>0.99</v>
      </c>
      <c r="BD43" s="4">
        <v>15.574999999999999</v>
      </c>
      <c r="BE43" s="4">
        <v>2498.9090000000001</v>
      </c>
      <c r="BF43" s="4">
        <v>201.72300000000001</v>
      </c>
      <c r="BG43" s="4">
        <v>25.213000000000001</v>
      </c>
      <c r="BH43" s="4">
        <v>0</v>
      </c>
      <c r="BI43" s="4">
        <v>25.213000000000001</v>
      </c>
      <c r="BJ43" s="4">
        <v>20.571999999999999</v>
      </c>
      <c r="BK43" s="4">
        <v>0</v>
      </c>
      <c r="BL43" s="4">
        <v>20.571999999999999</v>
      </c>
      <c r="BM43" s="4">
        <v>31.144600000000001</v>
      </c>
      <c r="BQ43" s="4">
        <v>277.52</v>
      </c>
      <c r="BR43" s="4">
        <v>0.61599999999999999</v>
      </c>
      <c r="BS43" s="4">
        <v>-5</v>
      </c>
      <c r="BT43" s="4">
        <v>7.123E-3</v>
      </c>
      <c r="BU43" s="4">
        <v>15.0535</v>
      </c>
      <c r="BV43" s="4">
        <v>21</v>
      </c>
      <c r="BW43" s="4">
        <f t="shared" si="9"/>
        <v>3.9771346999999997</v>
      </c>
      <c r="BY43" s="4">
        <f>BE43*$BU43*VLOOKUP("Fuel Specific Gravity",'Raw Data'!$A$1:$B$2000,2,FALSE)</f>
        <v>28250.6123002565</v>
      </c>
      <c r="BZ43" s="4">
        <f>BF43*$BU43*VLOOKUP("Fuel Specific Gravity",'Raw Data'!$A$1:$B$2000,2,FALSE)</f>
        <v>2280.5145225555002</v>
      </c>
      <c r="CA43" s="4">
        <f>BJ43*$BU43*VLOOKUP("Fuel Specific Gravity",'Raw Data'!$A$1:$B$2000,2,FALSE)</f>
        <v>232.57013210199997</v>
      </c>
      <c r="CB43" s="4">
        <f>BM43*$BU43*VLOOKUP("Fuel Specific Gravity",'Raw Data'!$A$1:$B$2000,2,FALSE)</f>
        <v>352.09526231109999</v>
      </c>
    </row>
    <row r="44" spans="1:80" x14ac:dyDescent="0.25">
      <c r="A44" s="2">
        <v>43167</v>
      </c>
      <c r="B44" s="38">
        <v>2.0299768518518519E-2</v>
      </c>
      <c r="C44" s="4">
        <v>12.992000000000001</v>
      </c>
      <c r="D44" s="4">
        <v>1.7555000000000001</v>
      </c>
      <c r="E44" s="4">
        <v>17555.24958</v>
      </c>
      <c r="F44" s="4">
        <v>1466.8</v>
      </c>
      <c r="G44" s="4">
        <v>-0.4</v>
      </c>
      <c r="H44" s="4">
        <v>4252.3999999999996</v>
      </c>
      <c r="J44" s="4">
        <v>1.9</v>
      </c>
      <c r="K44" s="4">
        <v>0.86429999999999996</v>
      </c>
      <c r="L44" s="4">
        <v>11.228899999999999</v>
      </c>
      <c r="M44" s="4">
        <v>1.5173000000000001</v>
      </c>
      <c r="N44" s="4">
        <v>1267.7534000000001</v>
      </c>
      <c r="O44" s="4">
        <v>0</v>
      </c>
      <c r="P44" s="4">
        <v>1267.8</v>
      </c>
      <c r="Q44" s="4">
        <v>1034.3308999999999</v>
      </c>
      <c r="R44" s="4">
        <v>0</v>
      </c>
      <c r="S44" s="4">
        <v>1034.3</v>
      </c>
      <c r="T44" s="4">
        <v>4252.4327999999996</v>
      </c>
      <c r="W44" s="4">
        <v>0</v>
      </c>
      <c r="X44" s="4">
        <v>1.6420999999999999</v>
      </c>
      <c r="Y44" s="4">
        <v>12.1</v>
      </c>
      <c r="Z44" s="4">
        <v>848</v>
      </c>
      <c r="AA44" s="4">
        <v>848</v>
      </c>
      <c r="AB44" s="4">
        <v>861</v>
      </c>
      <c r="AC44" s="4">
        <v>92</v>
      </c>
      <c r="AD44" s="4">
        <v>26.98</v>
      </c>
      <c r="AE44" s="4">
        <v>0.62</v>
      </c>
      <c r="AF44" s="4">
        <v>980</v>
      </c>
      <c r="AG44" s="4">
        <v>1</v>
      </c>
      <c r="AH44" s="4">
        <v>57</v>
      </c>
      <c r="AI44" s="4">
        <v>37</v>
      </c>
      <c r="AJ44" s="4">
        <v>192</v>
      </c>
      <c r="AK44" s="4">
        <v>170</v>
      </c>
      <c r="AL44" s="4">
        <v>3.8</v>
      </c>
      <c r="AM44" s="4">
        <v>174.7</v>
      </c>
      <c r="AN44" s="4" t="s">
        <v>155</v>
      </c>
      <c r="AO44" s="4">
        <v>1</v>
      </c>
      <c r="AP44" s="5">
        <v>0.77111111111111119</v>
      </c>
      <c r="AQ44" s="4">
        <v>47.159258999999999</v>
      </c>
      <c r="AR44" s="4">
        <v>-88.484100999999995</v>
      </c>
      <c r="AS44" s="4">
        <v>309.8</v>
      </c>
      <c r="AT44" s="4">
        <v>24.9</v>
      </c>
      <c r="AU44" s="4">
        <v>12</v>
      </c>
      <c r="AV44" s="4">
        <v>11</v>
      </c>
      <c r="AW44" s="4" t="s">
        <v>215</v>
      </c>
      <c r="AX44" s="4">
        <v>1.3</v>
      </c>
      <c r="AY44" s="4">
        <v>1</v>
      </c>
      <c r="AZ44" s="4">
        <v>2</v>
      </c>
      <c r="BA44" s="4">
        <v>13.404</v>
      </c>
      <c r="BB44" s="4">
        <v>13.18</v>
      </c>
      <c r="BC44" s="4">
        <v>0.98</v>
      </c>
      <c r="BD44" s="4">
        <v>15.702</v>
      </c>
      <c r="BE44" s="4">
        <v>2477.4630000000002</v>
      </c>
      <c r="BF44" s="4">
        <v>213.066</v>
      </c>
      <c r="BG44" s="4">
        <v>29.292000000000002</v>
      </c>
      <c r="BH44" s="4">
        <v>0</v>
      </c>
      <c r="BI44" s="4">
        <v>29.292000000000002</v>
      </c>
      <c r="BJ44" s="4">
        <v>23.898</v>
      </c>
      <c r="BK44" s="4">
        <v>0</v>
      </c>
      <c r="BL44" s="4">
        <v>23.898</v>
      </c>
      <c r="BM44" s="4">
        <v>32.376600000000003</v>
      </c>
      <c r="BQ44" s="4">
        <v>263.44</v>
      </c>
      <c r="BR44" s="4">
        <v>0.61599999999999999</v>
      </c>
      <c r="BS44" s="4">
        <v>-5</v>
      </c>
      <c r="BT44" s="4">
        <v>6.123E-3</v>
      </c>
      <c r="BU44" s="4">
        <v>15.0535</v>
      </c>
      <c r="BV44" s="4">
        <v>21</v>
      </c>
      <c r="BW44" s="4">
        <f t="shared" si="9"/>
        <v>3.9771346999999997</v>
      </c>
      <c r="BY44" s="4">
        <f>BE44*$BU44*VLOOKUP("Fuel Specific Gravity",'Raw Data'!$A$1:$B$2000,2,FALSE)</f>
        <v>28008.161442145501</v>
      </c>
      <c r="BZ44" s="4">
        <f>BF44*$BU44*VLOOKUP("Fuel Specific Gravity",'Raw Data'!$A$1:$B$2000,2,FALSE)</f>
        <v>2408.7491622810003</v>
      </c>
      <c r="CA44" s="4">
        <f>BJ44*$BU44*VLOOKUP("Fuel Specific Gravity",'Raw Data'!$A$1:$B$2000,2,FALSE)</f>
        <v>270.17115579299997</v>
      </c>
      <c r="CB44" s="4">
        <f>BM44*$BU44*VLOOKUP("Fuel Specific Gravity",'Raw Data'!$A$1:$B$2000,2,FALSE)</f>
        <v>366.0232422231</v>
      </c>
    </row>
    <row r="45" spans="1:80" x14ac:dyDescent="0.25">
      <c r="A45" s="2">
        <v>43167</v>
      </c>
      <c r="B45" s="38">
        <v>2.0311342592592593E-2</v>
      </c>
      <c r="C45" s="4">
        <v>13</v>
      </c>
      <c r="D45" s="4">
        <v>1.5505</v>
      </c>
      <c r="E45" s="4">
        <v>15505.18549</v>
      </c>
      <c r="F45" s="4">
        <v>1582</v>
      </c>
      <c r="G45" s="4">
        <v>0.1</v>
      </c>
      <c r="H45" s="4">
        <v>4250</v>
      </c>
      <c r="J45" s="4">
        <v>1.8</v>
      </c>
      <c r="K45" s="4">
        <v>0.86609999999999998</v>
      </c>
      <c r="L45" s="4">
        <v>11.258900000000001</v>
      </c>
      <c r="M45" s="4">
        <v>1.3428</v>
      </c>
      <c r="N45" s="4">
        <v>1370.1283000000001</v>
      </c>
      <c r="O45" s="4">
        <v>7.4999999999999997E-2</v>
      </c>
      <c r="P45" s="4">
        <v>1370.2</v>
      </c>
      <c r="Q45" s="4">
        <v>1117.8416</v>
      </c>
      <c r="R45" s="4">
        <v>6.1199999999999997E-2</v>
      </c>
      <c r="S45" s="4">
        <v>1117.9000000000001</v>
      </c>
      <c r="T45" s="4">
        <v>4249.9898999999996</v>
      </c>
      <c r="W45" s="4">
        <v>0</v>
      </c>
      <c r="X45" s="4">
        <v>1.5565</v>
      </c>
      <c r="Y45" s="4">
        <v>12</v>
      </c>
      <c r="Z45" s="4">
        <v>848</v>
      </c>
      <c r="AA45" s="4">
        <v>848</v>
      </c>
      <c r="AB45" s="4">
        <v>861</v>
      </c>
      <c r="AC45" s="4">
        <v>92</v>
      </c>
      <c r="AD45" s="4">
        <v>26.98</v>
      </c>
      <c r="AE45" s="4">
        <v>0.62</v>
      </c>
      <c r="AF45" s="4">
        <v>980</v>
      </c>
      <c r="AG45" s="4">
        <v>1</v>
      </c>
      <c r="AH45" s="4">
        <v>57</v>
      </c>
      <c r="AI45" s="4">
        <v>37</v>
      </c>
      <c r="AJ45" s="4">
        <v>192</v>
      </c>
      <c r="AK45" s="4">
        <v>170</v>
      </c>
      <c r="AL45" s="4">
        <v>3.7</v>
      </c>
      <c r="AM45" s="4">
        <v>175</v>
      </c>
      <c r="AN45" s="4" t="s">
        <v>155</v>
      </c>
      <c r="AO45" s="4">
        <v>1</v>
      </c>
      <c r="AP45" s="5">
        <v>0.77112268518518512</v>
      </c>
      <c r="AQ45" s="4">
        <v>47.159357</v>
      </c>
      <c r="AR45" s="4">
        <v>-88.484089999999995</v>
      </c>
      <c r="AS45" s="4">
        <v>309.7</v>
      </c>
      <c r="AT45" s="4">
        <v>24.9</v>
      </c>
      <c r="AU45" s="4">
        <v>12</v>
      </c>
      <c r="AV45" s="4">
        <v>11</v>
      </c>
      <c r="AW45" s="4" t="s">
        <v>215</v>
      </c>
      <c r="AX45" s="4">
        <v>1.3</v>
      </c>
      <c r="AY45" s="4">
        <v>1</v>
      </c>
      <c r="AZ45" s="4">
        <v>2</v>
      </c>
      <c r="BA45" s="4">
        <v>13.404</v>
      </c>
      <c r="BB45" s="4">
        <v>13.37</v>
      </c>
      <c r="BC45" s="4">
        <v>1</v>
      </c>
      <c r="BD45" s="4">
        <v>15.465999999999999</v>
      </c>
      <c r="BE45" s="4">
        <v>2511.7640000000001</v>
      </c>
      <c r="BF45" s="4">
        <v>190.67099999999999</v>
      </c>
      <c r="BG45" s="4">
        <v>32.01</v>
      </c>
      <c r="BH45" s="4">
        <v>2E-3</v>
      </c>
      <c r="BI45" s="4">
        <v>32.011000000000003</v>
      </c>
      <c r="BJ45" s="4">
        <v>26.116</v>
      </c>
      <c r="BK45" s="4">
        <v>1E-3</v>
      </c>
      <c r="BL45" s="4">
        <v>26.117000000000001</v>
      </c>
      <c r="BM45" s="4">
        <v>32.718499999999999</v>
      </c>
      <c r="BQ45" s="4">
        <v>252.48099999999999</v>
      </c>
      <c r="BR45" s="4">
        <v>0.49234299999999998</v>
      </c>
      <c r="BS45" s="4">
        <v>-5</v>
      </c>
      <c r="BT45" s="4">
        <v>6.8770000000000003E-3</v>
      </c>
      <c r="BU45" s="4">
        <v>12.031632999999999</v>
      </c>
      <c r="BV45" s="4">
        <v>21</v>
      </c>
      <c r="BW45" s="4">
        <f t="shared" si="9"/>
        <v>3.1787574385999999</v>
      </c>
      <c r="BY45" s="4">
        <f>BE45*$BU45*VLOOKUP("Fuel Specific Gravity",'Raw Data'!$A$1:$B$2000,2,FALSE)</f>
        <v>22695.687595589614</v>
      </c>
      <c r="BZ45" s="4">
        <f>BF45*$BU45*VLOOKUP("Fuel Specific Gravity",'Raw Data'!$A$1:$B$2000,2,FALSE)</f>
        <v>1722.8567053029929</v>
      </c>
      <c r="CA45" s="4">
        <f>BJ45*$BU45*VLOOKUP("Fuel Specific Gravity",'Raw Data'!$A$1:$B$2000,2,FALSE)</f>
        <v>235.97781369842801</v>
      </c>
      <c r="CB45" s="4">
        <f>BM45*$BU45*VLOOKUP("Fuel Specific Gravity",'Raw Data'!$A$1:$B$2000,2,FALSE)</f>
        <v>295.63639521718551</v>
      </c>
    </row>
    <row r="46" spans="1:80" x14ac:dyDescent="0.25">
      <c r="A46" s="2">
        <v>43167</v>
      </c>
      <c r="B46" s="38">
        <v>2.0322916666666666E-2</v>
      </c>
      <c r="C46" s="4">
        <v>13.016999999999999</v>
      </c>
      <c r="D46" s="4">
        <v>1.3293999999999999</v>
      </c>
      <c r="E46" s="4">
        <v>13293.911190000001</v>
      </c>
      <c r="F46" s="4">
        <v>1643.9</v>
      </c>
      <c r="G46" s="4">
        <v>0.7</v>
      </c>
      <c r="H46" s="4">
        <v>3955.1</v>
      </c>
      <c r="J46" s="4">
        <v>1.64</v>
      </c>
      <c r="K46" s="4">
        <v>0.86819999999999997</v>
      </c>
      <c r="L46" s="4">
        <v>11.302099999999999</v>
      </c>
      <c r="M46" s="4">
        <v>1.1541999999999999</v>
      </c>
      <c r="N46" s="4">
        <v>1427.2732000000001</v>
      </c>
      <c r="O46" s="4">
        <v>0.59630000000000005</v>
      </c>
      <c r="P46" s="4">
        <v>1427.9</v>
      </c>
      <c r="Q46" s="4">
        <v>1164.5726999999999</v>
      </c>
      <c r="R46" s="4">
        <v>0.48659999999999998</v>
      </c>
      <c r="S46" s="4">
        <v>1165.0999999999999</v>
      </c>
      <c r="T46" s="4">
        <v>3955.0556000000001</v>
      </c>
      <c r="W46" s="4">
        <v>0</v>
      </c>
      <c r="X46" s="4">
        <v>1.4267000000000001</v>
      </c>
      <c r="Y46" s="4">
        <v>12.1</v>
      </c>
      <c r="Z46" s="4">
        <v>849</v>
      </c>
      <c r="AA46" s="4">
        <v>849</v>
      </c>
      <c r="AB46" s="4">
        <v>863</v>
      </c>
      <c r="AC46" s="4">
        <v>92</v>
      </c>
      <c r="AD46" s="4">
        <v>27</v>
      </c>
      <c r="AE46" s="4">
        <v>0.62</v>
      </c>
      <c r="AF46" s="4">
        <v>979</v>
      </c>
      <c r="AG46" s="4">
        <v>1</v>
      </c>
      <c r="AH46" s="4">
        <v>57</v>
      </c>
      <c r="AI46" s="4">
        <v>37</v>
      </c>
      <c r="AJ46" s="4">
        <v>192</v>
      </c>
      <c r="AK46" s="4">
        <v>170</v>
      </c>
      <c r="AL46" s="4">
        <v>3.8</v>
      </c>
      <c r="AM46" s="4">
        <v>175</v>
      </c>
      <c r="AN46" s="4" t="s">
        <v>155</v>
      </c>
      <c r="AO46" s="4">
        <v>1</v>
      </c>
      <c r="AP46" s="5">
        <v>0.77113425925925927</v>
      </c>
      <c r="AQ46" s="4">
        <v>47.159526999999997</v>
      </c>
      <c r="AR46" s="4">
        <v>-88.484111999999996</v>
      </c>
      <c r="AS46" s="4">
        <v>310.10000000000002</v>
      </c>
      <c r="AT46" s="4">
        <v>28.4</v>
      </c>
      <c r="AU46" s="4">
        <v>12</v>
      </c>
      <c r="AV46" s="4">
        <v>11</v>
      </c>
      <c r="AW46" s="4" t="s">
        <v>215</v>
      </c>
      <c r="AX46" s="4">
        <v>1.3718999999999999</v>
      </c>
      <c r="AY46" s="4">
        <v>1.1437999999999999</v>
      </c>
      <c r="AZ46" s="4">
        <v>2.0718999999999999</v>
      </c>
      <c r="BA46" s="4">
        <v>13.404</v>
      </c>
      <c r="BB46" s="4">
        <v>13.6</v>
      </c>
      <c r="BC46" s="4">
        <v>1.01</v>
      </c>
      <c r="BD46" s="4">
        <v>15.175000000000001</v>
      </c>
      <c r="BE46" s="4">
        <v>2555.828</v>
      </c>
      <c r="BF46" s="4">
        <v>166.12799999999999</v>
      </c>
      <c r="BG46" s="4">
        <v>33.799999999999997</v>
      </c>
      <c r="BH46" s="4">
        <v>1.4E-2</v>
      </c>
      <c r="BI46" s="4">
        <v>33.814</v>
      </c>
      <c r="BJ46" s="4">
        <v>27.579000000000001</v>
      </c>
      <c r="BK46" s="4">
        <v>1.2E-2</v>
      </c>
      <c r="BL46" s="4">
        <v>27.59</v>
      </c>
      <c r="BM46" s="4">
        <v>30.863600000000002</v>
      </c>
      <c r="BQ46" s="4">
        <v>234.58</v>
      </c>
      <c r="BR46" s="4">
        <v>0.38905400000000001</v>
      </c>
      <c r="BS46" s="4">
        <v>-5</v>
      </c>
      <c r="BT46" s="4">
        <v>6.123E-3</v>
      </c>
      <c r="BU46" s="4">
        <v>9.5075079999999996</v>
      </c>
      <c r="BV46" s="4">
        <v>21</v>
      </c>
      <c r="BW46" s="4">
        <f t="shared" si="9"/>
        <v>2.5118836135999998</v>
      </c>
      <c r="BY46" s="4">
        <f>BE46*$BU46*VLOOKUP("Fuel Specific Gravity",'Raw Data'!$A$1:$B$2000,2,FALSE)</f>
        <v>18248.965922624622</v>
      </c>
      <c r="BZ46" s="4">
        <f>BF46*$BU46*VLOOKUP("Fuel Specific Gravity",'Raw Data'!$A$1:$B$2000,2,FALSE)</f>
        <v>1186.1769300570238</v>
      </c>
      <c r="CA46" s="4">
        <f>BJ46*$BU46*VLOOKUP("Fuel Specific Gravity",'Raw Data'!$A$1:$B$2000,2,FALSE)</f>
        <v>196.91787991213201</v>
      </c>
      <c r="CB46" s="4">
        <f>BM46*$BU46*VLOOKUP("Fuel Specific Gravity",'Raw Data'!$A$1:$B$2000,2,FALSE)</f>
        <v>220.37037885550882</v>
      </c>
    </row>
    <row r="47" spans="1:80" x14ac:dyDescent="0.25">
      <c r="A47" s="2">
        <v>43167</v>
      </c>
      <c r="B47" s="38">
        <v>2.033449074074074E-2</v>
      </c>
      <c r="C47" s="4">
        <v>11.912000000000001</v>
      </c>
      <c r="D47" s="4">
        <v>2.0914999999999999</v>
      </c>
      <c r="E47" s="4">
        <v>20915.48387</v>
      </c>
      <c r="F47" s="4">
        <v>1651.6</v>
      </c>
      <c r="G47" s="4">
        <v>1.2</v>
      </c>
      <c r="H47" s="4">
        <v>3811.9</v>
      </c>
      <c r="J47" s="4">
        <v>1.5</v>
      </c>
      <c r="K47" s="4">
        <v>0.87019999999999997</v>
      </c>
      <c r="L47" s="4">
        <v>10.3659</v>
      </c>
      <c r="M47" s="4">
        <v>1.82</v>
      </c>
      <c r="N47" s="4">
        <v>1437.1991</v>
      </c>
      <c r="O47" s="4">
        <v>1.0328999999999999</v>
      </c>
      <c r="P47" s="4">
        <v>1438.2</v>
      </c>
      <c r="Q47" s="4">
        <v>1172.6869999999999</v>
      </c>
      <c r="R47" s="4">
        <v>0.84279999999999999</v>
      </c>
      <c r="S47" s="4">
        <v>1173.5</v>
      </c>
      <c r="T47" s="4">
        <v>3811.8652000000002</v>
      </c>
      <c r="W47" s="4">
        <v>0</v>
      </c>
      <c r="X47" s="4">
        <v>1.3052999999999999</v>
      </c>
      <c r="Y47" s="4">
        <v>12</v>
      </c>
      <c r="Z47" s="4">
        <v>851</v>
      </c>
      <c r="AA47" s="4">
        <v>851</v>
      </c>
      <c r="AB47" s="4">
        <v>865</v>
      </c>
      <c r="AC47" s="4">
        <v>92</v>
      </c>
      <c r="AD47" s="4">
        <v>27.01</v>
      </c>
      <c r="AE47" s="4">
        <v>0.62</v>
      </c>
      <c r="AF47" s="4">
        <v>979</v>
      </c>
      <c r="AG47" s="4">
        <v>1</v>
      </c>
      <c r="AH47" s="4">
        <v>57</v>
      </c>
      <c r="AI47" s="4">
        <v>37</v>
      </c>
      <c r="AJ47" s="4">
        <v>192</v>
      </c>
      <c r="AK47" s="4">
        <v>170</v>
      </c>
      <c r="AL47" s="4">
        <v>3.8</v>
      </c>
      <c r="AM47" s="4">
        <v>175</v>
      </c>
      <c r="AN47" s="4" t="s">
        <v>155</v>
      </c>
      <c r="AO47" s="4">
        <v>2</v>
      </c>
      <c r="AP47" s="5">
        <v>0.77114583333333331</v>
      </c>
      <c r="AQ47" s="4">
        <v>47.159669000000001</v>
      </c>
      <c r="AR47" s="4">
        <v>-88.484121000000002</v>
      </c>
      <c r="AS47" s="4">
        <v>310.3</v>
      </c>
      <c r="AT47" s="4">
        <v>29.7</v>
      </c>
      <c r="AU47" s="4">
        <v>12</v>
      </c>
      <c r="AV47" s="4">
        <v>11</v>
      </c>
      <c r="AW47" s="4" t="s">
        <v>215</v>
      </c>
      <c r="AX47" s="4">
        <v>1.4</v>
      </c>
      <c r="AY47" s="4">
        <v>1.2</v>
      </c>
      <c r="AZ47" s="4">
        <v>2.1</v>
      </c>
      <c r="BA47" s="4">
        <v>13.404</v>
      </c>
      <c r="BB47" s="4">
        <v>13.82</v>
      </c>
      <c r="BC47" s="4">
        <v>1.03</v>
      </c>
      <c r="BD47" s="4">
        <v>14.919</v>
      </c>
      <c r="BE47" s="4">
        <v>2397.3710000000001</v>
      </c>
      <c r="BF47" s="4">
        <v>267.90600000000001</v>
      </c>
      <c r="BG47" s="4">
        <v>34.808</v>
      </c>
      <c r="BH47" s="4">
        <v>2.5000000000000001E-2</v>
      </c>
      <c r="BI47" s="4">
        <v>34.832999999999998</v>
      </c>
      <c r="BJ47" s="4">
        <v>28.402000000000001</v>
      </c>
      <c r="BK47" s="4">
        <v>0.02</v>
      </c>
      <c r="BL47" s="4">
        <v>28.422000000000001</v>
      </c>
      <c r="BM47" s="4">
        <v>30.421900000000001</v>
      </c>
      <c r="BQ47" s="4">
        <v>219.49600000000001</v>
      </c>
      <c r="BR47" s="4">
        <v>0.25422</v>
      </c>
      <c r="BS47" s="4">
        <v>-5</v>
      </c>
      <c r="BT47" s="4">
        <v>6.0000000000000001E-3</v>
      </c>
      <c r="BU47" s="4">
        <v>6.2125019999999997</v>
      </c>
      <c r="BV47" s="4">
        <v>21</v>
      </c>
      <c r="BW47" s="4">
        <f t="shared" si="9"/>
        <v>1.6413430283999999</v>
      </c>
      <c r="BY47" s="4">
        <f>BE47*$BU47*VLOOKUP("Fuel Specific Gravity",'Raw Data'!$A$1:$B$2000,2,FALSE)</f>
        <v>11185.147771313741</v>
      </c>
      <c r="BZ47" s="4">
        <f>BF47*$BU47*VLOOKUP("Fuel Specific Gravity",'Raw Data'!$A$1:$B$2000,2,FALSE)</f>
        <v>1249.9392871698119</v>
      </c>
      <c r="CA47" s="4">
        <f>BJ47*$BU47*VLOOKUP("Fuel Specific Gravity",'Raw Data'!$A$1:$B$2000,2,FALSE)</f>
        <v>132.51205883480401</v>
      </c>
      <c r="CB47" s="4">
        <f>BM47*$BU47*VLOOKUP("Fuel Specific Gravity",'Raw Data'!$A$1:$B$2000,2,FALSE)</f>
        <v>141.9360820599438</v>
      </c>
    </row>
    <row r="48" spans="1:80" x14ac:dyDescent="0.25">
      <c r="A48" s="2">
        <v>43167</v>
      </c>
      <c r="B48" s="38">
        <v>2.0346064814814813E-2</v>
      </c>
      <c r="C48" s="4">
        <v>11.428000000000001</v>
      </c>
      <c r="D48" s="4">
        <v>3.8593000000000002</v>
      </c>
      <c r="E48" s="4">
        <v>38592.903230000004</v>
      </c>
      <c r="F48" s="4">
        <v>1536.9</v>
      </c>
      <c r="G48" s="4">
        <v>2</v>
      </c>
      <c r="H48" s="4">
        <v>4222.2</v>
      </c>
      <c r="J48" s="4">
        <v>1.45</v>
      </c>
      <c r="K48" s="4">
        <v>0.85719999999999996</v>
      </c>
      <c r="L48" s="4">
        <v>9.7962000000000007</v>
      </c>
      <c r="M48" s="4">
        <v>3.3081999999999998</v>
      </c>
      <c r="N48" s="4">
        <v>1317.4603999999999</v>
      </c>
      <c r="O48" s="4">
        <v>1.7525999999999999</v>
      </c>
      <c r="P48" s="4">
        <v>1319.2</v>
      </c>
      <c r="Q48" s="4">
        <v>1074.9858999999999</v>
      </c>
      <c r="R48" s="4">
        <v>1.43</v>
      </c>
      <c r="S48" s="4">
        <v>1076.4000000000001</v>
      </c>
      <c r="T48" s="4">
        <v>4222.2362999999996</v>
      </c>
      <c r="W48" s="4">
        <v>0</v>
      </c>
      <c r="X48" s="4">
        <v>1.2406999999999999</v>
      </c>
      <c r="Y48" s="4">
        <v>12</v>
      </c>
      <c r="Z48" s="4">
        <v>853</v>
      </c>
      <c r="AA48" s="4">
        <v>854</v>
      </c>
      <c r="AB48" s="4">
        <v>867</v>
      </c>
      <c r="AC48" s="4">
        <v>92</v>
      </c>
      <c r="AD48" s="4">
        <v>27.01</v>
      </c>
      <c r="AE48" s="4">
        <v>0.62</v>
      </c>
      <c r="AF48" s="4">
        <v>979</v>
      </c>
      <c r="AG48" s="4">
        <v>1</v>
      </c>
      <c r="AH48" s="4">
        <v>57</v>
      </c>
      <c r="AI48" s="4">
        <v>37</v>
      </c>
      <c r="AJ48" s="4">
        <v>192</v>
      </c>
      <c r="AK48" s="4">
        <v>170</v>
      </c>
      <c r="AL48" s="4">
        <v>3.8</v>
      </c>
      <c r="AM48" s="4">
        <v>175</v>
      </c>
      <c r="AN48" s="4" t="s">
        <v>155</v>
      </c>
      <c r="AO48" s="4">
        <v>2</v>
      </c>
      <c r="AP48" s="5">
        <v>0.77115740740740746</v>
      </c>
      <c r="AQ48" s="4">
        <v>47.159894999999999</v>
      </c>
      <c r="AR48" s="4">
        <v>-88.484155000000001</v>
      </c>
      <c r="AS48" s="4">
        <v>310.39999999999998</v>
      </c>
      <c r="AT48" s="4">
        <v>35.1</v>
      </c>
      <c r="AU48" s="4">
        <v>12</v>
      </c>
      <c r="AV48" s="4">
        <v>10</v>
      </c>
      <c r="AW48" s="4" t="s">
        <v>223</v>
      </c>
      <c r="AX48" s="4">
        <v>1.4</v>
      </c>
      <c r="AY48" s="4">
        <v>1.0562</v>
      </c>
      <c r="AZ48" s="4">
        <v>2.1718999999999999</v>
      </c>
      <c r="BA48" s="4">
        <v>13.404</v>
      </c>
      <c r="BB48" s="4">
        <v>12.49</v>
      </c>
      <c r="BC48" s="4">
        <v>0.93</v>
      </c>
      <c r="BD48" s="4">
        <v>16.658999999999999</v>
      </c>
      <c r="BE48" s="4">
        <v>2104.3919999999998</v>
      </c>
      <c r="BF48" s="4">
        <v>452.30700000000002</v>
      </c>
      <c r="BG48" s="4">
        <v>29.638000000000002</v>
      </c>
      <c r="BH48" s="4">
        <v>3.9E-2</v>
      </c>
      <c r="BI48" s="4">
        <v>29.677</v>
      </c>
      <c r="BJ48" s="4">
        <v>24.183</v>
      </c>
      <c r="BK48" s="4">
        <v>3.2000000000000001E-2</v>
      </c>
      <c r="BL48" s="4">
        <v>24.215</v>
      </c>
      <c r="BM48" s="4">
        <v>31.299199999999999</v>
      </c>
      <c r="BQ48" s="4">
        <v>193.798</v>
      </c>
      <c r="BR48" s="4">
        <v>0.27817799999999998</v>
      </c>
      <c r="BS48" s="4">
        <v>-5</v>
      </c>
      <c r="BT48" s="4">
        <v>6.0000000000000001E-3</v>
      </c>
      <c r="BU48" s="4">
        <v>6.7979710000000004</v>
      </c>
      <c r="BV48" s="4">
        <v>21</v>
      </c>
      <c r="BW48" s="4">
        <f t="shared" si="9"/>
        <v>1.7960239382000001</v>
      </c>
      <c r="BY48" s="4">
        <f>BE48*$BU48*VLOOKUP("Fuel Specific Gravity",'Raw Data'!$A$1:$B$2000,2,FALSE)</f>
        <v>10743.502437262632</v>
      </c>
      <c r="BZ48" s="4">
        <f>BF48*$BU48*VLOOKUP("Fuel Specific Gravity",'Raw Data'!$A$1:$B$2000,2,FALSE)</f>
        <v>2309.1521716918469</v>
      </c>
      <c r="CA48" s="4">
        <f>BJ48*$BU48*VLOOKUP("Fuel Specific Gravity",'Raw Data'!$A$1:$B$2000,2,FALSE)</f>
        <v>123.460894852443</v>
      </c>
      <c r="CB48" s="4">
        <f>BM48*$BU48*VLOOKUP("Fuel Specific Gravity",'Raw Data'!$A$1:$B$2000,2,FALSE)</f>
        <v>159.79106149632321</v>
      </c>
    </row>
    <row r="49" spans="1:80" x14ac:dyDescent="0.25">
      <c r="A49" s="2">
        <v>43167</v>
      </c>
      <c r="B49" s="38">
        <v>2.035763888888889E-2</v>
      </c>
      <c r="C49" s="4">
        <v>11.818</v>
      </c>
      <c r="D49" s="4">
        <v>3.2153999999999998</v>
      </c>
      <c r="E49" s="4">
        <v>32154.156630000001</v>
      </c>
      <c r="F49" s="4">
        <v>1278</v>
      </c>
      <c r="G49" s="4">
        <v>3</v>
      </c>
      <c r="H49" s="4">
        <v>4462</v>
      </c>
      <c r="J49" s="4">
        <v>1.3</v>
      </c>
      <c r="K49" s="4">
        <v>0.8599</v>
      </c>
      <c r="L49" s="4">
        <v>10.162800000000001</v>
      </c>
      <c r="M49" s="4">
        <v>2.7650000000000001</v>
      </c>
      <c r="N49" s="4">
        <v>1099.0125</v>
      </c>
      <c r="O49" s="4">
        <v>2.6181999999999999</v>
      </c>
      <c r="P49" s="4">
        <v>1101.5999999999999</v>
      </c>
      <c r="Q49" s="4">
        <v>896.74270000000001</v>
      </c>
      <c r="R49" s="4">
        <v>2.1364000000000001</v>
      </c>
      <c r="S49" s="4">
        <v>898.9</v>
      </c>
      <c r="T49" s="4">
        <v>4461.9669999999996</v>
      </c>
      <c r="W49" s="4">
        <v>0</v>
      </c>
      <c r="X49" s="4">
        <v>1.1178999999999999</v>
      </c>
      <c r="Y49" s="4">
        <v>12.1</v>
      </c>
      <c r="Z49" s="4">
        <v>852</v>
      </c>
      <c r="AA49" s="4">
        <v>853</v>
      </c>
      <c r="AB49" s="4">
        <v>867</v>
      </c>
      <c r="AC49" s="4">
        <v>92</v>
      </c>
      <c r="AD49" s="4">
        <v>27.01</v>
      </c>
      <c r="AE49" s="4">
        <v>0.62</v>
      </c>
      <c r="AF49" s="4">
        <v>979</v>
      </c>
      <c r="AG49" s="4">
        <v>1</v>
      </c>
      <c r="AH49" s="4">
        <v>57</v>
      </c>
      <c r="AI49" s="4">
        <v>37</v>
      </c>
      <c r="AJ49" s="4">
        <v>192</v>
      </c>
      <c r="AK49" s="4">
        <v>170</v>
      </c>
      <c r="AL49" s="4">
        <v>3.9</v>
      </c>
      <c r="AM49" s="4">
        <v>175</v>
      </c>
      <c r="AN49" s="4" t="s">
        <v>155</v>
      </c>
      <c r="AO49" s="4">
        <v>2</v>
      </c>
      <c r="AP49" s="5">
        <v>0.77116898148148139</v>
      </c>
      <c r="AQ49" s="4">
        <v>47.160077999999999</v>
      </c>
      <c r="AR49" s="4">
        <v>-88.484172999999998</v>
      </c>
      <c r="AS49" s="4">
        <v>310.5</v>
      </c>
      <c r="AT49" s="4">
        <v>37.200000000000003</v>
      </c>
      <c r="AU49" s="4">
        <v>12</v>
      </c>
      <c r="AV49" s="4">
        <v>8</v>
      </c>
      <c r="AW49" s="4" t="s">
        <v>224</v>
      </c>
      <c r="AX49" s="4">
        <v>1.4</v>
      </c>
      <c r="AY49" s="4">
        <v>1</v>
      </c>
      <c r="AZ49" s="4">
        <v>2.2000000000000002</v>
      </c>
      <c r="BA49" s="4">
        <v>13.404</v>
      </c>
      <c r="BB49" s="4">
        <v>12.74</v>
      </c>
      <c r="BC49" s="4">
        <v>0.95</v>
      </c>
      <c r="BD49" s="4">
        <v>16.289000000000001</v>
      </c>
      <c r="BE49" s="4">
        <v>2208.1390000000001</v>
      </c>
      <c r="BF49" s="4">
        <v>382.375</v>
      </c>
      <c r="BG49" s="4">
        <v>25.006</v>
      </c>
      <c r="BH49" s="4">
        <v>0.06</v>
      </c>
      <c r="BI49" s="4">
        <v>25.065999999999999</v>
      </c>
      <c r="BJ49" s="4">
        <v>20.404</v>
      </c>
      <c r="BK49" s="4">
        <v>4.9000000000000002E-2</v>
      </c>
      <c r="BL49" s="4">
        <v>20.452999999999999</v>
      </c>
      <c r="BM49" s="4">
        <v>33.454999999999998</v>
      </c>
      <c r="BQ49" s="4">
        <v>176.61099999999999</v>
      </c>
      <c r="BR49" s="4">
        <v>0.292769</v>
      </c>
      <c r="BS49" s="4">
        <v>-5</v>
      </c>
      <c r="BT49" s="4">
        <v>6.0000000000000001E-3</v>
      </c>
      <c r="BU49" s="4">
        <v>7.1545370000000004</v>
      </c>
      <c r="BV49" s="4">
        <v>21</v>
      </c>
      <c r="BW49" s="4">
        <f t="shared" si="9"/>
        <v>1.8902286753999999</v>
      </c>
      <c r="BY49" s="4">
        <f>BE49*$BU49*VLOOKUP("Fuel Specific Gravity",'Raw Data'!$A$1:$B$2000,2,FALSE)</f>
        <v>11864.457344658893</v>
      </c>
      <c r="BZ49" s="4">
        <f>BF49*$BU49*VLOOKUP("Fuel Specific Gravity",'Raw Data'!$A$1:$B$2000,2,FALSE)</f>
        <v>2054.5227801166252</v>
      </c>
      <c r="CA49" s="4">
        <f>BJ49*$BU49*VLOOKUP("Fuel Specific Gravity",'Raw Data'!$A$1:$B$2000,2,FALSE)</f>
        <v>109.63186088394799</v>
      </c>
      <c r="CB49" s="4">
        <f>BM49*$BU49*VLOOKUP("Fuel Specific Gravity",'Raw Data'!$A$1:$B$2000,2,FALSE)</f>
        <v>179.75563153658499</v>
      </c>
    </row>
    <row r="50" spans="1:80" x14ac:dyDescent="0.25">
      <c r="A50" s="2">
        <v>43167</v>
      </c>
      <c r="B50" s="38">
        <v>2.0369212962962964E-2</v>
      </c>
      <c r="C50" s="4">
        <v>12.587999999999999</v>
      </c>
      <c r="D50" s="4">
        <v>1.962</v>
      </c>
      <c r="E50" s="4">
        <v>19620.285960000001</v>
      </c>
      <c r="F50" s="4">
        <v>957.9</v>
      </c>
      <c r="G50" s="4">
        <v>3.6</v>
      </c>
      <c r="H50" s="4">
        <v>4196.6000000000004</v>
      </c>
      <c r="J50" s="4">
        <v>1.3</v>
      </c>
      <c r="K50" s="4">
        <v>0.86570000000000003</v>
      </c>
      <c r="L50" s="4">
        <v>10.897600000000001</v>
      </c>
      <c r="M50" s="4">
        <v>1.6984999999999999</v>
      </c>
      <c r="N50" s="4">
        <v>829.226</v>
      </c>
      <c r="O50" s="4">
        <v>3.1417000000000002</v>
      </c>
      <c r="P50" s="4">
        <v>832.4</v>
      </c>
      <c r="Q50" s="4">
        <v>676.6096</v>
      </c>
      <c r="R50" s="4">
        <v>2.5634000000000001</v>
      </c>
      <c r="S50" s="4">
        <v>679.2</v>
      </c>
      <c r="T50" s="4">
        <v>4196.6166999999996</v>
      </c>
      <c r="W50" s="4">
        <v>0</v>
      </c>
      <c r="X50" s="4">
        <v>1.1254</v>
      </c>
      <c r="Y50" s="4">
        <v>12.3</v>
      </c>
      <c r="Z50" s="4">
        <v>851</v>
      </c>
      <c r="AA50" s="4">
        <v>851</v>
      </c>
      <c r="AB50" s="4">
        <v>866</v>
      </c>
      <c r="AC50" s="4">
        <v>92</v>
      </c>
      <c r="AD50" s="4">
        <v>27.01</v>
      </c>
      <c r="AE50" s="4">
        <v>0.62</v>
      </c>
      <c r="AF50" s="4">
        <v>979</v>
      </c>
      <c r="AG50" s="4">
        <v>1</v>
      </c>
      <c r="AH50" s="4">
        <v>57</v>
      </c>
      <c r="AI50" s="4">
        <v>36.122999999999998</v>
      </c>
      <c r="AJ50" s="4">
        <v>192</v>
      </c>
      <c r="AK50" s="4">
        <v>170</v>
      </c>
      <c r="AL50" s="4">
        <v>4</v>
      </c>
      <c r="AM50" s="4">
        <v>175</v>
      </c>
      <c r="AN50" s="4" t="s">
        <v>155</v>
      </c>
      <c r="AO50" s="4">
        <v>2</v>
      </c>
      <c r="AP50" s="5">
        <v>0.77118055555555554</v>
      </c>
      <c r="AQ50" s="4">
        <v>47.160226000000002</v>
      </c>
      <c r="AR50" s="4">
        <v>-88.484177000000003</v>
      </c>
      <c r="AS50" s="4">
        <v>310.60000000000002</v>
      </c>
      <c r="AT50" s="4">
        <v>37.1</v>
      </c>
      <c r="AU50" s="4">
        <v>12</v>
      </c>
      <c r="AV50" s="4">
        <v>7</v>
      </c>
      <c r="AW50" s="4" t="s">
        <v>225</v>
      </c>
      <c r="AX50" s="4">
        <v>1.4</v>
      </c>
      <c r="AY50" s="4">
        <v>1</v>
      </c>
      <c r="AZ50" s="4">
        <v>2.2000000000000002</v>
      </c>
      <c r="BA50" s="4">
        <v>13.404</v>
      </c>
      <c r="BB50" s="4">
        <v>13.32</v>
      </c>
      <c r="BC50" s="4">
        <v>0.99</v>
      </c>
      <c r="BD50" s="4">
        <v>15.513</v>
      </c>
      <c r="BE50" s="4">
        <v>2433.1950000000002</v>
      </c>
      <c r="BF50" s="4">
        <v>241.38</v>
      </c>
      <c r="BG50" s="4">
        <v>19.388999999999999</v>
      </c>
      <c r="BH50" s="4">
        <v>7.2999999999999995E-2</v>
      </c>
      <c r="BI50" s="4">
        <v>19.463000000000001</v>
      </c>
      <c r="BJ50" s="4">
        <v>15.821</v>
      </c>
      <c r="BK50" s="4">
        <v>0.06</v>
      </c>
      <c r="BL50" s="4">
        <v>15.881</v>
      </c>
      <c r="BM50" s="4">
        <v>32.334699999999998</v>
      </c>
      <c r="BQ50" s="4">
        <v>182.709</v>
      </c>
      <c r="BR50" s="4">
        <v>0.25716600000000001</v>
      </c>
      <c r="BS50" s="4">
        <v>-5</v>
      </c>
      <c r="BT50" s="4">
        <v>5.1229999999999999E-3</v>
      </c>
      <c r="BU50" s="4">
        <v>6.2844939999999996</v>
      </c>
      <c r="BV50" s="4">
        <v>21</v>
      </c>
      <c r="BW50" s="4">
        <f t="shared" si="9"/>
        <v>1.6603633147999999</v>
      </c>
      <c r="BY50" s="4">
        <f>BE50*$BU50*VLOOKUP("Fuel Specific Gravity",'Raw Data'!$A$1:$B$2000,2,FALSE)</f>
        <v>11483.84093312583</v>
      </c>
      <c r="BZ50" s="4">
        <f>BF50*$BU50*VLOOKUP("Fuel Specific Gravity",'Raw Data'!$A$1:$B$2000,2,FALSE)</f>
        <v>1139.23032245172</v>
      </c>
      <c r="CA50" s="4">
        <f>BJ50*$BU50*VLOOKUP("Fuel Specific Gravity",'Raw Data'!$A$1:$B$2000,2,FALSE)</f>
        <v>74.669661660073984</v>
      </c>
      <c r="CB50" s="4">
        <f>BM50*$BU50*VLOOKUP("Fuel Specific Gravity",'Raw Data'!$A$1:$B$2000,2,FALSE)</f>
        <v>152.60862833449178</v>
      </c>
    </row>
    <row r="51" spans="1:80" x14ac:dyDescent="0.25">
      <c r="A51" s="2">
        <v>43167</v>
      </c>
      <c r="B51" s="38">
        <v>2.0380787037037038E-2</v>
      </c>
      <c r="C51" s="4">
        <v>12.9</v>
      </c>
      <c r="D51" s="4">
        <v>1.1762999999999999</v>
      </c>
      <c r="E51" s="4">
        <v>11762.75805</v>
      </c>
      <c r="F51" s="4">
        <v>788.5</v>
      </c>
      <c r="G51" s="4">
        <v>3.7</v>
      </c>
      <c r="H51" s="4">
        <v>3687.6</v>
      </c>
      <c r="J51" s="4">
        <v>1.2</v>
      </c>
      <c r="K51" s="4">
        <v>0.871</v>
      </c>
      <c r="L51" s="4">
        <v>11.2357</v>
      </c>
      <c r="M51" s="4">
        <v>1.0245</v>
      </c>
      <c r="N51" s="4">
        <v>686.78589999999997</v>
      </c>
      <c r="O51" s="4">
        <v>3.1974999999999998</v>
      </c>
      <c r="P51" s="4">
        <v>690</v>
      </c>
      <c r="Q51" s="4">
        <v>560.38509999999997</v>
      </c>
      <c r="R51" s="4">
        <v>2.609</v>
      </c>
      <c r="S51" s="4">
        <v>563</v>
      </c>
      <c r="T51" s="4">
        <v>3687.6107999999999</v>
      </c>
      <c r="W51" s="4">
        <v>0</v>
      </c>
      <c r="X51" s="4">
        <v>1.0450999999999999</v>
      </c>
      <c r="Y51" s="4">
        <v>12.5</v>
      </c>
      <c r="Z51" s="4">
        <v>849</v>
      </c>
      <c r="AA51" s="4">
        <v>850</v>
      </c>
      <c r="AB51" s="4">
        <v>865</v>
      </c>
      <c r="AC51" s="4">
        <v>92</v>
      </c>
      <c r="AD51" s="4">
        <v>27.01</v>
      </c>
      <c r="AE51" s="4">
        <v>0.62</v>
      </c>
      <c r="AF51" s="4">
        <v>979</v>
      </c>
      <c r="AG51" s="4">
        <v>1</v>
      </c>
      <c r="AH51" s="4">
        <v>57</v>
      </c>
      <c r="AI51" s="4">
        <v>36.877000000000002</v>
      </c>
      <c r="AJ51" s="4">
        <v>192</v>
      </c>
      <c r="AK51" s="4">
        <v>170</v>
      </c>
      <c r="AL51" s="4">
        <v>4.2</v>
      </c>
      <c r="AM51" s="4">
        <v>175</v>
      </c>
      <c r="AN51" s="4" t="s">
        <v>155</v>
      </c>
      <c r="AO51" s="4">
        <v>2</v>
      </c>
      <c r="AP51" s="5">
        <v>0.77119212962962969</v>
      </c>
      <c r="AQ51" s="4">
        <v>47.160373</v>
      </c>
      <c r="AR51" s="4">
        <v>-88.484182000000004</v>
      </c>
      <c r="AS51" s="4">
        <v>310.60000000000002</v>
      </c>
      <c r="AT51" s="4">
        <v>37.1</v>
      </c>
      <c r="AU51" s="4">
        <v>12</v>
      </c>
      <c r="AV51" s="4">
        <v>7</v>
      </c>
      <c r="AW51" s="4" t="s">
        <v>225</v>
      </c>
      <c r="AX51" s="4">
        <v>1.4</v>
      </c>
      <c r="AY51" s="4">
        <v>1</v>
      </c>
      <c r="AZ51" s="4">
        <v>2.2000000000000002</v>
      </c>
      <c r="BA51" s="4">
        <v>13.404</v>
      </c>
      <c r="BB51" s="4">
        <v>13.89</v>
      </c>
      <c r="BC51" s="4">
        <v>1.04</v>
      </c>
      <c r="BD51" s="4">
        <v>14.817</v>
      </c>
      <c r="BE51" s="4">
        <v>2585.8020000000001</v>
      </c>
      <c r="BF51" s="4">
        <v>150.065</v>
      </c>
      <c r="BG51" s="4">
        <v>16.552</v>
      </c>
      <c r="BH51" s="4">
        <v>7.6999999999999999E-2</v>
      </c>
      <c r="BI51" s="4">
        <v>16.629000000000001</v>
      </c>
      <c r="BJ51" s="4">
        <v>13.506</v>
      </c>
      <c r="BK51" s="4">
        <v>6.3E-2</v>
      </c>
      <c r="BL51" s="4">
        <v>13.569000000000001</v>
      </c>
      <c r="BM51" s="4">
        <v>29.286200000000001</v>
      </c>
      <c r="BQ51" s="4">
        <v>174.893</v>
      </c>
      <c r="BR51" s="4">
        <v>0.28444900000000001</v>
      </c>
      <c r="BS51" s="4">
        <v>-5</v>
      </c>
      <c r="BT51" s="4">
        <v>5.0000000000000001E-3</v>
      </c>
      <c r="BU51" s="4">
        <v>6.9512219999999996</v>
      </c>
      <c r="BV51" s="4">
        <v>21</v>
      </c>
      <c r="BW51" s="4">
        <f t="shared" si="9"/>
        <v>1.8365128523999998</v>
      </c>
      <c r="BY51" s="4">
        <f>BE51*$BU51*VLOOKUP("Fuel Specific Gravity",'Raw Data'!$A$1:$B$2000,2,FALSE)</f>
        <v>13498.837296283045</v>
      </c>
      <c r="BZ51" s="4">
        <f>BF51*$BU51*VLOOKUP("Fuel Specific Gravity",'Raw Data'!$A$1:$B$2000,2,FALSE)</f>
        <v>783.39448220193003</v>
      </c>
      <c r="CA51" s="4">
        <f>BJ51*$BU51*VLOOKUP("Fuel Specific Gravity",'Raw Data'!$A$1:$B$2000,2,FALSE)</f>
        <v>70.506286453331995</v>
      </c>
      <c r="CB51" s="4">
        <f>BM51*$BU51*VLOOKUP("Fuel Specific Gravity",'Raw Data'!$A$1:$B$2000,2,FALSE)</f>
        <v>152.88473318003639</v>
      </c>
    </row>
    <row r="52" spans="1:80" x14ac:dyDescent="0.25">
      <c r="A52" s="2">
        <v>43167</v>
      </c>
      <c r="B52" s="38">
        <v>2.0392361111111111E-2</v>
      </c>
      <c r="C52" s="4">
        <v>12.942</v>
      </c>
      <c r="D52" s="4">
        <v>0.98170000000000002</v>
      </c>
      <c r="E52" s="4">
        <v>9816.9361360000003</v>
      </c>
      <c r="F52" s="4">
        <v>763</v>
      </c>
      <c r="G52" s="4">
        <v>3.1</v>
      </c>
      <c r="H52" s="4">
        <v>3496.7</v>
      </c>
      <c r="J52" s="4">
        <v>1.2</v>
      </c>
      <c r="K52" s="4">
        <v>0.87260000000000004</v>
      </c>
      <c r="L52" s="4">
        <v>11.2934</v>
      </c>
      <c r="M52" s="4">
        <v>0.85660000000000003</v>
      </c>
      <c r="N52" s="4">
        <v>665.84730000000002</v>
      </c>
      <c r="O52" s="4">
        <v>2.6913</v>
      </c>
      <c r="P52" s="4">
        <v>668.5</v>
      </c>
      <c r="Q52" s="4">
        <v>543.30010000000004</v>
      </c>
      <c r="R52" s="4">
        <v>2.1960000000000002</v>
      </c>
      <c r="S52" s="4">
        <v>545.5</v>
      </c>
      <c r="T52" s="4">
        <v>3496.6759000000002</v>
      </c>
      <c r="W52" s="4">
        <v>0</v>
      </c>
      <c r="X52" s="4">
        <v>1.0470999999999999</v>
      </c>
      <c r="Y52" s="4">
        <v>12.5</v>
      </c>
      <c r="Z52" s="4">
        <v>848</v>
      </c>
      <c r="AA52" s="4">
        <v>850</v>
      </c>
      <c r="AB52" s="4">
        <v>864</v>
      </c>
      <c r="AC52" s="4">
        <v>92</v>
      </c>
      <c r="AD52" s="4">
        <v>27.01</v>
      </c>
      <c r="AE52" s="4">
        <v>0.62</v>
      </c>
      <c r="AF52" s="4">
        <v>979</v>
      </c>
      <c r="AG52" s="4">
        <v>1</v>
      </c>
      <c r="AH52" s="4">
        <v>57</v>
      </c>
      <c r="AI52" s="4">
        <v>37</v>
      </c>
      <c r="AJ52" s="4">
        <v>192</v>
      </c>
      <c r="AK52" s="4">
        <v>170.9</v>
      </c>
      <c r="AL52" s="4">
        <v>4.3</v>
      </c>
      <c r="AM52" s="4">
        <v>175</v>
      </c>
      <c r="AN52" s="4" t="s">
        <v>155</v>
      </c>
      <c r="AO52" s="4">
        <v>2</v>
      </c>
      <c r="AP52" s="5">
        <v>0.77120370370370372</v>
      </c>
      <c r="AQ52" s="4">
        <v>47.160496000000002</v>
      </c>
      <c r="AR52" s="4">
        <v>-88.484172000000001</v>
      </c>
      <c r="AS52" s="4">
        <v>310.60000000000002</v>
      </c>
      <c r="AT52" s="4">
        <v>33.799999999999997</v>
      </c>
      <c r="AU52" s="4">
        <v>12</v>
      </c>
      <c r="AV52" s="4">
        <v>7</v>
      </c>
      <c r="AW52" s="4" t="s">
        <v>225</v>
      </c>
      <c r="AX52" s="4">
        <v>1.1842999999999999</v>
      </c>
      <c r="AY52" s="4">
        <v>1.0719000000000001</v>
      </c>
      <c r="AZ52" s="4">
        <v>2.2000000000000002</v>
      </c>
      <c r="BA52" s="4">
        <v>13.404</v>
      </c>
      <c r="BB52" s="4">
        <v>14.07</v>
      </c>
      <c r="BC52" s="4">
        <v>1.05</v>
      </c>
      <c r="BD52" s="4">
        <v>14.598000000000001</v>
      </c>
      <c r="BE52" s="4">
        <v>2626.047</v>
      </c>
      <c r="BF52" s="4">
        <v>126.78100000000001</v>
      </c>
      <c r="BG52" s="4">
        <v>16.213999999999999</v>
      </c>
      <c r="BH52" s="4">
        <v>6.6000000000000003E-2</v>
      </c>
      <c r="BI52" s="4">
        <v>16.28</v>
      </c>
      <c r="BJ52" s="4">
        <v>13.23</v>
      </c>
      <c r="BK52" s="4">
        <v>5.2999999999999999E-2</v>
      </c>
      <c r="BL52" s="4">
        <v>13.282999999999999</v>
      </c>
      <c r="BM52" s="4">
        <v>28.0579</v>
      </c>
      <c r="BQ52" s="4">
        <v>177.04400000000001</v>
      </c>
      <c r="BR52" s="4">
        <v>0.339866</v>
      </c>
      <c r="BS52" s="4">
        <v>-5</v>
      </c>
      <c r="BT52" s="4">
        <v>5.0000000000000001E-3</v>
      </c>
      <c r="BU52" s="4">
        <v>8.3054749999999995</v>
      </c>
      <c r="BV52" s="4">
        <v>21</v>
      </c>
      <c r="BW52" s="4">
        <f t="shared" si="9"/>
        <v>2.1943064949999997</v>
      </c>
      <c r="BY52" s="4">
        <f>BE52*$BU52*VLOOKUP("Fuel Specific Gravity",'Raw Data'!$A$1:$B$2000,2,FALSE)</f>
        <v>16379.736348201073</v>
      </c>
      <c r="BZ52" s="4">
        <f>BF52*$BU52*VLOOKUP("Fuel Specific Gravity",'Raw Data'!$A$1:$B$2000,2,FALSE)</f>
        <v>790.78529590722496</v>
      </c>
      <c r="CA52" s="4">
        <f>BJ52*$BU52*VLOOKUP("Fuel Specific Gravity",'Raw Data'!$A$1:$B$2000,2,FALSE)</f>
        <v>82.520957121750001</v>
      </c>
      <c r="CB52" s="4">
        <f>BM52*$BU52*VLOOKUP("Fuel Specific Gravity",'Raw Data'!$A$1:$B$2000,2,FALSE)</f>
        <v>175.00867443887748</v>
      </c>
    </row>
    <row r="53" spans="1:80" x14ac:dyDescent="0.25">
      <c r="A53" s="2">
        <v>43167</v>
      </c>
      <c r="B53" s="38">
        <v>2.0403935185185188E-2</v>
      </c>
      <c r="C53" s="4">
        <v>12.999000000000001</v>
      </c>
      <c r="D53" s="4">
        <v>0.82410000000000005</v>
      </c>
      <c r="E53" s="4">
        <v>8241.4786970000005</v>
      </c>
      <c r="F53" s="4">
        <v>866.6</v>
      </c>
      <c r="G53" s="4">
        <v>2.2000000000000002</v>
      </c>
      <c r="H53" s="4">
        <v>3488.9</v>
      </c>
      <c r="J53" s="4">
        <v>1.2</v>
      </c>
      <c r="K53" s="4">
        <v>0.87360000000000004</v>
      </c>
      <c r="L53" s="4">
        <v>11.355600000000001</v>
      </c>
      <c r="M53" s="4">
        <v>0.71989999999999998</v>
      </c>
      <c r="N53" s="4">
        <v>757.07339999999999</v>
      </c>
      <c r="O53" s="4">
        <v>1.9453</v>
      </c>
      <c r="P53" s="4">
        <v>759</v>
      </c>
      <c r="Q53" s="4">
        <v>617.7364</v>
      </c>
      <c r="R53" s="4">
        <v>1.5872999999999999</v>
      </c>
      <c r="S53" s="4">
        <v>619.29999999999995</v>
      </c>
      <c r="T53" s="4">
        <v>3488.8924999999999</v>
      </c>
      <c r="W53" s="4">
        <v>0</v>
      </c>
      <c r="X53" s="4">
        <v>1.0483</v>
      </c>
      <c r="Y53" s="4">
        <v>12.4</v>
      </c>
      <c r="Z53" s="4">
        <v>848</v>
      </c>
      <c r="AA53" s="4">
        <v>848</v>
      </c>
      <c r="AB53" s="4">
        <v>862</v>
      </c>
      <c r="AC53" s="4">
        <v>92</v>
      </c>
      <c r="AD53" s="4">
        <v>27.01</v>
      </c>
      <c r="AE53" s="4">
        <v>0.62</v>
      </c>
      <c r="AF53" s="4">
        <v>979</v>
      </c>
      <c r="AG53" s="4">
        <v>1</v>
      </c>
      <c r="AH53" s="4">
        <v>57</v>
      </c>
      <c r="AI53" s="4">
        <v>37</v>
      </c>
      <c r="AJ53" s="4">
        <v>192</v>
      </c>
      <c r="AK53" s="4">
        <v>170.1</v>
      </c>
      <c r="AL53" s="4">
        <v>4.2</v>
      </c>
      <c r="AM53" s="4">
        <v>175</v>
      </c>
      <c r="AN53" s="4" t="s">
        <v>155</v>
      </c>
      <c r="AO53" s="4">
        <v>2</v>
      </c>
      <c r="AP53" s="5">
        <v>0.77121527777777776</v>
      </c>
      <c r="AQ53" s="4">
        <v>47.160587999999997</v>
      </c>
      <c r="AR53" s="4">
        <v>-88.484105999999997</v>
      </c>
      <c r="AS53" s="4">
        <v>310.7</v>
      </c>
      <c r="AT53" s="4">
        <v>29</v>
      </c>
      <c r="AU53" s="4">
        <v>12</v>
      </c>
      <c r="AV53" s="4">
        <v>7</v>
      </c>
      <c r="AW53" s="4" t="s">
        <v>225</v>
      </c>
      <c r="AX53" s="4">
        <v>1.3875999999999999</v>
      </c>
      <c r="AY53" s="4">
        <v>1.0281</v>
      </c>
      <c r="AZ53" s="4">
        <v>2.4157000000000002</v>
      </c>
      <c r="BA53" s="4">
        <v>13.404</v>
      </c>
      <c r="BB53" s="4">
        <v>14.19</v>
      </c>
      <c r="BC53" s="4">
        <v>1.06</v>
      </c>
      <c r="BD53" s="4">
        <v>14.473000000000001</v>
      </c>
      <c r="BE53" s="4">
        <v>2656.5639999999999</v>
      </c>
      <c r="BF53" s="4">
        <v>107.19799999999999</v>
      </c>
      <c r="BG53" s="4">
        <v>18.547000000000001</v>
      </c>
      <c r="BH53" s="4">
        <v>4.8000000000000001E-2</v>
      </c>
      <c r="BI53" s="4">
        <v>18.594999999999999</v>
      </c>
      <c r="BJ53" s="4">
        <v>15.134</v>
      </c>
      <c r="BK53" s="4">
        <v>3.9E-2</v>
      </c>
      <c r="BL53" s="4">
        <v>15.173</v>
      </c>
      <c r="BM53" s="4">
        <v>28.165600000000001</v>
      </c>
      <c r="BQ53" s="4">
        <v>178.31399999999999</v>
      </c>
      <c r="BR53" s="4">
        <v>0.389096</v>
      </c>
      <c r="BS53" s="4">
        <v>-5</v>
      </c>
      <c r="BT53" s="4">
        <v>5.0000000000000001E-3</v>
      </c>
      <c r="BU53" s="4">
        <v>9.5085329999999999</v>
      </c>
      <c r="BV53" s="4">
        <v>21</v>
      </c>
      <c r="BW53" s="4">
        <f t="shared" si="9"/>
        <v>2.5121544185999998</v>
      </c>
      <c r="BY53" s="4">
        <f>BE53*$BU53*VLOOKUP("Fuel Specific Gravity",'Raw Data'!$A$1:$B$2000,2,FALSE)</f>
        <v>18970.279871919611</v>
      </c>
      <c r="BZ53" s="4">
        <f>BF53*$BU53*VLOOKUP("Fuel Specific Gravity",'Raw Data'!$A$1:$B$2000,2,FALSE)</f>
        <v>765.49108612103396</v>
      </c>
      <c r="CA53" s="4">
        <f>BJ53*$BU53*VLOOKUP("Fuel Specific Gravity",'Raw Data'!$A$1:$B$2000,2,FALSE)</f>
        <v>108.07050595492201</v>
      </c>
      <c r="CB53" s="4">
        <f>BM53*$BU53*VLOOKUP("Fuel Specific Gravity",'Raw Data'!$A$1:$B$2000,2,FALSE)</f>
        <v>201.12796633566481</v>
      </c>
    </row>
    <row r="54" spans="1:80" x14ac:dyDescent="0.25">
      <c r="A54" s="2">
        <v>43167</v>
      </c>
      <c r="B54" s="38">
        <v>2.0415509259259258E-2</v>
      </c>
      <c r="C54" s="4">
        <v>13.025</v>
      </c>
      <c r="D54" s="4">
        <v>0.68210000000000004</v>
      </c>
      <c r="E54" s="4">
        <v>6821.2614869999998</v>
      </c>
      <c r="F54" s="4">
        <v>1025.4000000000001</v>
      </c>
      <c r="G54" s="4">
        <v>1.3</v>
      </c>
      <c r="H54" s="4">
        <v>3453.4</v>
      </c>
      <c r="J54" s="4">
        <v>1.2</v>
      </c>
      <c r="K54" s="4">
        <v>0.87470000000000003</v>
      </c>
      <c r="L54" s="4">
        <v>11.3939</v>
      </c>
      <c r="M54" s="4">
        <v>0.59670000000000001</v>
      </c>
      <c r="N54" s="4">
        <v>896.99379999999996</v>
      </c>
      <c r="O54" s="4">
        <v>1.1741999999999999</v>
      </c>
      <c r="P54" s="4">
        <v>898.2</v>
      </c>
      <c r="Q54" s="4">
        <v>731.9049</v>
      </c>
      <c r="R54" s="4">
        <v>0.95809999999999995</v>
      </c>
      <c r="S54" s="4">
        <v>732.9</v>
      </c>
      <c r="T54" s="4">
        <v>3453.4409000000001</v>
      </c>
      <c r="W54" s="4">
        <v>0</v>
      </c>
      <c r="X54" s="4">
        <v>1.0497000000000001</v>
      </c>
      <c r="Y54" s="4">
        <v>12.6</v>
      </c>
      <c r="Z54" s="4">
        <v>847</v>
      </c>
      <c r="AA54" s="4">
        <v>847</v>
      </c>
      <c r="AB54" s="4">
        <v>861</v>
      </c>
      <c r="AC54" s="4">
        <v>92</v>
      </c>
      <c r="AD54" s="4">
        <v>27.01</v>
      </c>
      <c r="AE54" s="4">
        <v>0.62</v>
      </c>
      <c r="AF54" s="4">
        <v>979</v>
      </c>
      <c r="AG54" s="4">
        <v>1</v>
      </c>
      <c r="AH54" s="4">
        <v>57</v>
      </c>
      <c r="AI54" s="4">
        <v>37</v>
      </c>
      <c r="AJ54" s="4">
        <v>192</v>
      </c>
      <c r="AK54" s="4">
        <v>170.9</v>
      </c>
      <c r="AL54" s="4">
        <v>4.4000000000000004</v>
      </c>
      <c r="AM54" s="4">
        <v>175</v>
      </c>
      <c r="AN54" s="4" t="s">
        <v>155</v>
      </c>
      <c r="AO54" s="4">
        <v>2</v>
      </c>
      <c r="AP54" s="5">
        <v>0.7712268518518518</v>
      </c>
      <c r="AQ54" s="4">
        <v>47.160679999999999</v>
      </c>
      <c r="AR54" s="4">
        <v>-88.484033999999994</v>
      </c>
      <c r="AS54" s="4">
        <v>311.10000000000002</v>
      </c>
      <c r="AT54" s="4">
        <v>27.5</v>
      </c>
      <c r="AU54" s="4">
        <v>12</v>
      </c>
      <c r="AV54" s="4">
        <v>8</v>
      </c>
      <c r="AW54" s="4" t="s">
        <v>224</v>
      </c>
      <c r="AX54" s="4">
        <v>1.8594999999999999</v>
      </c>
      <c r="AY54" s="4">
        <v>1.2157</v>
      </c>
      <c r="AZ54" s="4">
        <v>2.8595000000000002</v>
      </c>
      <c r="BA54" s="4">
        <v>13.404</v>
      </c>
      <c r="BB54" s="4">
        <v>14.32</v>
      </c>
      <c r="BC54" s="4">
        <v>1.07</v>
      </c>
      <c r="BD54" s="4">
        <v>14.32</v>
      </c>
      <c r="BE54" s="4">
        <v>2684.7159999999999</v>
      </c>
      <c r="BF54" s="4">
        <v>89.483999999999995</v>
      </c>
      <c r="BG54" s="4">
        <v>22.134</v>
      </c>
      <c r="BH54" s="4">
        <v>2.9000000000000001E-2</v>
      </c>
      <c r="BI54" s="4">
        <v>22.163</v>
      </c>
      <c r="BJ54" s="4">
        <v>18.059999999999999</v>
      </c>
      <c r="BK54" s="4">
        <v>2.4E-2</v>
      </c>
      <c r="BL54" s="4">
        <v>18.084</v>
      </c>
      <c r="BM54" s="4">
        <v>28.080300000000001</v>
      </c>
      <c r="BQ54" s="4">
        <v>179.839</v>
      </c>
      <c r="BR54" s="4">
        <v>0.44323499999999999</v>
      </c>
      <c r="BS54" s="4">
        <v>-5</v>
      </c>
      <c r="BT54" s="4">
        <v>5.0000000000000001E-3</v>
      </c>
      <c r="BU54" s="4">
        <v>10.831555</v>
      </c>
      <c r="BV54" s="4">
        <v>21</v>
      </c>
      <c r="BW54" s="4">
        <f t="shared" si="9"/>
        <v>2.8616968309999997</v>
      </c>
      <c r="BY54" s="4">
        <f>BE54*$BU54*VLOOKUP("Fuel Specific Gravity",'Raw Data'!$A$1:$B$2000,2,FALSE)</f>
        <v>21838.816409048381</v>
      </c>
      <c r="BZ54" s="4">
        <f>BF54*$BU54*VLOOKUP("Fuel Specific Gravity",'Raw Data'!$A$1:$B$2000,2,FALSE)</f>
        <v>727.90740158261997</v>
      </c>
      <c r="CA54" s="4">
        <f>BJ54*$BU54*VLOOKUP("Fuel Specific Gravity",'Raw Data'!$A$1:$B$2000,2,FALSE)</f>
        <v>146.90903035829999</v>
      </c>
      <c r="CB54" s="4">
        <f>BM54*$BU54*VLOOKUP("Fuel Specific Gravity",'Raw Data'!$A$1:$B$2000,2,FALSE)</f>
        <v>228.41913871374152</v>
      </c>
    </row>
    <row r="55" spans="1:80" x14ac:dyDescent="0.25">
      <c r="A55" s="2">
        <v>43167</v>
      </c>
      <c r="B55" s="38">
        <v>2.0427083333333332E-2</v>
      </c>
      <c r="C55" s="4">
        <v>13.03</v>
      </c>
      <c r="D55" s="4">
        <v>0.6431</v>
      </c>
      <c r="E55" s="4">
        <v>6431.234888</v>
      </c>
      <c r="F55" s="4">
        <v>1217.3</v>
      </c>
      <c r="G55" s="4">
        <v>1.1000000000000001</v>
      </c>
      <c r="H55" s="4">
        <v>3342.9</v>
      </c>
      <c r="J55" s="4">
        <v>1.2</v>
      </c>
      <c r="K55" s="4">
        <v>0.87519999999999998</v>
      </c>
      <c r="L55" s="4">
        <v>11.4034</v>
      </c>
      <c r="M55" s="4">
        <v>0.56279999999999997</v>
      </c>
      <c r="N55" s="4">
        <v>1065.3847000000001</v>
      </c>
      <c r="O55" s="4">
        <v>0.9627</v>
      </c>
      <c r="P55" s="4">
        <v>1066.3</v>
      </c>
      <c r="Q55" s="4">
        <v>869.3039</v>
      </c>
      <c r="R55" s="4">
        <v>0.78549999999999998</v>
      </c>
      <c r="S55" s="4">
        <v>870.1</v>
      </c>
      <c r="T55" s="4">
        <v>3342.8508999999999</v>
      </c>
      <c r="W55" s="4">
        <v>0</v>
      </c>
      <c r="X55" s="4">
        <v>1.0502</v>
      </c>
      <c r="Y55" s="4">
        <v>12.5</v>
      </c>
      <c r="Z55" s="4">
        <v>847</v>
      </c>
      <c r="AA55" s="4">
        <v>848</v>
      </c>
      <c r="AB55" s="4">
        <v>861</v>
      </c>
      <c r="AC55" s="4">
        <v>92</v>
      </c>
      <c r="AD55" s="4">
        <v>27.01</v>
      </c>
      <c r="AE55" s="4">
        <v>0.62</v>
      </c>
      <c r="AF55" s="4">
        <v>979</v>
      </c>
      <c r="AG55" s="4">
        <v>1</v>
      </c>
      <c r="AH55" s="4">
        <v>57</v>
      </c>
      <c r="AI55" s="4">
        <v>37</v>
      </c>
      <c r="AJ55" s="4">
        <v>192</v>
      </c>
      <c r="AK55" s="4">
        <v>170.1</v>
      </c>
      <c r="AL55" s="4">
        <v>4.4000000000000004</v>
      </c>
      <c r="AM55" s="4">
        <v>175</v>
      </c>
      <c r="AN55" s="4" t="s">
        <v>155</v>
      </c>
      <c r="AO55" s="4">
        <v>2</v>
      </c>
      <c r="AP55" s="5">
        <v>0.77123842592592595</v>
      </c>
      <c r="AQ55" s="4">
        <v>47.160775999999998</v>
      </c>
      <c r="AR55" s="4">
        <v>-88.483964999999998</v>
      </c>
      <c r="AS55" s="4">
        <v>311.39999999999998</v>
      </c>
      <c r="AT55" s="4">
        <v>27.5</v>
      </c>
      <c r="AU55" s="4">
        <v>12</v>
      </c>
      <c r="AV55" s="4">
        <v>8</v>
      </c>
      <c r="AW55" s="4" t="s">
        <v>224</v>
      </c>
      <c r="AX55" s="4">
        <v>2.2157</v>
      </c>
      <c r="AY55" s="4">
        <v>1.0843</v>
      </c>
      <c r="AZ55" s="4">
        <v>3.1438000000000001</v>
      </c>
      <c r="BA55" s="4">
        <v>13.404</v>
      </c>
      <c r="BB55" s="4">
        <v>14.37</v>
      </c>
      <c r="BC55" s="4">
        <v>1.07</v>
      </c>
      <c r="BD55" s="4">
        <v>14.263999999999999</v>
      </c>
      <c r="BE55" s="4">
        <v>2694.7150000000001</v>
      </c>
      <c r="BF55" s="4">
        <v>84.653000000000006</v>
      </c>
      <c r="BG55" s="4">
        <v>26.364999999999998</v>
      </c>
      <c r="BH55" s="4">
        <v>2.4E-2</v>
      </c>
      <c r="BI55" s="4">
        <v>26.388000000000002</v>
      </c>
      <c r="BJ55" s="4">
        <v>21.512</v>
      </c>
      <c r="BK55" s="4">
        <v>1.9E-2</v>
      </c>
      <c r="BL55" s="4">
        <v>21.532</v>
      </c>
      <c r="BM55" s="4">
        <v>27.259399999999999</v>
      </c>
      <c r="BQ55" s="4">
        <v>180.446</v>
      </c>
      <c r="BR55" s="4">
        <v>0.37720900000000002</v>
      </c>
      <c r="BS55" s="4">
        <v>-5</v>
      </c>
      <c r="BT55" s="4">
        <v>5.0000000000000001E-3</v>
      </c>
      <c r="BU55" s="4">
        <v>9.2180440000000008</v>
      </c>
      <c r="BV55" s="4">
        <v>21</v>
      </c>
      <c r="BW55" s="4">
        <f t="shared" si="9"/>
        <v>2.4354072248</v>
      </c>
      <c r="BY55" s="4">
        <f>BE55*$BU55*VLOOKUP("Fuel Specific Gravity",'Raw Data'!$A$1:$B$2000,2,FALSE)</f>
        <v>18654.841079532463</v>
      </c>
      <c r="BZ55" s="4">
        <f>BF55*$BU55*VLOOKUP("Fuel Specific Gravity",'Raw Data'!$A$1:$B$2000,2,FALSE)</f>
        <v>586.03164412773208</v>
      </c>
      <c r="CA55" s="4">
        <f>BJ55*$BU55*VLOOKUP("Fuel Specific Gravity",'Raw Data'!$A$1:$B$2000,2,FALSE)</f>
        <v>148.92222045852802</v>
      </c>
      <c r="CB55" s="4">
        <f>BM55*$BU55*VLOOKUP("Fuel Specific Gravity",'Raw Data'!$A$1:$B$2000,2,FALSE)</f>
        <v>188.7100398088136</v>
      </c>
    </row>
    <row r="56" spans="1:80" x14ac:dyDescent="0.25">
      <c r="A56" s="2">
        <v>43167</v>
      </c>
      <c r="B56" s="38">
        <v>2.0438657407407405E-2</v>
      </c>
      <c r="C56" s="4">
        <v>13.03</v>
      </c>
      <c r="D56" s="4">
        <v>0.6522</v>
      </c>
      <c r="E56" s="4">
        <v>6521.7587940000003</v>
      </c>
      <c r="F56" s="4">
        <v>1335.1</v>
      </c>
      <c r="G56" s="4">
        <v>1.1000000000000001</v>
      </c>
      <c r="H56" s="4">
        <v>3309.2</v>
      </c>
      <c r="J56" s="4">
        <v>1.2</v>
      </c>
      <c r="K56" s="4">
        <v>0.87509999999999999</v>
      </c>
      <c r="L56" s="4">
        <v>11.402799999999999</v>
      </c>
      <c r="M56" s="4">
        <v>0.57069999999999999</v>
      </c>
      <c r="N56" s="4">
        <v>1168.3630000000001</v>
      </c>
      <c r="O56" s="4">
        <v>0.98780000000000001</v>
      </c>
      <c r="P56" s="4">
        <v>1169.4000000000001</v>
      </c>
      <c r="Q56" s="4">
        <v>953.32939999999996</v>
      </c>
      <c r="R56" s="4">
        <v>0.80600000000000005</v>
      </c>
      <c r="S56" s="4">
        <v>954.1</v>
      </c>
      <c r="T56" s="4">
        <v>3309.2</v>
      </c>
      <c r="W56" s="4">
        <v>0</v>
      </c>
      <c r="X56" s="4">
        <v>1.0501</v>
      </c>
      <c r="Y56" s="4">
        <v>12.5</v>
      </c>
      <c r="Z56" s="4">
        <v>848</v>
      </c>
      <c r="AA56" s="4">
        <v>848</v>
      </c>
      <c r="AB56" s="4">
        <v>862</v>
      </c>
      <c r="AC56" s="4">
        <v>92</v>
      </c>
      <c r="AD56" s="4">
        <v>27.01</v>
      </c>
      <c r="AE56" s="4">
        <v>0.62</v>
      </c>
      <c r="AF56" s="4">
        <v>979</v>
      </c>
      <c r="AG56" s="4">
        <v>1</v>
      </c>
      <c r="AH56" s="4">
        <v>57</v>
      </c>
      <c r="AI56" s="4">
        <v>37</v>
      </c>
      <c r="AJ56" s="4">
        <v>192</v>
      </c>
      <c r="AK56" s="4">
        <v>170</v>
      </c>
      <c r="AL56" s="4">
        <v>4.4000000000000004</v>
      </c>
      <c r="AM56" s="4">
        <v>175</v>
      </c>
      <c r="AN56" s="4" t="s">
        <v>155</v>
      </c>
      <c r="AO56" s="4">
        <v>2</v>
      </c>
      <c r="AP56" s="5">
        <v>0.7712500000000001</v>
      </c>
      <c r="AQ56" s="4">
        <v>47.160890999999999</v>
      </c>
      <c r="AR56" s="4">
        <v>-88.483915999999994</v>
      </c>
      <c r="AS56" s="4">
        <v>311.89999999999998</v>
      </c>
      <c r="AT56" s="4">
        <v>29.7</v>
      </c>
      <c r="AU56" s="4">
        <v>12</v>
      </c>
      <c r="AV56" s="4">
        <v>9</v>
      </c>
      <c r="AW56" s="4" t="s">
        <v>213</v>
      </c>
      <c r="AX56" s="4">
        <v>1.9404999999999999</v>
      </c>
      <c r="AY56" s="4">
        <v>1.1437999999999999</v>
      </c>
      <c r="AZ56" s="4">
        <v>3.2</v>
      </c>
      <c r="BA56" s="4">
        <v>13.404</v>
      </c>
      <c r="BB56" s="4">
        <v>14.37</v>
      </c>
      <c r="BC56" s="4">
        <v>1.07</v>
      </c>
      <c r="BD56" s="4">
        <v>14.27</v>
      </c>
      <c r="BE56" s="4">
        <v>2693.71</v>
      </c>
      <c r="BF56" s="4">
        <v>85.811999999999998</v>
      </c>
      <c r="BG56" s="4">
        <v>28.904</v>
      </c>
      <c r="BH56" s="4">
        <v>2.4E-2</v>
      </c>
      <c r="BI56" s="4">
        <v>28.928000000000001</v>
      </c>
      <c r="BJ56" s="4">
        <v>23.584</v>
      </c>
      <c r="BK56" s="4">
        <v>0.02</v>
      </c>
      <c r="BL56" s="4">
        <v>23.603999999999999</v>
      </c>
      <c r="BM56" s="4">
        <v>26.976400000000002</v>
      </c>
      <c r="BQ56" s="4">
        <v>180.37899999999999</v>
      </c>
      <c r="BR56" s="4">
        <v>0.335428</v>
      </c>
      <c r="BS56" s="4">
        <v>-5</v>
      </c>
      <c r="BT56" s="4">
        <v>5.0000000000000001E-3</v>
      </c>
      <c r="BU56" s="4">
        <v>8.1970209999999994</v>
      </c>
      <c r="BV56" s="4">
        <v>21</v>
      </c>
      <c r="BW56" s="4">
        <f t="shared" si="9"/>
        <v>2.1656529482</v>
      </c>
      <c r="BY56" s="4">
        <f>BE56*$BU56*VLOOKUP("Fuel Specific Gravity",'Raw Data'!$A$1:$B$2000,2,FALSE)</f>
        <v>16582.37847587041</v>
      </c>
      <c r="BZ56" s="4">
        <f>BF56*$BU56*VLOOKUP("Fuel Specific Gravity",'Raw Data'!$A$1:$B$2000,2,FALSE)</f>
        <v>528.25547730505195</v>
      </c>
      <c r="CA56" s="4">
        <f>BJ56*$BU56*VLOOKUP("Fuel Specific Gravity",'Raw Data'!$A$1:$B$2000,2,FALSE)</f>
        <v>145.18222599126398</v>
      </c>
      <c r="CB56" s="4">
        <f>BM56*$BU56*VLOOKUP("Fuel Specific Gravity",'Raw Data'!$A$1:$B$2000,2,FALSE)</f>
        <v>166.06571409560439</v>
      </c>
    </row>
    <row r="57" spans="1:80" x14ac:dyDescent="0.25">
      <c r="A57" s="2">
        <v>43167</v>
      </c>
      <c r="B57" s="38">
        <v>2.0450231481481482E-2</v>
      </c>
      <c r="C57" s="4">
        <v>13.03</v>
      </c>
      <c r="D57" s="4">
        <v>0.69159999999999999</v>
      </c>
      <c r="E57" s="4">
        <v>6916.1885579999998</v>
      </c>
      <c r="F57" s="4">
        <v>1382.9</v>
      </c>
      <c r="G57" s="4">
        <v>1.3</v>
      </c>
      <c r="H57" s="4">
        <v>3239.6</v>
      </c>
      <c r="J57" s="4">
        <v>1.2</v>
      </c>
      <c r="K57" s="4">
        <v>0.87480000000000002</v>
      </c>
      <c r="L57" s="4">
        <v>11.3994</v>
      </c>
      <c r="M57" s="4">
        <v>0.60499999999999998</v>
      </c>
      <c r="N57" s="4">
        <v>1209.7775999999999</v>
      </c>
      <c r="O57" s="4">
        <v>1.1002000000000001</v>
      </c>
      <c r="P57" s="4">
        <v>1210.9000000000001</v>
      </c>
      <c r="Q57" s="4">
        <v>987.12180000000001</v>
      </c>
      <c r="R57" s="4">
        <v>0.89770000000000005</v>
      </c>
      <c r="S57" s="4">
        <v>988</v>
      </c>
      <c r="T57" s="4">
        <v>3239.6260000000002</v>
      </c>
      <c r="W57" s="4">
        <v>0</v>
      </c>
      <c r="X57" s="4">
        <v>1.0498000000000001</v>
      </c>
      <c r="Y57" s="4">
        <v>12.5</v>
      </c>
      <c r="Z57" s="4">
        <v>848</v>
      </c>
      <c r="AA57" s="4">
        <v>848</v>
      </c>
      <c r="AB57" s="4">
        <v>862</v>
      </c>
      <c r="AC57" s="4">
        <v>92</v>
      </c>
      <c r="AD57" s="4">
        <v>27.01</v>
      </c>
      <c r="AE57" s="4">
        <v>0.62</v>
      </c>
      <c r="AF57" s="4">
        <v>979</v>
      </c>
      <c r="AG57" s="4">
        <v>1</v>
      </c>
      <c r="AH57" s="4">
        <v>57</v>
      </c>
      <c r="AI57" s="4">
        <v>37</v>
      </c>
      <c r="AJ57" s="4">
        <v>192</v>
      </c>
      <c r="AK57" s="4">
        <v>170.9</v>
      </c>
      <c r="AL57" s="4">
        <v>4.4000000000000004</v>
      </c>
      <c r="AM57" s="4">
        <v>174.6</v>
      </c>
      <c r="AN57" s="4" t="s">
        <v>155</v>
      </c>
      <c r="AO57" s="4">
        <v>2</v>
      </c>
      <c r="AP57" s="5">
        <v>0.77126157407407403</v>
      </c>
      <c r="AQ57" s="4">
        <v>47.161015999999996</v>
      </c>
      <c r="AR57" s="4">
        <v>-88.483892999999995</v>
      </c>
      <c r="AS57" s="4">
        <v>312.2</v>
      </c>
      <c r="AT57" s="4">
        <v>30.5</v>
      </c>
      <c r="AU57" s="4">
        <v>12</v>
      </c>
      <c r="AV57" s="4">
        <v>9</v>
      </c>
      <c r="AW57" s="4" t="s">
        <v>213</v>
      </c>
      <c r="AX57" s="4">
        <v>1.8</v>
      </c>
      <c r="AY57" s="4">
        <v>1.3438000000000001</v>
      </c>
      <c r="AZ57" s="4">
        <v>3.2</v>
      </c>
      <c r="BA57" s="4">
        <v>13.404</v>
      </c>
      <c r="BB57" s="4">
        <v>14.33</v>
      </c>
      <c r="BC57" s="4">
        <v>1.07</v>
      </c>
      <c r="BD57" s="4">
        <v>14.308999999999999</v>
      </c>
      <c r="BE57" s="4">
        <v>2687.6550000000002</v>
      </c>
      <c r="BF57" s="4">
        <v>90.793999999999997</v>
      </c>
      <c r="BG57" s="4">
        <v>29.87</v>
      </c>
      <c r="BH57" s="4">
        <v>2.7E-2</v>
      </c>
      <c r="BI57" s="4">
        <v>29.896999999999998</v>
      </c>
      <c r="BJ57" s="4">
        <v>24.372</v>
      </c>
      <c r="BK57" s="4">
        <v>2.1999999999999999E-2</v>
      </c>
      <c r="BL57" s="4">
        <v>24.395</v>
      </c>
      <c r="BM57" s="4">
        <v>26.357700000000001</v>
      </c>
      <c r="BQ57" s="4">
        <v>179.96700000000001</v>
      </c>
      <c r="BR57" s="4">
        <v>0.286273</v>
      </c>
      <c r="BS57" s="4">
        <v>-5</v>
      </c>
      <c r="BT57" s="4">
        <v>5.8770000000000003E-3</v>
      </c>
      <c r="BU57" s="4">
        <v>6.9957960000000003</v>
      </c>
      <c r="BV57" s="4">
        <v>21</v>
      </c>
      <c r="BW57" s="4">
        <f t="shared" si="9"/>
        <v>1.8482893032000001</v>
      </c>
      <c r="BY57" s="4">
        <f>BE57*$BU57*VLOOKUP("Fuel Specific Gravity",'Raw Data'!$A$1:$B$2000,2,FALSE)</f>
        <v>14120.516859883381</v>
      </c>
      <c r="BZ57" s="4">
        <f>BF57*$BU57*VLOOKUP("Fuel Specific Gravity",'Raw Data'!$A$1:$B$2000,2,FALSE)</f>
        <v>477.01740282002402</v>
      </c>
      <c r="CA57" s="4">
        <f>BJ57*$BU57*VLOOKUP("Fuel Specific Gravity",'Raw Data'!$A$1:$B$2000,2,FALSE)</f>
        <v>128.04665662411202</v>
      </c>
      <c r="CB57" s="4">
        <f>BM57*$BU57*VLOOKUP("Fuel Specific Gravity",'Raw Data'!$A$1:$B$2000,2,FALSE)</f>
        <v>138.47921226412922</v>
      </c>
    </row>
    <row r="58" spans="1:80" x14ac:dyDescent="0.25">
      <c r="A58" s="2">
        <v>43167</v>
      </c>
      <c r="B58" s="38">
        <v>2.0461805555555556E-2</v>
      </c>
      <c r="C58" s="4">
        <v>13.08</v>
      </c>
      <c r="D58" s="4">
        <v>0.75549999999999995</v>
      </c>
      <c r="E58" s="4">
        <v>7554.5033110000004</v>
      </c>
      <c r="F58" s="4">
        <v>1368.7</v>
      </c>
      <c r="G58" s="4">
        <v>1.7</v>
      </c>
      <c r="H58" s="4">
        <v>3209.7</v>
      </c>
      <c r="J58" s="4">
        <v>1.2</v>
      </c>
      <c r="K58" s="4">
        <v>0.87380000000000002</v>
      </c>
      <c r="L58" s="4">
        <v>11.430300000000001</v>
      </c>
      <c r="M58" s="4">
        <v>0.66010000000000002</v>
      </c>
      <c r="N58" s="4">
        <v>1196.0741</v>
      </c>
      <c r="O58" s="4">
        <v>1.4487000000000001</v>
      </c>
      <c r="P58" s="4">
        <v>1197.5</v>
      </c>
      <c r="Q58" s="4">
        <v>975.94029999999998</v>
      </c>
      <c r="R58" s="4">
        <v>1.1820999999999999</v>
      </c>
      <c r="S58" s="4">
        <v>977.1</v>
      </c>
      <c r="T58" s="4">
        <v>3209.7</v>
      </c>
      <c r="W58" s="4">
        <v>0</v>
      </c>
      <c r="X58" s="4">
        <v>1.0486</v>
      </c>
      <c r="Y58" s="4">
        <v>12.5</v>
      </c>
      <c r="Z58" s="4">
        <v>848</v>
      </c>
      <c r="AA58" s="4">
        <v>848</v>
      </c>
      <c r="AB58" s="4">
        <v>863</v>
      </c>
      <c r="AC58" s="4">
        <v>92</v>
      </c>
      <c r="AD58" s="4">
        <v>27.01</v>
      </c>
      <c r="AE58" s="4">
        <v>0.62</v>
      </c>
      <c r="AF58" s="4">
        <v>979</v>
      </c>
      <c r="AG58" s="4">
        <v>1</v>
      </c>
      <c r="AH58" s="4">
        <v>57</v>
      </c>
      <c r="AI58" s="4">
        <v>37</v>
      </c>
      <c r="AJ58" s="4">
        <v>192</v>
      </c>
      <c r="AK58" s="4">
        <v>170.1</v>
      </c>
      <c r="AL58" s="4">
        <v>4.3</v>
      </c>
      <c r="AM58" s="4">
        <v>174.2</v>
      </c>
      <c r="AN58" s="4" t="s">
        <v>155</v>
      </c>
      <c r="AO58" s="4">
        <v>2</v>
      </c>
      <c r="AP58" s="5">
        <v>0.77127314814814818</v>
      </c>
      <c r="AQ58" s="4">
        <v>47.161141999999998</v>
      </c>
      <c r="AR58" s="4">
        <v>-88.483886999999996</v>
      </c>
      <c r="AS58" s="4">
        <v>312.5</v>
      </c>
      <c r="AT58" s="4">
        <v>30.7</v>
      </c>
      <c r="AU58" s="4">
        <v>12</v>
      </c>
      <c r="AV58" s="4">
        <v>9</v>
      </c>
      <c r="AW58" s="4" t="s">
        <v>213</v>
      </c>
      <c r="AX58" s="4">
        <v>1.4408589999999999</v>
      </c>
      <c r="AY58" s="4">
        <v>1.112687</v>
      </c>
      <c r="AZ58" s="4">
        <v>2.0507490000000002</v>
      </c>
      <c r="BA58" s="4">
        <v>13.404</v>
      </c>
      <c r="BB58" s="4">
        <v>14.22</v>
      </c>
      <c r="BC58" s="4">
        <v>1.06</v>
      </c>
      <c r="BD58" s="4">
        <v>14.436</v>
      </c>
      <c r="BE58" s="4">
        <v>2676.8560000000002</v>
      </c>
      <c r="BF58" s="4">
        <v>98.397999999999996</v>
      </c>
      <c r="BG58" s="4">
        <v>29.332999999999998</v>
      </c>
      <c r="BH58" s="4">
        <v>3.5999999999999997E-2</v>
      </c>
      <c r="BI58" s="4">
        <v>29.369</v>
      </c>
      <c r="BJ58" s="4">
        <v>23.934999999999999</v>
      </c>
      <c r="BK58" s="4">
        <v>2.9000000000000001E-2</v>
      </c>
      <c r="BL58" s="4">
        <v>23.963999999999999</v>
      </c>
      <c r="BM58" s="4">
        <v>25.939</v>
      </c>
      <c r="BQ58" s="4">
        <v>178.56</v>
      </c>
      <c r="BR58" s="4">
        <v>0.30981799999999998</v>
      </c>
      <c r="BS58" s="4">
        <v>-5</v>
      </c>
      <c r="BT58" s="4">
        <v>6.0000000000000001E-3</v>
      </c>
      <c r="BU58" s="4">
        <v>7.5711769999999996</v>
      </c>
      <c r="BV58" s="4">
        <v>21</v>
      </c>
      <c r="BW58" s="4">
        <f t="shared" si="9"/>
        <v>2.0003049633999996</v>
      </c>
      <c r="BY58" s="4">
        <f>BE58*$BU58*VLOOKUP("Fuel Specific Gravity",'Raw Data'!$A$1:$B$2000,2,FALSE)</f>
        <v>15220.479885213514</v>
      </c>
      <c r="BZ58" s="4">
        <f>BF58*$BU58*VLOOKUP("Fuel Specific Gravity",'Raw Data'!$A$1:$B$2000,2,FALSE)</f>
        <v>559.48649450894595</v>
      </c>
      <c r="CA58" s="4">
        <f>BJ58*$BU58*VLOOKUP("Fuel Specific Gravity",'Raw Data'!$A$1:$B$2000,2,FALSE)</f>
        <v>136.093307242745</v>
      </c>
      <c r="CB58" s="4">
        <f>BM58*$BU58*VLOOKUP("Fuel Specific Gravity",'Raw Data'!$A$1:$B$2000,2,FALSE)</f>
        <v>147.487958912453</v>
      </c>
    </row>
    <row r="59" spans="1:80" x14ac:dyDescent="0.25">
      <c r="A59" s="2">
        <v>43167</v>
      </c>
      <c r="B59" s="38">
        <v>2.047337962962963E-2</v>
      </c>
      <c r="C59" s="4">
        <v>13.061999999999999</v>
      </c>
      <c r="D59" s="4">
        <v>0.83099999999999996</v>
      </c>
      <c r="E59" s="4">
        <v>8310.0690849999992</v>
      </c>
      <c r="F59" s="4">
        <v>1320.8</v>
      </c>
      <c r="G59" s="4">
        <v>2</v>
      </c>
      <c r="H59" s="4">
        <v>3218.6</v>
      </c>
      <c r="J59" s="4">
        <v>1.3</v>
      </c>
      <c r="K59" s="4">
        <v>0.87329999999999997</v>
      </c>
      <c r="L59" s="4">
        <v>11.407500000000001</v>
      </c>
      <c r="M59" s="4">
        <v>0.72570000000000001</v>
      </c>
      <c r="N59" s="4">
        <v>1153.4529</v>
      </c>
      <c r="O59" s="4">
        <v>1.71</v>
      </c>
      <c r="P59" s="4">
        <v>1155.2</v>
      </c>
      <c r="Q59" s="4">
        <v>941.16340000000002</v>
      </c>
      <c r="R59" s="4">
        <v>1.3953</v>
      </c>
      <c r="S59" s="4">
        <v>942.6</v>
      </c>
      <c r="T59" s="4">
        <v>3218.6333</v>
      </c>
      <c r="W59" s="4">
        <v>0</v>
      </c>
      <c r="X59" s="4">
        <v>1.1353</v>
      </c>
      <c r="Y59" s="4">
        <v>12.5</v>
      </c>
      <c r="Z59" s="4">
        <v>848</v>
      </c>
      <c r="AA59" s="4">
        <v>848</v>
      </c>
      <c r="AB59" s="4">
        <v>863</v>
      </c>
      <c r="AC59" s="4">
        <v>92</v>
      </c>
      <c r="AD59" s="4">
        <v>27.01</v>
      </c>
      <c r="AE59" s="4">
        <v>0.62</v>
      </c>
      <c r="AF59" s="4">
        <v>979</v>
      </c>
      <c r="AG59" s="4">
        <v>1</v>
      </c>
      <c r="AH59" s="4">
        <v>57</v>
      </c>
      <c r="AI59" s="4">
        <v>37</v>
      </c>
      <c r="AJ59" s="4">
        <v>192</v>
      </c>
      <c r="AK59" s="4">
        <v>170.9</v>
      </c>
      <c r="AL59" s="4">
        <v>4.4000000000000004</v>
      </c>
      <c r="AM59" s="4">
        <v>174.1</v>
      </c>
      <c r="AN59" s="4" t="s">
        <v>155</v>
      </c>
      <c r="AO59" s="4">
        <v>2</v>
      </c>
      <c r="AP59" s="5">
        <v>0.77128472222222222</v>
      </c>
      <c r="AQ59" s="4">
        <v>47.161268</v>
      </c>
      <c r="AR59" s="4">
        <v>-88.483891</v>
      </c>
      <c r="AS59" s="4">
        <v>312.7</v>
      </c>
      <c r="AT59" s="4">
        <v>31.1</v>
      </c>
      <c r="AU59" s="4">
        <v>12</v>
      </c>
      <c r="AV59" s="4">
        <v>9</v>
      </c>
      <c r="AW59" s="4" t="s">
        <v>213</v>
      </c>
      <c r="AX59" s="4">
        <v>1.156256</v>
      </c>
      <c r="AY59" s="4">
        <v>1.0718719999999999</v>
      </c>
      <c r="AZ59" s="4">
        <v>1.671872</v>
      </c>
      <c r="BA59" s="4">
        <v>13.404</v>
      </c>
      <c r="BB59" s="4">
        <v>14.15</v>
      </c>
      <c r="BC59" s="4">
        <v>1.06</v>
      </c>
      <c r="BD59" s="4">
        <v>14.504</v>
      </c>
      <c r="BE59" s="4">
        <v>2662.1129999999998</v>
      </c>
      <c r="BF59" s="4">
        <v>107.794</v>
      </c>
      <c r="BG59" s="4">
        <v>28.189</v>
      </c>
      <c r="BH59" s="4">
        <v>4.2000000000000003E-2</v>
      </c>
      <c r="BI59" s="4">
        <v>28.23</v>
      </c>
      <c r="BJ59" s="4">
        <v>23</v>
      </c>
      <c r="BK59" s="4">
        <v>3.4000000000000002E-2</v>
      </c>
      <c r="BL59" s="4">
        <v>23.035</v>
      </c>
      <c r="BM59" s="4">
        <v>25.919699999999999</v>
      </c>
      <c r="BQ59" s="4">
        <v>192.64400000000001</v>
      </c>
      <c r="BR59" s="4">
        <v>0.31487700000000002</v>
      </c>
      <c r="BS59" s="4">
        <v>-5</v>
      </c>
      <c r="BT59" s="4">
        <v>5.1229999999999999E-3</v>
      </c>
      <c r="BU59" s="4">
        <v>7.694807</v>
      </c>
      <c r="BV59" s="4">
        <v>21</v>
      </c>
      <c r="BW59" s="4">
        <f t="shared" si="9"/>
        <v>2.0329680093999998</v>
      </c>
      <c r="BY59" s="4">
        <f>BE59*$BU59*VLOOKUP("Fuel Specific Gravity",'Raw Data'!$A$1:$B$2000,2,FALSE)</f>
        <v>15383.818756140441</v>
      </c>
      <c r="BZ59" s="4">
        <f>BF59*$BU59*VLOOKUP("Fuel Specific Gravity",'Raw Data'!$A$1:$B$2000,2,FALSE)</f>
        <v>622.91997334425798</v>
      </c>
      <c r="CA59" s="4">
        <f>BJ59*$BU59*VLOOKUP("Fuel Specific Gravity",'Raw Data'!$A$1:$B$2000,2,FALSE)</f>
        <v>132.912401311</v>
      </c>
      <c r="CB59" s="4">
        <f>BM59*$BU59*VLOOKUP("Fuel Specific Gravity",'Raw Data'!$A$1:$B$2000,2,FALSE)</f>
        <v>149.7847638374229</v>
      </c>
    </row>
    <row r="60" spans="1:80" x14ac:dyDescent="0.25">
      <c r="A60" s="2">
        <v>43167</v>
      </c>
      <c r="B60" s="38">
        <v>2.0484953703703703E-2</v>
      </c>
      <c r="C60" s="4">
        <v>13.055</v>
      </c>
      <c r="D60" s="4">
        <v>0.83189999999999997</v>
      </c>
      <c r="E60" s="4">
        <v>8318.7046630000004</v>
      </c>
      <c r="F60" s="4">
        <v>1274.4000000000001</v>
      </c>
      <c r="G60" s="4">
        <v>2.1</v>
      </c>
      <c r="H60" s="4">
        <v>3269.8</v>
      </c>
      <c r="J60" s="4">
        <v>1.3</v>
      </c>
      <c r="K60" s="4">
        <v>0.87329999999999997</v>
      </c>
      <c r="L60" s="4">
        <v>11.400499999999999</v>
      </c>
      <c r="M60" s="4">
        <v>0.72640000000000005</v>
      </c>
      <c r="N60" s="4">
        <v>1112.8648000000001</v>
      </c>
      <c r="O60" s="4">
        <v>1.8338000000000001</v>
      </c>
      <c r="P60" s="4">
        <v>1114.7</v>
      </c>
      <c r="Q60" s="4">
        <v>908.94860000000006</v>
      </c>
      <c r="R60" s="4">
        <v>1.4978</v>
      </c>
      <c r="S60" s="4">
        <v>910.4</v>
      </c>
      <c r="T60" s="4">
        <v>3269.8256999999999</v>
      </c>
      <c r="W60" s="4">
        <v>0</v>
      </c>
      <c r="X60" s="4">
        <v>1.1352</v>
      </c>
      <c r="Y60" s="4">
        <v>12.5</v>
      </c>
      <c r="Z60" s="4">
        <v>849</v>
      </c>
      <c r="AA60" s="4">
        <v>849</v>
      </c>
      <c r="AB60" s="4">
        <v>864</v>
      </c>
      <c r="AC60" s="4">
        <v>92.9</v>
      </c>
      <c r="AD60" s="4">
        <v>27.27</v>
      </c>
      <c r="AE60" s="4">
        <v>0.63</v>
      </c>
      <c r="AF60" s="4">
        <v>979</v>
      </c>
      <c r="AG60" s="4">
        <v>1</v>
      </c>
      <c r="AH60" s="4">
        <v>57</v>
      </c>
      <c r="AI60" s="4">
        <v>37</v>
      </c>
      <c r="AJ60" s="4">
        <v>192</v>
      </c>
      <c r="AK60" s="4">
        <v>170.1</v>
      </c>
      <c r="AL60" s="4">
        <v>4.3</v>
      </c>
      <c r="AM60" s="4">
        <v>174.5</v>
      </c>
      <c r="AN60" s="4" t="s">
        <v>155</v>
      </c>
      <c r="AO60" s="4">
        <v>2</v>
      </c>
      <c r="AP60" s="5">
        <v>0.77129629629629637</v>
      </c>
      <c r="AQ60" s="4">
        <v>47.161392999999997</v>
      </c>
      <c r="AR60" s="4">
        <v>-88.483900000000006</v>
      </c>
      <c r="AS60" s="4">
        <v>313.10000000000002</v>
      </c>
      <c r="AT60" s="4">
        <v>31.2</v>
      </c>
      <c r="AU60" s="4">
        <v>12</v>
      </c>
      <c r="AV60" s="4">
        <v>9</v>
      </c>
      <c r="AW60" s="4" t="s">
        <v>213</v>
      </c>
      <c r="AX60" s="4">
        <v>1.1718999999999999</v>
      </c>
      <c r="AY60" s="4">
        <v>1.2438</v>
      </c>
      <c r="AZ60" s="4">
        <v>1.8438000000000001</v>
      </c>
      <c r="BA60" s="4">
        <v>13.404</v>
      </c>
      <c r="BB60" s="4">
        <v>14.15</v>
      </c>
      <c r="BC60" s="4">
        <v>1.06</v>
      </c>
      <c r="BD60" s="4">
        <v>14.515000000000001</v>
      </c>
      <c r="BE60" s="4">
        <v>2660.7350000000001</v>
      </c>
      <c r="BF60" s="4">
        <v>107.907</v>
      </c>
      <c r="BG60" s="4">
        <v>27.199000000000002</v>
      </c>
      <c r="BH60" s="4">
        <v>4.4999999999999998E-2</v>
      </c>
      <c r="BI60" s="4">
        <v>27.244</v>
      </c>
      <c r="BJ60" s="4">
        <v>22.215</v>
      </c>
      <c r="BK60" s="4">
        <v>3.6999999999999998E-2</v>
      </c>
      <c r="BL60" s="4">
        <v>22.251999999999999</v>
      </c>
      <c r="BM60" s="4">
        <v>26.334399999999999</v>
      </c>
      <c r="BQ60" s="4">
        <v>192.64500000000001</v>
      </c>
      <c r="BR60" s="4">
        <v>0.29921399999999998</v>
      </c>
      <c r="BS60" s="4">
        <v>-5</v>
      </c>
      <c r="BT60" s="4">
        <v>5.0000000000000001E-3</v>
      </c>
      <c r="BU60" s="4">
        <v>7.3120419999999999</v>
      </c>
      <c r="BV60" s="4">
        <v>21</v>
      </c>
      <c r="BW60" s="4">
        <f t="shared" si="9"/>
        <v>1.9318414963999999</v>
      </c>
      <c r="BY60" s="4">
        <f>BE60*$BU60*VLOOKUP("Fuel Specific Gravity",'Raw Data'!$A$1:$B$2000,2,FALSE)</f>
        <v>14611.009959223371</v>
      </c>
      <c r="BZ60" s="4">
        <f>BF60*$BU60*VLOOKUP("Fuel Specific Gravity",'Raw Data'!$A$1:$B$2000,2,FALSE)</f>
        <v>592.55440758659392</v>
      </c>
      <c r="CA60" s="4">
        <f>BJ60*$BU60*VLOOKUP("Fuel Specific Gravity",'Raw Data'!$A$1:$B$2000,2,FALSE)</f>
        <v>121.99019678553</v>
      </c>
      <c r="CB60" s="4">
        <f>BM60*$BU60*VLOOKUP("Fuel Specific Gravity",'Raw Data'!$A$1:$B$2000,2,FALSE)</f>
        <v>144.6112373724448</v>
      </c>
    </row>
    <row r="61" spans="1:80" x14ac:dyDescent="0.25">
      <c r="A61" s="2">
        <v>43167</v>
      </c>
      <c r="B61" s="38">
        <v>2.0496527777777777E-2</v>
      </c>
      <c r="C61" s="4">
        <v>13.057</v>
      </c>
      <c r="D61" s="4">
        <v>0.82630000000000003</v>
      </c>
      <c r="E61" s="4">
        <v>8263.2387309999995</v>
      </c>
      <c r="F61" s="4">
        <v>1209.4000000000001</v>
      </c>
      <c r="G61" s="4">
        <v>2.1</v>
      </c>
      <c r="H61" s="4">
        <v>3252.3</v>
      </c>
      <c r="J61" s="4">
        <v>1.3</v>
      </c>
      <c r="K61" s="4">
        <v>0.87329999999999997</v>
      </c>
      <c r="L61" s="4">
        <v>11.402900000000001</v>
      </c>
      <c r="M61" s="4">
        <v>0.72170000000000001</v>
      </c>
      <c r="N61" s="4">
        <v>1056.2320999999999</v>
      </c>
      <c r="O61" s="4">
        <v>1.8593999999999999</v>
      </c>
      <c r="P61" s="4">
        <v>1058.0999999999999</v>
      </c>
      <c r="Q61" s="4">
        <v>861.95590000000004</v>
      </c>
      <c r="R61" s="4">
        <v>1.5174000000000001</v>
      </c>
      <c r="S61" s="4">
        <v>863.5</v>
      </c>
      <c r="T61" s="4">
        <v>3252.3121000000001</v>
      </c>
      <c r="W61" s="4">
        <v>0</v>
      </c>
      <c r="X61" s="4">
        <v>1.1353</v>
      </c>
      <c r="Y61" s="4">
        <v>12.5</v>
      </c>
      <c r="Z61" s="4">
        <v>848</v>
      </c>
      <c r="AA61" s="4">
        <v>848</v>
      </c>
      <c r="AB61" s="4">
        <v>864</v>
      </c>
      <c r="AC61" s="4">
        <v>92.1</v>
      </c>
      <c r="AD61" s="4">
        <v>27.04</v>
      </c>
      <c r="AE61" s="4">
        <v>0.62</v>
      </c>
      <c r="AF61" s="4">
        <v>979</v>
      </c>
      <c r="AG61" s="4">
        <v>1</v>
      </c>
      <c r="AH61" s="4">
        <v>57</v>
      </c>
      <c r="AI61" s="4">
        <v>37</v>
      </c>
      <c r="AJ61" s="4">
        <v>192</v>
      </c>
      <c r="AK61" s="4">
        <v>170.9</v>
      </c>
      <c r="AL61" s="4">
        <v>4.3</v>
      </c>
      <c r="AM61" s="4">
        <v>174.9</v>
      </c>
      <c r="AN61" s="4" t="s">
        <v>155</v>
      </c>
      <c r="AO61" s="4">
        <v>2</v>
      </c>
      <c r="AP61" s="5">
        <v>0.7713078703703703</v>
      </c>
      <c r="AQ61" s="4">
        <v>47.161515999999999</v>
      </c>
      <c r="AR61" s="4">
        <v>-88.483914999999996</v>
      </c>
      <c r="AS61" s="4">
        <v>313.5</v>
      </c>
      <c r="AT61" s="4">
        <v>30.9</v>
      </c>
      <c r="AU61" s="4">
        <v>12</v>
      </c>
      <c r="AV61" s="4">
        <v>9</v>
      </c>
      <c r="AW61" s="4" t="s">
        <v>213</v>
      </c>
      <c r="AX61" s="4">
        <v>1.2719</v>
      </c>
      <c r="AY61" s="4">
        <v>1.4438</v>
      </c>
      <c r="AZ61" s="4">
        <v>1.9719</v>
      </c>
      <c r="BA61" s="4">
        <v>13.404</v>
      </c>
      <c r="BB61" s="4">
        <v>14.16</v>
      </c>
      <c r="BC61" s="4">
        <v>1.06</v>
      </c>
      <c r="BD61" s="4">
        <v>14.502000000000001</v>
      </c>
      <c r="BE61" s="4">
        <v>2662.1779999999999</v>
      </c>
      <c r="BF61" s="4">
        <v>107.235</v>
      </c>
      <c r="BG61" s="4">
        <v>25.824000000000002</v>
      </c>
      <c r="BH61" s="4">
        <v>4.4999999999999998E-2</v>
      </c>
      <c r="BI61" s="4">
        <v>25.869</v>
      </c>
      <c r="BJ61" s="4">
        <v>21.074000000000002</v>
      </c>
      <c r="BK61" s="4">
        <v>3.6999999999999998E-2</v>
      </c>
      <c r="BL61" s="4">
        <v>21.111000000000001</v>
      </c>
      <c r="BM61" s="4">
        <v>26.202100000000002</v>
      </c>
      <c r="BQ61" s="4">
        <v>192.73</v>
      </c>
      <c r="BR61" s="4">
        <v>0.289107</v>
      </c>
      <c r="BS61" s="4">
        <v>-5</v>
      </c>
      <c r="BT61" s="4">
        <v>5.8770000000000003E-3</v>
      </c>
      <c r="BU61" s="4">
        <v>7.0650519999999997</v>
      </c>
      <c r="BV61" s="4">
        <v>21</v>
      </c>
      <c r="BW61" s="4">
        <f t="shared" si="9"/>
        <v>1.8665867383999999</v>
      </c>
      <c r="BY61" s="4">
        <f>BE61*$BU61*VLOOKUP("Fuel Specific Gravity",'Raw Data'!$A$1:$B$2000,2,FALSE)</f>
        <v>14125.127928445254</v>
      </c>
      <c r="BZ61" s="4">
        <f>BF61*$BU61*VLOOKUP("Fuel Specific Gravity",'Raw Data'!$A$1:$B$2000,2,FALSE)</f>
        <v>568.97325926622</v>
      </c>
      <c r="CA61" s="4">
        <f>BJ61*$BU61*VLOOKUP("Fuel Specific Gravity",'Raw Data'!$A$1:$B$2000,2,FALSE)</f>
        <v>111.81556829184801</v>
      </c>
      <c r="CB61" s="4">
        <f>BM61*$BU61*VLOOKUP("Fuel Specific Gravity",'Raw Data'!$A$1:$B$2000,2,FALSE)</f>
        <v>139.0245184559092</v>
      </c>
    </row>
    <row r="62" spans="1:80" x14ac:dyDescent="0.25">
      <c r="A62" s="2">
        <v>43167</v>
      </c>
      <c r="B62" s="38">
        <v>2.050810185185185E-2</v>
      </c>
      <c r="C62" s="4">
        <v>13.042999999999999</v>
      </c>
      <c r="D62" s="4">
        <v>0.79410000000000003</v>
      </c>
      <c r="E62" s="4">
        <v>7940.6677799999998</v>
      </c>
      <c r="F62" s="4">
        <v>1116.0999999999999</v>
      </c>
      <c r="G62" s="4">
        <v>2.2999999999999998</v>
      </c>
      <c r="H62" s="4">
        <v>3205</v>
      </c>
      <c r="J62" s="4">
        <v>1.3</v>
      </c>
      <c r="K62" s="4">
        <v>0.87380000000000002</v>
      </c>
      <c r="L62" s="4">
        <v>11.397</v>
      </c>
      <c r="M62" s="4">
        <v>0.69389999999999996</v>
      </c>
      <c r="N62" s="4">
        <v>975.2894</v>
      </c>
      <c r="O62" s="4">
        <v>2.0097999999999998</v>
      </c>
      <c r="P62" s="4">
        <v>977.3</v>
      </c>
      <c r="Q62" s="4">
        <v>795.79039999999998</v>
      </c>
      <c r="R62" s="4">
        <v>1.6398999999999999</v>
      </c>
      <c r="S62" s="4">
        <v>797.4</v>
      </c>
      <c r="T62" s="4">
        <v>3204.9546</v>
      </c>
      <c r="W62" s="4">
        <v>0</v>
      </c>
      <c r="X62" s="4">
        <v>1.1359999999999999</v>
      </c>
      <c r="Y62" s="4">
        <v>12.5</v>
      </c>
      <c r="Z62" s="4">
        <v>847</v>
      </c>
      <c r="AA62" s="4">
        <v>848</v>
      </c>
      <c r="AB62" s="4">
        <v>863</v>
      </c>
      <c r="AC62" s="4">
        <v>92</v>
      </c>
      <c r="AD62" s="4">
        <v>27.01</v>
      </c>
      <c r="AE62" s="4">
        <v>0.62</v>
      </c>
      <c r="AF62" s="4">
        <v>979</v>
      </c>
      <c r="AG62" s="4">
        <v>1</v>
      </c>
      <c r="AH62" s="4">
        <v>57</v>
      </c>
      <c r="AI62" s="4">
        <v>37</v>
      </c>
      <c r="AJ62" s="4">
        <v>192</v>
      </c>
      <c r="AK62" s="4">
        <v>171</v>
      </c>
      <c r="AL62" s="4">
        <v>4.4000000000000004</v>
      </c>
      <c r="AM62" s="4">
        <v>175</v>
      </c>
      <c r="AN62" s="4" t="s">
        <v>155</v>
      </c>
      <c r="AO62" s="4">
        <v>2</v>
      </c>
      <c r="AP62" s="5">
        <v>0.77131944444444445</v>
      </c>
      <c r="AQ62" s="4">
        <v>47.161633999999999</v>
      </c>
      <c r="AR62" s="4">
        <v>-88.483941999999999</v>
      </c>
      <c r="AS62" s="4">
        <v>313.60000000000002</v>
      </c>
      <c r="AT62" s="4">
        <v>30.4</v>
      </c>
      <c r="AU62" s="4">
        <v>12</v>
      </c>
      <c r="AV62" s="4">
        <v>9</v>
      </c>
      <c r="AW62" s="4" t="s">
        <v>213</v>
      </c>
      <c r="AX62" s="4">
        <v>1.3</v>
      </c>
      <c r="AY62" s="4">
        <v>1.5719000000000001</v>
      </c>
      <c r="AZ62" s="4">
        <v>2.1438000000000001</v>
      </c>
      <c r="BA62" s="4">
        <v>13.404</v>
      </c>
      <c r="BB62" s="4">
        <v>14.21</v>
      </c>
      <c r="BC62" s="4">
        <v>1.06</v>
      </c>
      <c r="BD62" s="4">
        <v>14.438000000000001</v>
      </c>
      <c r="BE62" s="4">
        <v>2669.0650000000001</v>
      </c>
      <c r="BF62" s="4">
        <v>103.426</v>
      </c>
      <c r="BG62" s="4">
        <v>23.919</v>
      </c>
      <c r="BH62" s="4">
        <v>4.9000000000000002E-2</v>
      </c>
      <c r="BI62" s="4">
        <v>23.968</v>
      </c>
      <c r="BJ62" s="4">
        <v>19.516999999999999</v>
      </c>
      <c r="BK62" s="4">
        <v>0.04</v>
      </c>
      <c r="BL62" s="4">
        <v>19.556999999999999</v>
      </c>
      <c r="BM62" s="4">
        <v>25.9008</v>
      </c>
      <c r="BQ62" s="4">
        <v>193.43700000000001</v>
      </c>
      <c r="BR62" s="4">
        <v>0.30290899999999998</v>
      </c>
      <c r="BS62" s="4">
        <v>-5</v>
      </c>
      <c r="BT62" s="4">
        <v>5.1229999999999999E-3</v>
      </c>
      <c r="BU62" s="4">
        <v>7.4023380000000003</v>
      </c>
      <c r="BV62" s="4">
        <v>21</v>
      </c>
      <c r="BW62" s="4">
        <f t="shared" si="9"/>
        <v>1.9556976996</v>
      </c>
      <c r="BY62" s="4">
        <f>BE62*$BU62*VLOOKUP("Fuel Specific Gravity",'Raw Data'!$A$1:$B$2000,2,FALSE)</f>
        <v>14837.748276751472</v>
      </c>
      <c r="BZ62" s="4">
        <f>BF62*$BU62*VLOOKUP("Fuel Specific Gravity",'Raw Data'!$A$1:$B$2000,2,FALSE)</f>
        <v>574.9612517009881</v>
      </c>
      <c r="CA62" s="4">
        <f>BJ62*$BU62*VLOOKUP("Fuel Specific Gravity",'Raw Data'!$A$1:$B$2000,2,FALSE)</f>
        <v>108.498044490246</v>
      </c>
      <c r="CB62" s="4">
        <f>BM62*$BU62*VLOOKUP("Fuel Specific Gravity",'Raw Data'!$A$1:$B$2000,2,FALSE)</f>
        <v>143.9865835288704</v>
      </c>
    </row>
    <row r="63" spans="1:80" x14ac:dyDescent="0.25">
      <c r="A63" s="2">
        <v>43167</v>
      </c>
      <c r="B63" s="38">
        <v>2.0519675925925924E-2</v>
      </c>
      <c r="C63" s="4">
        <v>13.010999999999999</v>
      </c>
      <c r="D63" s="4">
        <v>0.79600000000000004</v>
      </c>
      <c r="E63" s="4">
        <v>7959.8859929999999</v>
      </c>
      <c r="F63" s="4">
        <v>1048.2</v>
      </c>
      <c r="G63" s="4">
        <v>2.2999999999999998</v>
      </c>
      <c r="H63" s="4">
        <v>3175.2</v>
      </c>
      <c r="J63" s="4">
        <v>1.3</v>
      </c>
      <c r="K63" s="4">
        <v>0.874</v>
      </c>
      <c r="L63" s="4">
        <v>11.3718</v>
      </c>
      <c r="M63" s="4">
        <v>0.69569999999999999</v>
      </c>
      <c r="N63" s="4">
        <v>916.18</v>
      </c>
      <c r="O63" s="4">
        <v>2.0102000000000002</v>
      </c>
      <c r="P63" s="4">
        <v>918.2</v>
      </c>
      <c r="Q63" s="4">
        <v>748.30340000000001</v>
      </c>
      <c r="R63" s="4">
        <v>1.6418999999999999</v>
      </c>
      <c r="S63" s="4">
        <v>749.9</v>
      </c>
      <c r="T63" s="4">
        <v>3175.2330000000002</v>
      </c>
      <c r="W63" s="4">
        <v>0</v>
      </c>
      <c r="X63" s="4">
        <v>1.1362000000000001</v>
      </c>
      <c r="Y63" s="4">
        <v>12.5</v>
      </c>
      <c r="Z63" s="4">
        <v>848</v>
      </c>
      <c r="AA63" s="4">
        <v>848</v>
      </c>
      <c r="AB63" s="4">
        <v>864</v>
      </c>
      <c r="AC63" s="4">
        <v>92.9</v>
      </c>
      <c r="AD63" s="4">
        <v>27.27</v>
      </c>
      <c r="AE63" s="4">
        <v>0.63</v>
      </c>
      <c r="AF63" s="4">
        <v>979</v>
      </c>
      <c r="AG63" s="4">
        <v>1</v>
      </c>
      <c r="AH63" s="4">
        <v>56.122999999999998</v>
      </c>
      <c r="AI63" s="4">
        <v>37</v>
      </c>
      <c r="AJ63" s="4">
        <v>192</v>
      </c>
      <c r="AK63" s="4">
        <v>171</v>
      </c>
      <c r="AL63" s="4">
        <v>4.3</v>
      </c>
      <c r="AM63" s="4">
        <v>175</v>
      </c>
      <c r="AN63" s="4" t="s">
        <v>155</v>
      </c>
      <c r="AO63" s="4">
        <v>2</v>
      </c>
      <c r="AP63" s="5">
        <v>0.7713310185185186</v>
      </c>
      <c r="AQ63" s="4">
        <v>47.161746999999998</v>
      </c>
      <c r="AR63" s="4">
        <v>-88.483981999999997</v>
      </c>
      <c r="AS63" s="4">
        <v>313.8</v>
      </c>
      <c r="AT63" s="4">
        <v>29.8</v>
      </c>
      <c r="AU63" s="4">
        <v>12</v>
      </c>
      <c r="AV63" s="4">
        <v>9</v>
      </c>
      <c r="AW63" s="4" t="s">
        <v>213</v>
      </c>
      <c r="AX63" s="4">
        <v>1.3718999999999999</v>
      </c>
      <c r="AY63" s="4">
        <v>1.1686000000000001</v>
      </c>
      <c r="AZ63" s="4">
        <v>2.2000000000000002</v>
      </c>
      <c r="BA63" s="4">
        <v>13.404</v>
      </c>
      <c r="BB63" s="4">
        <v>14.24</v>
      </c>
      <c r="BC63" s="4">
        <v>1.06</v>
      </c>
      <c r="BD63" s="4">
        <v>14.414</v>
      </c>
      <c r="BE63" s="4">
        <v>2668.846</v>
      </c>
      <c r="BF63" s="4">
        <v>103.92</v>
      </c>
      <c r="BG63" s="4">
        <v>22.516999999999999</v>
      </c>
      <c r="BH63" s="4">
        <v>4.9000000000000002E-2</v>
      </c>
      <c r="BI63" s="4">
        <v>22.567</v>
      </c>
      <c r="BJ63" s="4">
        <v>18.390999999999998</v>
      </c>
      <c r="BK63" s="4">
        <v>0.04</v>
      </c>
      <c r="BL63" s="4">
        <v>18.431999999999999</v>
      </c>
      <c r="BM63" s="4">
        <v>25.715399999999999</v>
      </c>
      <c r="BQ63" s="4">
        <v>193.89099999999999</v>
      </c>
      <c r="BR63" s="4">
        <v>0.32253999999999999</v>
      </c>
      <c r="BS63" s="4">
        <v>-5</v>
      </c>
      <c r="BT63" s="4">
        <v>5.8770000000000003E-3</v>
      </c>
      <c r="BU63" s="4">
        <v>7.882072</v>
      </c>
      <c r="BV63" s="4">
        <v>21</v>
      </c>
      <c r="BW63" s="4">
        <f t="shared" si="9"/>
        <v>2.0824434223999999</v>
      </c>
      <c r="BY63" s="4">
        <f>BE63*$BU63*VLOOKUP("Fuel Specific Gravity",'Raw Data'!$A$1:$B$2000,2,FALSE)</f>
        <v>15798.063283012913</v>
      </c>
      <c r="BZ63" s="4">
        <f>BF63*$BU63*VLOOKUP("Fuel Specific Gravity",'Raw Data'!$A$1:$B$2000,2,FALSE)</f>
        <v>615.14779660224008</v>
      </c>
      <c r="CA63" s="4">
        <f>BJ63*$BU63*VLOOKUP("Fuel Specific Gravity",'Raw Data'!$A$1:$B$2000,2,FALSE)</f>
        <v>108.86434880015197</v>
      </c>
      <c r="CB63" s="4">
        <f>BM63*$BU63*VLOOKUP("Fuel Specific Gravity",'Raw Data'!$A$1:$B$2000,2,FALSE)</f>
        <v>152.22066636590878</v>
      </c>
    </row>
    <row r="64" spans="1:80" x14ac:dyDescent="0.25">
      <c r="A64" s="2">
        <v>43167</v>
      </c>
      <c r="B64" s="38">
        <v>2.0531250000000001E-2</v>
      </c>
      <c r="C64" s="4">
        <v>13.026999999999999</v>
      </c>
      <c r="D64" s="4">
        <v>0.83050000000000002</v>
      </c>
      <c r="E64" s="4">
        <v>8305.1475410000003</v>
      </c>
      <c r="F64" s="4">
        <v>1046.5999999999999</v>
      </c>
      <c r="G64" s="4">
        <v>2.2999999999999998</v>
      </c>
      <c r="H64" s="4">
        <v>3322</v>
      </c>
      <c r="J64" s="4">
        <v>1.3</v>
      </c>
      <c r="K64" s="4">
        <v>0.87350000000000005</v>
      </c>
      <c r="L64" s="4">
        <v>11.379099999999999</v>
      </c>
      <c r="M64" s="4">
        <v>0.72550000000000003</v>
      </c>
      <c r="N64" s="4">
        <v>914.22450000000003</v>
      </c>
      <c r="O64" s="4">
        <v>1.9837</v>
      </c>
      <c r="P64" s="4">
        <v>916.2</v>
      </c>
      <c r="Q64" s="4">
        <v>746.06899999999996</v>
      </c>
      <c r="R64" s="4">
        <v>1.6189</v>
      </c>
      <c r="S64" s="4">
        <v>747.7</v>
      </c>
      <c r="T64" s="4">
        <v>3322.0230000000001</v>
      </c>
      <c r="W64" s="4">
        <v>0</v>
      </c>
      <c r="X64" s="4">
        <v>1.1355999999999999</v>
      </c>
      <c r="Y64" s="4">
        <v>12.5</v>
      </c>
      <c r="Z64" s="4">
        <v>845</v>
      </c>
      <c r="AA64" s="4">
        <v>846</v>
      </c>
      <c r="AB64" s="4">
        <v>863</v>
      </c>
      <c r="AC64" s="4">
        <v>92.1</v>
      </c>
      <c r="AD64" s="4">
        <v>27.04</v>
      </c>
      <c r="AE64" s="4">
        <v>0.62</v>
      </c>
      <c r="AF64" s="4">
        <v>979</v>
      </c>
      <c r="AG64" s="4">
        <v>1</v>
      </c>
      <c r="AH64" s="4">
        <v>56</v>
      </c>
      <c r="AI64" s="4">
        <v>37</v>
      </c>
      <c r="AJ64" s="4">
        <v>192</v>
      </c>
      <c r="AK64" s="4">
        <v>170.1</v>
      </c>
      <c r="AL64" s="4">
        <v>4.4000000000000004</v>
      </c>
      <c r="AM64" s="4">
        <v>175</v>
      </c>
      <c r="AN64" s="4" t="s">
        <v>155</v>
      </c>
      <c r="AO64" s="4">
        <v>2</v>
      </c>
      <c r="AP64" s="5">
        <v>0.77134259259259252</v>
      </c>
      <c r="AQ64" s="4">
        <v>47.161853000000001</v>
      </c>
      <c r="AR64" s="4">
        <v>-88.484047000000004</v>
      </c>
      <c r="AS64" s="4">
        <v>314</v>
      </c>
      <c r="AT64" s="4">
        <v>29.2</v>
      </c>
      <c r="AU64" s="4">
        <v>12</v>
      </c>
      <c r="AV64" s="4">
        <v>10</v>
      </c>
      <c r="AW64" s="4" t="s">
        <v>212</v>
      </c>
      <c r="AX64" s="4">
        <v>1.4</v>
      </c>
      <c r="AY64" s="4">
        <v>1</v>
      </c>
      <c r="AZ64" s="4">
        <v>1.8405</v>
      </c>
      <c r="BA64" s="4">
        <v>13.404</v>
      </c>
      <c r="BB64" s="4">
        <v>14.17</v>
      </c>
      <c r="BC64" s="4">
        <v>1.06</v>
      </c>
      <c r="BD64" s="4">
        <v>14.481</v>
      </c>
      <c r="BE64" s="4">
        <v>2659.415</v>
      </c>
      <c r="BF64" s="4">
        <v>107.91200000000001</v>
      </c>
      <c r="BG64" s="4">
        <v>22.375</v>
      </c>
      <c r="BH64" s="4">
        <v>4.9000000000000002E-2</v>
      </c>
      <c r="BI64" s="4">
        <v>22.423999999999999</v>
      </c>
      <c r="BJ64" s="4">
        <v>18.260000000000002</v>
      </c>
      <c r="BK64" s="4">
        <v>0.04</v>
      </c>
      <c r="BL64" s="4">
        <v>18.298999999999999</v>
      </c>
      <c r="BM64" s="4">
        <v>26.791799999999999</v>
      </c>
      <c r="BQ64" s="4">
        <v>192.96799999999999</v>
      </c>
      <c r="BR64" s="4">
        <v>0.47306500000000001</v>
      </c>
      <c r="BS64" s="4">
        <v>-5</v>
      </c>
      <c r="BT64" s="4">
        <v>5.1240000000000001E-3</v>
      </c>
      <c r="BU64" s="4">
        <v>11.560523999999999</v>
      </c>
      <c r="BV64" s="4">
        <v>21</v>
      </c>
      <c r="BW64" s="4">
        <f t="shared" si="9"/>
        <v>3.0542904407999996</v>
      </c>
      <c r="BY64" s="4">
        <f>BE64*$BU64*VLOOKUP("Fuel Specific Gravity",'Raw Data'!$A$1:$B$2000,2,FALSE)</f>
        <v>23088.917431028458</v>
      </c>
      <c r="BZ64" s="4">
        <f>BF64*$BU64*VLOOKUP("Fuel Specific Gravity",'Raw Data'!$A$1:$B$2000,2,FALSE)</f>
        <v>936.88696868188799</v>
      </c>
      <c r="CA64" s="4">
        <f>BJ64*$BU64*VLOOKUP("Fuel Specific Gravity",'Raw Data'!$A$1:$B$2000,2,FALSE)</f>
        <v>158.53247134823999</v>
      </c>
      <c r="CB64" s="4">
        <f>BM64*$BU64*VLOOKUP("Fuel Specific Gravity",'Raw Data'!$A$1:$B$2000,2,FALSE)</f>
        <v>232.60516242430316</v>
      </c>
    </row>
    <row r="65" spans="1:80" x14ac:dyDescent="0.25">
      <c r="A65" s="2">
        <v>43167</v>
      </c>
      <c r="B65" s="38">
        <v>2.0542824074074074E-2</v>
      </c>
      <c r="C65" s="4">
        <v>13.141999999999999</v>
      </c>
      <c r="D65" s="4">
        <v>0.78220000000000001</v>
      </c>
      <c r="E65" s="4">
        <v>7821.6279070000001</v>
      </c>
      <c r="F65" s="4">
        <v>1175</v>
      </c>
      <c r="G65" s="4">
        <v>1.9</v>
      </c>
      <c r="H65" s="4">
        <v>3576.4</v>
      </c>
      <c r="J65" s="4">
        <v>1.3</v>
      </c>
      <c r="K65" s="4">
        <v>0.87280000000000002</v>
      </c>
      <c r="L65" s="4">
        <v>11.4695</v>
      </c>
      <c r="M65" s="4">
        <v>0.68259999999999998</v>
      </c>
      <c r="N65" s="4">
        <v>1025.4674</v>
      </c>
      <c r="O65" s="4">
        <v>1.6448</v>
      </c>
      <c r="P65" s="4">
        <v>1027.0999999999999</v>
      </c>
      <c r="Q65" s="4">
        <v>837.56529999999998</v>
      </c>
      <c r="R65" s="4">
        <v>1.3433999999999999</v>
      </c>
      <c r="S65" s="4">
        <v>838.9</v>
      </c>
      <c r="T65" s="4">
        <v>3576.3587000000002</v>
      </c>
      <c r="W65" s="4">
        <v>0</v>
      </c>
      <c r="X65" s="4">
        <v>1.1346000000000001</v>
      </c>
      <c r="Y65" s="4">
        <v>12.5</v>
      </c>
      <c r="Z65" s="4">
        <v>844</v>
      </c>
      <c r="AA65" s="4">
        <v>843</v>
      </c>
      <c r="AB65" s="4">
        <v>862</v>
      </c>
      <c r="AC65" s="4">
        <v>92.9</v>
      </c>
      <c r="AD65" s="4">
        <v>27.27</v>
      </c>
      <c r="AE65" s="4">
        <v>0.63</v>
      </c>
      <c r="AF65" s="4">
        <v>979</v>
      </c>
      <c r="AG65" s="4">
        <v>1</v>
      </c>
      <c r="AH65" s="4">
        <v>56</v>
      </c>
      <c r="AI65" s="4">
        <v>37</v>
      </c>
      <c r="AJ65" s="4">
        <v>192</v>
      </c>
      <c r="AK65" s="4">
        <v>170</v>
      </c>
      <c r="AL65" s="4">
        <v>4.4000000000000004</v>
      </c>
      <c r="AM65" s="4">
        <v>175</v>
      </c>
      <c r="AN65" s="4" t="s">
        <v>155</v>
      </c>
      <c r="AO65" s="4">
        <v>2</v>
      </c>
      <c r="AP65" s="5">
        <v>0.77135416666666667</v>
      </c>
      <c r="AQ65" s="4">
        <v>47.161963999999998</v>
      </c>
      <c r="AR65" s="4">
        <v>-88.484104000000002</v>
      </c>
      <c r="AS65" s="4">
        <v>314.10000000000002</v>
      </c>
      <c r="AT65" s="4">
        <v>29.1</v>
      </c>
      <c r="AU65" s="4">
        <v>12</v>
      </c>
      <c r="AV65" s="4">
        <v>9</v>
      </c>
      <c r="AW65" s="4" t="s">
        <v>214</v>
      </c>
      <c r="AX65" s="4">
        <v>1.4</v>
      </c>
      <c r="AY65" s="4">
        <v>1</v>
      </c>
      <c r="AZ65" s="4">
        <v>1.7</v>
      </c>
      <c r="BA65" s="4">
        <v>13.404</v>
      </c>
      <c r="BB65" s="4">
        <v>14.09</v>
      </c>
      <c r="BC65" s="4">
        <v>1.05</v>
      </c>
      <c r="BD65" s="4">
        <v>14.58</v>
      </c>
      <c r="BE65" s="4">
        <v>2664.8510000000001</v>
      </c>
      <c r="BF65" s="4">
        <v>100.947</v>
      </c>
      <c r="BG65" s="4">
        <v>24.951000000000001</v>
      </c>
      <c r="BH65" s="4">
        <v>0.04</v>
      </c>
      <c r="BI65" s="4">
        <v>24.991</v>
      </c>
      <c r="BJ65" s="4">
        <v>20.379000000000001</v>
      </c>
      <c r="BK65" s="4">
        <v>3.3000000000000002E-2</v>
      </c>
      <c r="BL65" s="4">
        <v>20.411999999999999</v>
      </c>
      <c r="BM65" s="4">
        <v>28.674099999999999</v>
      </c>
      <c r="BQ65" s="4">
        <v>191.673</v>
      </c>
      <c r="BR65" s="4">
        <v>0.56152000000000002</v>
      </c>
      <c r="BS65" s="4">
        <v>-5</v>
      </c>
      <c r="BT65" s="4">
        <v>5.0000000000000001E-3</v>
      </c>
      <c r="BU65" s="4">
        <v>13.722132999999999</v>
      </c>
      <c r="BV65" s="4">
        <v>21</v>
      </c>
      <c r="BW65" s="4">
        <f t="shared" si="9"/>
        <v>3.6253875385999996</v>
      </c>
      <c r="BY65" s="4">
        <f>BE65*$BU65*VLOOKUP("Fuel Specific Gravity",'Raw Data'!$A$1:$B$2000,2,FALSE)</f>
        <v>27462.147325234433</v>
      </c>
      <c r="BZ65" s="4">
        <f>BF65*$BU65*VLOOKUP("Fuel Specific Gravity",'Raw Data'!$A$1:$B$2000,2,FALSE)</f>
        <v>1040.2913281232011</v>
      </c>
      <c r="CA65" s="4">
        <f>BJ65*$BU65*VLOOKUP("Fuel Specific Gravity",'Raw Data'!$A$1:$B$2000,2,FALSE)</f>
        <v>210.01215465365701</v>
      </c>
      <c r="CB65" s="4">
        <f>BM65*$BU65*VLOOKUP("Fuel Specific Gravity",'Raw Data'!$A$1:$B$2000,2,FALSE)</f>
        <v>295.49583020533026</v>
      </c>
    </row>
    <row r="66" spans="1:80" x14ac:dyDescent="0.25">
      <c r="A66" s="2">
        <v>43167</v>
      </c>
      <c r="B66" s="38">
        <v>2.0554398148148148E-2</v>
      </c>
      <c r="C66" s="4">
        <v>13.173999999999999</v>
      </c>
      <c r="D66" s="4">
        <v>1.1426000000000001</v>
      </c>
      <c r="E66" s="4">
        <v>11426.279070000001</v>
      </c>
      <c r="F66" s="4">
        <v>1430.7</v>
      </c>
      <c r="G66" s="4">
        <v>1.2</v>
      </c>
      <c r="H66" s="4">
        <v>3793.6</v>
      </c>
      <c r="J66" s="4">
        <v>1.3</v>
      </c>
      <c r="K66" s="4">
        <v>0.86899999999999999</v>
      </c>
      <c r="L66" s="4">
        <v>11.448</v>
      </c>
      <c r="M66" s="4">
        <v>0.9929</v>
      </c>
      <c r="N66" s="4">
        <v>1243.2660000000001</v>
      </c>
      <c r="O66" s="4">
        <v>1.0178</v>
      </c>
      <c r="P66" s="4">
        <v>1244.3</v>
      </c>
      <c r="Q66" s="4">
        <v>1015.6934</v>
      </c>
      <c r="R66" s="4">
        <v>0.83150000000000002</v>
      </c>
      <c r="S66" s="4">
        <v>1016.5</v>
      </c>
      <c r="T66" s="4">
        <v>3793.5754000000002</v>
      </c>
      <c r="W66" s="4">
        <v>0</v>
      </c>
      <c r="X66" s="4">
        <v>1.1296999999999999</v>
      </c>
      <c r="Y66" s="4">
        <v>12.5</v>
      </c>
      <c r="Z66" s="4">
        <v>843</v>
      </c>
      <c r="AA66" s="4">
        <v>842</v>
      </c>
      <c r="AB66" s="4">
        <v>860</v>
      </c>
      <c r="AC66" s="4">
        <v>93</v>
      </c>
      <c r="AD66" s="4">
        <v>27.33</v>
      </c>
      <c r="AE66" s="4">
        <v>0.63</v>
      </c>
      <c r="AF66" s="4">
        <v>978</v>
      </c>
      <c r="AG66" s="4">
        <v>1</v>
      </c>
      <c r="AH66" s="4">
        <v>56</v>
      </c>
      <c r="AI66" s="4">
        <v>37</v>
      </c>
      <c r="AJ66" s="4">
        <v>192</v>
      </c>
      <c r="AK66" s="4">
        <v>170</v>
      </c>
      <c r="AL66" s="4">
        <v>4.3</v>
      </c>
      <c r="AM66" s="4">
        <v>175</v>
      </c>
      <c r="AN66" s="4" t="s">
        <v>155</v>
      </c>
      <c r="AO66" s="4">
        <v>2</v>
      </c>
      <c r="AP66" s="5">
        <v>0.77136574074074071</v>
      </c>
      <c r="AQ66" s="4">
        <v>47.162081000000001</v>
      </c>
      <c r="AR66" s="4">
        <v>-88.484136000000007</v>
      </c>
      <c r="AS66" s="4">
        <v>314.3</v>
      </c>
      <c r="AT66" s="4">
        <v>29.2</v>
      </c>
      <c r="AU66" s="4">
        <v>12</v>
      </c>
      <c r="AV66" s="4">
        <v>9</v>
      </c>
      <c r="AW66" s="4" t="s">
        <v>214</v>
      </c>
      <c r="AX66" s="4">
        <v>1.4</v>
      </c>
      <c r="AY66" s="4">
        <v>1</v>
      </c>
      <c r="AZ66" s="4">
        <v>1.7</v>
      </c>
      <c r="BA66" s="4">
        <v>13.404</v>
      </c>
      <c r="BB66" s="4">
        <v>13.67</v>
      </c>
      <c r="BC66" s="4">
        <v>1.02</v>
      </c>
      <c r="BD66" s="4">
        <v>15.074999999999999</v>
      </c>
      <c r="BE66" s="4">
        <v>2595.2150000000001</v>
      </c>
      <c r="BF66" s="4">
        <v>143.267</v>
      </c>
      <c r="BG66" s="4">
        <v>29.515000000000001</v>
      </c>
      <c r="BH66" s="4">
        <v>2.4E-2</v>
      </c>
      <c r="BI66" s="4">
        <v>29.539000000000001</v>
      </c>
      <c r="BJ66" s="4">
        <v>24.113</v>
      </c>
      <c r="BK66" s="4">
        <v>0.02</v>
      </c>
      <c r="BL66" s="4">
        <v>24.132000000000001</v>
      </c>
      <c r="BM66" s="4">
        <v>29.6768</v>
      </c>
      <c r="BQ66" s="4">
        <v>186.21100000000001</v>
      </c>
      <c r="BR66" s="4">
        <v>0.59731000000000001</v>
      </c>
      <c r="BS66" s="4">
        <v>-5</v>
      </c>
      <c r="BT66" s="4">
        <v>6.7539999999999996E-3</v>
      </c>
      <c r="BU66" s="4">
        <v>14.596762999999999</v>
      </c>
      <c r="BV66" s="4">
        <v>21</v>
      </c>
      <c r="BW66" s="4">
        <f t="shared" si="9"/>
        <v>3.8564647845999995</v>
      </c>
      <c r="BY66" s="4">
        <f>BE66*$BU66*VLOOKUP("Fuel Specific Gravity",'Raw Data'!$A$1:$B$2000,2,FALSE)</f>
        <v>28449.185455072799</v>
      </c>
      <c r="BZ66" s="4">
        <f>BF66*$BU66*VLOOKUP("Fuel Specific Gravity",'Raw Data'!$A$1:$B$2000,2,FALSE)</f>
        <v>1570.5170679854709</v>
      </c>
      <c r="CA66" s="4">
        <f>BJ66*$BU66*VLOOKUP("Fuel Specific Gravity",'Raw Data'!$A$1:$B$2000,2,FALSE)</f>
        <v>264.33078141046894</v>
      </c>
      <c r="CB66" s="4">
        <f>BM66*$BU66*VLOOKUP("Fuel Specific Gravity",'Raw Data'!$A$1:$B$2000,2,FALSE)</f>
        <v>325.3220973649984</v>
      </c>
    </row>
    <row r="67" spans="1:80" x14ac:dyDescent="0.25">
      <c r="A67" s="2">
        <v>43167</v>
      </c>
      <c r="B67" s="38">
        <v>2.0565972222222222E-2</v>
      </c>
      <c r="C67" s="4">
        <v>13.073</v>
      </c>
      <c r="D67" s="4">
        <v>1.5186999999999999</v>
      </c>
      <c r="E67" s="4">
        <v>15187.322969999999</v>
      </c>
      <c r="F67" s="4">
        <v>1643.4</v>
      </c>
      <c r="G67" s="4">
        <v>1.1000000000000001</v>
      </c>
      <c r="H67" s="4">
        <v>4006.6</v>
      </c>
      <c r="J67" s="4">
        <v>1.3</v>
      </c>
      <c r="K67" s="4">
        <v>0.86619999999999997</v>
      </c>
      <c r="L67" s="4">
        <v>11.323600000000001</v>
      </c>
      <c r="M67" s="4">
        <v>1.3154999999999999</v>
      </c>
      <c r="N67" s="4">
        <v>1423.5117</v>
      </c>
      <c r="O67" s="4">
        <v>0.95279999999999998</v>
      </c>
      <c r="P67" s="4">
        <v>1424.5</v>
      </c>
      <c r="Q67" s="4">
        <v>1162.9616000000001</v>
      </c>
      <c r="R67" s="4">
        <v>0.77839999999999998</v>
      </c>
      <c r="S67" s="4">
        <v>1163.7</v>
      </c>
      <c r="T67" s="4">
        <v>4006.6379000000002</v>
      </c>
      <c r="W67" s="4">
        <v>0</v>
      </c>
      <c r="X67" s="4">
        <v>1.1261000000000001</v>
      </c>
      <c r="Y67" s="4">
        <v>12.5</v>
      </c>
      <c r="Z67" s="4">
        <v>842</v>
      </c>
      <c r="AA67" s="4">
        <v>842</v>
      </c>
      <c r="AB67" s="4">
        <v>858</v>
      </c>
      <c r="AC67" s="4">
        <v>93</v>
      </c>
      <c r="AD67" s="4">
        <v>27.33</v>
      </c>
      <c r="AE67" s="4">
        <v>0.63</v>
      </c>
      <c r="AF67" s="4">
        <v>978</v>
      </c>
      <c r="AG67" s="4">
        <v>1</v>
      </c>
      <c r="AH67" s="4">
        <v>56</v>
      </c>
      <c r="AI67" s="4">
        <v>37</v>
      </c>
      <c r="AJ67" s="4">
        <v>192</v>
      </c>
      <c r="AK67" s="4">
        <v>170</v>
      </c>
      <c r="AL67" s="4">
        <v>4.4000000000000004</v>
      </c>
      <c r="AM67" s="4">
        <v>175</v>
      </c>
      <c r="AN67" s="4" t="s">
        <v>155</v>
      </c>
      <c r="AO67" s="4">
        <v>2</v>
      </c>
      <c r="AP67" s="5">
        <v>0.77137731481481486</v>
      </c>
      <c r="AQ67" s="4">
        <v>47.162196000000002</v>
      </c>
      <c r="AR67" s="4">
        <v>-88.484174999999993</v>
      </c>
      <c r="AS67" s="4">
        <v>314.39999999999998</v>
      </c>
      <c r="AT67" s="4">
        <v>29.3</v>
      </c>
      <c r="AU67" s="4">
        <v>12</v>
      </c>
      <c r="AV67" s="4">
        <v>9</v>
      </c>
      <c r="AW67" s="4" t="s">
        <v>214</v>
      </c>
      <c r="AX67" s="4">
        <v>1.4719</v>
      </c>
      <c r="AY67" s="4">
        <v>1</v>
      </c>
      <c r="AZ67" s="4">
        <v>1.7719</v>
      </c>
      <c r="BA67" s="4">
        <v>13.404</v>
      </c>
      <c r="BB67" s="4">
        <v>13.36</v>
      </c>
      <c r="BC67" s="4">
        <v>1</v>
      </c>
      <c r="BD67" s="4">
        <v>15.446</v>
      </c>
      <c r="BE67" s="4">
        <v>2523.66</v>
      </c>
      <c r="BF67" s="4">
        <v>186.607</v>
      </c>
      <c r="BG67" s="4">
        <v>33.222999999999999</v>
      </c>
      <c r="BH67" s="4">
        <v>2.1999999999999999E-2</v>
      </c>
      <c r="BI67" s="4">
        <v>33.246000000000002</v>
      </c>
      <c r="BJ67" s="4">
        <v>27.141999999999999</v>
      </c>
      <c r="BK67" s="4">
        <v>1.7999999999999999E-2</v>
      </c>
      <c r="BL67" s="4">
        <v>27.161000000000001</v>
      </c>
      <c r="BM67" s="4">
        <v>30.814</v>
      </c>
      <c r="BQ67" s="4">
        <v>182.47800000000001</v>
      </c>
      <c r="BR67" s="4">
        <v>0.60977000000000003</v>
      </c>
      <c r="BS67" s="4">
        <v>-5</v>
      </c>
      <c r="BT67" s="4">
        <v>5.2459999999999998E-3</v>
      </c>
      <c r="BU67" s="4">
        <v>14.901254</v>
      </c>
      <c r="BV67" s="4">
        <v>21</v>
      </c>
      <c r="BW67" s="4">
        <f t="shared" si="9"/>
        <v>3.9369113067999999</v>
      </c>
      <c r="BY67" s="4">
        <f>BE67*$BU67*VLOOKUP("Fuel Specific Gravity",'Raw Data'!$A$1:$B$2000,2,FALSE)</f>
        <v>28241.879700899637</v>
      </c>
      <c r="BZ67" s="4">
        <f>BF67*$BU67*VLOOKUP("Fuel Specific Gravity",'Raw Data'!$A$1:$B$2000,2,FALSE)</f>
        <v>2088.2894071886781</v>
      </c>
      <c r="CA67" s="4">
        <f>BJ67*$BU67*VLOOKUP("Fuel Specific Gravity",'Raw Data'!$A$1:$B$2000,2,FALSE)</f>
        <v>303.74182688706799</v>
      </c>
      <c r="CB67" s="4">
        <f>BM67*$BU67*VLOOKUP("Fuel Specific Gravity",'Raw Data'!$A$1:$B$2000,2,FALSE)</f>
        <v>344.83459780775598</v>
      </c>
    </row>
    <row r="68" spans="1:80" x14ac:dyDescent="0.25">
      <c r="A68" s="2">
        <v>43167</v>
      </c>
      <c r="B68" s="38">
        <v>2.0577546296296299E-2</v>
      </c>
      <c r="C68" s="4">
        <v>12.917999999999999</v>
      </c>
      <c r="D68" s="4">
        <v>1.8225</v>
      </c>
      <c r="E68" s="4">
        <v>18224.79218</v>
      </c>
      <c r="F68" s="4">
        <v>1753</v>
      </c>
      <c r="G68" s="4">
        <v>1.2</v>
      </c>
      <c r="H68" s="4">
        <v>4145.6000000000004</v>
      </c>
      <c r="J68" s="4">
        <v>1.3</v>
      </c>
      <c r="K68" s="4">
        <v>0.86450000000000005</v>
      </c>
      <c r="L68" s="4">
        <v>11.1678</v>
      </c>
      <c r="M68" s="4">
        <v>1.5754999999999999</v>
      </c>
      <c r="N68" s="4">
        <v>1515.4618</v>
      </c>
      <c r="O68" s="4">
        <v>1.0623</v>
      </c>
      <c r="P68" s="4">
        <v>1516.5</v>
      </c>
      <c r="Q68" s="4">
        <v>1238.0817999999999</v>
      </c>
      <c r="R68" s="4">
        <v>0.8679</v>
      </c>
      <c r="S68" s="4">
        <v>1238.9000000000001</v>
      </c>
      <c r="T68" s="4">
        <v>4145.6422000000002</v>
      </c>
      <c r="W68" s="4">
        <v>0</v>
      </c>
      <c r="X68" s="4">
        <v>1.1237999999999999</v>
      </c>
      <c r="Y68" s="4">
        <v>12.5</v>
      </c>
      <c r="Z68" s="4">
        <v>843</v>
      </c>
      <c r="AA68" s="4">
        <v>843</v>
      </c>
      <c r="AB68" s="4">
        <v>858</v>
      </c>
      <c r="AC68" s="4">
        <v>93</v>
      </c>
      <c r="AD68" s="4">
        <v>27.33</v>
      </c>
      <c r="AE68" s="4">
        <v>0.63</v>
      </c>
      <c r="AF68" s="4">
        <v>978</v>
      </c>
      <c r="AG68" s="4">
        <v>1</v>
      </c>
      <c r="AH68" s="4">
        <v>56</v>
      </c>
      <c r="AI68" s="4">
        <v>37</v>
      </c>
      <c r="AJ68" s="4">
        <v>192</v>
      </c>
      <c r="AK68" s="4">
        <v>170</v>
      </c>
      <c r="AL68" s="4">
        <v>4.3</v>
      </c>
      <c r="AM68" s="4">
        <v>175</v>
      </c>
      <c r="AN68" s="4" t="s">
        <v>155</v>
      </c>
      <c r="AO68" s="4">
        <v>2</v>
      </c>
      <c r="AP68" s="5">
        <v>0.77138888888888879</v>
      </c>
      <c r="AQ68" s="4">
        <v>47.162326999999998</v>
      </c>
      <c r="AR68" s="4">
        <v>-88.484155000000001</v>
      </c>
      <c r="AS68" s="4">
        <v>315.39999999999998</v>
      </c>
      <c r="AT68" s="4">
        <v>30.1</v>
      </c>
      <c r="AU68" s="4">
        <v>12</v>
      </c>
      <c r="AV68" s="4">
        <v>9</v>
      </c>
      <c r="AW68" s="4" t="s">
        <v>214</v>
      </c>
      <c r="AX68" s="4">
        <v>1.5</v>
      </c>
      <c r="AY68" s="4">
        <v>1.1437999999999999</v>
      </c>
      <c r="AZ68" s="4">
        <v>1.9438</v>
      </c>
      <c r="BA68" s="4">
        <v>13.404</v>
      </c>
      <c r="BB68" s="4">
        <v>13.19</v>
      </c>
      <c r="BC68" s="4">
        <v>0.98</v>
      </c>
      <c r="BD68" s="4">
        <v>15.673999999999999</v>
      </c>
      <c r="BE68" s="4">
        <v>2466.5210000000002</v>
      </c>
      <c r="BF68" s="4">
        <v>221.47399999999999</v>
      </c>
      <c r="BG68" s="4">
        <v>35.051000000000002</v>
      </c>
      <c r="BH68" s="4">
        <v>2.5000000000000001E-2</v>
      </c>
      <c r="BI68" s="4">
        <v>35.076000000000001</v>
      </c>
      <c r="BJ68" s="4">
        <v>28.635000000000002</v>
      </c>
      <c r="BK68" s="4">
        <v>0.02</v>
      </c>
      <c r="BL68" s="4">
        <v>28.655999999999999</v>
      </c>
      <c r="BM68" s="4">
        <v>31.596</v>
      </c>
      <c r="BQ68" s="4">
        <v>180.47800000000001</v>
      </c>
      <c r="BR68" s="4">
        <v>0.60486099999999998</v>
      </c>
      <c r="BS68" s="4">
        <v>-5</v>
      </c>
      <c r="BT68" s="4">
        <v>5.8770000000000003E-3</v>
      </c>
      <c r="BU68" s="4">
        <v>14.781291</v>
      </c>
      <c r="BV68" s="4">
        <v>21</v>
      </c>
      <c r="BW68" s="4">
        <f t="shared" si="9"/>
        <v>3.9052170821999996</v>
      </c>
      <c r="BY68" s="4">
        <f>BE68*$BU68*VLOOKUP("Fuel Specific Gravity",'Raw Data'!$A$1:$B$2000,2,FALSE)</f>
        <v>27380.231858616866</v>
      </c>
      <c r="BZ68" s="4">
        <f>BF68*$BU68*VLOOKUP("Fuel Specific Gravity",'Raw Data'!$A$1:$B$2000,2,FALSE)</f>
        <v>2458.5274038434341</v>
      </c>
      <c r="CA68" s="4">
        <f>BJ68*$BU68*VLOOKUP("Fuel Specific Gravity",'Raw Data'!$A$1:$B$2000,2,FALSE)</f>
        <v>317.86996310653501</v>
      </c>
      <c r="CB68" s="4">
        <f>BM68*$BU68*VLOOKUP("Fuel Specific Gravity",'Raw Data'!$A$1:$B$2000,2,FALSE)</f>
        <v>350.73928249743602</v>
      </c>
    </row>
    <row r="69" spans="1:80" x14ac:dyDescent="0.25">
      <c r="A69" s="2">
        <v>43167</v>
      </c>
      <c r="B69" s="38">
        <v>2.0589120370370372E-2</v>
      </c>
      <c r="C69" s="4">
        <v>12.91</v>
      </c>
      <c r="D69" s="4">
        <v>1.8892</v>
      </c>
      <c r="E69" s="4">
        <v>18892.38968</v>
      </c>
      <c r="F69" s="4">
        <v>1790</v>
      </c>
      <c r="G69" s="4">
        <v>1.4</v>
      </c>
      <c r="H69" s="4">
        <v>4241.5</v>
      </c>
      <c r="J69" s="4">
        <v>1.3</v>
      </c>
      <c r="K69" s="4">
        <v>0.86380000000000001</v>
      </c>
      <c r="L69" s="4">
        <v>11.1518</v>
      </c>
      <c r="M69" s="4">
        <v>1.6318999999999999</v>
      </c>
      <c r="N69" s="4">
        <v>1546.1497999999999</v>
      </c>
      <c r="O69" s="4">
        <v>1.2093</v>
      </c>
      <c r="P69" s="4">
        <v>1547.4</v>
      </c>
      <c r="Q69" s="4">
        <v>1263.1529</v>
      </c>
      <c r="R69" s="4">
        <v>0.98799999999999999</v>
      </c>
      <c r="S69" s="4">
        <v>1264.0999999999999</v>
      </c>
      <c r="T69" s="4">
        <v>4241.5419000000002</v>
      </c>
      <c r="W69" s="4">
        <v>0</v>
      </c>
      <c r="X69" s="4">
        <v>1.1229</v>
      </c>
      <c r="Y69" s="4">
        <v>12.2</v>
      </c>
      <c r="Z69" s="4">
        <v>845</v>
      </c>
      <c r="AA69" s="4">
        <v>844</v>
      </c>
      <c r="AB69" s="4">
        <v>859</v>
      </c>
      <c r="AC69" s="4">
        <v>93</v>
      </c>
      <c r="AD69" s="4">
        <v>27.33</v>
      </c>
      <c r="AE69" s="4">
        <v>0.63</v>
      </c>
      <c r="AF69" s="4">
        <v>978</v>
      </c>
      <c r="AG69" s="4">
        <v>1</v>
      </c>
      <c r="AH69" s="4">
        <v>56</v>
      </c>
      <c r="AI69" s="4">
        <v>37</v>
      </c>
      <c r="AJ69" s="4">
        <v>191.1</v>
      </c>
      <c r="AK69" s="4">
        <v>170</v>
      </c>
      <c r="AL69" s="4">
        <v>4.0999999999999996</v>
      </c>
      <c r="AM69" s="4">
        <v>175</v>
      </c>
      <c r="AN69" s="4" t="s">
        <v>155</v>
      </c>
      <c r="AO69" s="4">
        <v>2</v>
      </c>
      <c r="AP69" s="5">
        <v>0.77140046296296294</v>
      </c>
      <c r="AQ69" s="4">
        <v>47.162452999999999</v>
      </c>
      <c r="AR69" s="4">
        <v>-88.484153000000006</v>
      </c>
      <c r="AS69" s="4">
        <v>316.2</v>
      </c>
      <c r="AT69" s="4">
        <v>30.4</v>
      </c>
      <c r="AU69" s="4">
        <v>12</v>
      </c>
      <c r="AV69" s="4">
        <v>9</v>
      </c>
      <c r="AW69" s="4" t="s">
        <v>214</v>
      </c>
      <c r="AX69" s="4">
        <v>1.5</v>
      </c>
      <c r="AY69" s="4">
        <v>1.2</v>
      </c>
      <c r="AZ69" s="4">
        <v>2</v>
      </c>
      <c r="BA69" s="4">
        <v>13.404</v>
      </c>
      <c r="BB69" s="4">
        <v>13.12</v>
      </c>
      <c r="BC69" s="4">
        <v>0.98</v>
      </c>
      <c r="BD69" s="4">
        <v>15.769</v>
      </c>
      <c r="BE69" s="4">
        <v>2453.6390000000001</v>
      </c>
      <c r="BF69" s="4">
        <v>228.52799999999999</v>
      </c>
      <c r="BG69" s="4">
        <v>35.625</v>
      </c>
      <c r="BH69" s="4">
        <v>2.8000000000000001E-2</v>
      </c>
      <c r="BI69" s="4">
        <v>35.652999999999999</v>
      </c>
      <c r="BJ69" s="4">
        <v>29.103999999999999</v>
      </c>
      <c r="BK69" s="4">
        <v>2.3E-2</v>
      </c>
      <c r="BL69" s="4">
        <v>29.126999999999999</v>
      </c>
      <c r="BM69" s="4">
        <v>32.204300000000003</v>
      </c>
      <c r="BQ69" s="4">
        <v>179.64599999999999</v>
      </c>
      <c r="BR69" s="4">
        <v>0.61013899999999999</v>
      </c>
      <c r="BS69" s="4">
        <v>-5</v>
      </c>
      <c r="BT69" s="4">
        <v>6.8770000000000003E-3</v>
      </c>
      <c r="BU69" s="4">
        <v>14.910271</v>
      </c>
      <c r="BV69" s="4">
        <v>21</v>
      </c>
      <c r="BW69" s="4">
        <f t="shared" si="9"/>
        <v>3.9392935981999999</v>
      </c>
      <c r="BY69" s="4">
        <f>BE69*$BU69*VLOOKUP("Fuel Specific Gravity",'Raw Data'!$A$1:$B$2000,2,FALSE)</f>
        <v>27474.901242052922</v>
      </c>
      <c r="BZ69" s="4">
        <f>BF69*$BU69*VLOOKUP("Fuel Specific Gravity",'Raw Data'!$A$1:$B$2000,2,FALSE)</f>
        <v>2558.9682227270878</v>
      </c>
      <c r="CA69" s="4">
        <f>BJ69*$BU69*VLOOKUP("Fuel Specific Gravity",'Raw Data'!$A$1:$B$2000,2,FALSE)</f>
        <v>325.89534391518401</v>
      </c>
      <c r="CB69" s="4">
        <f>BM69*$BU69*VLOOKUP("Fuel Specific Gravity",'Raw Data'!$A$1:$B$2000,2,FALSE)</f>
        <v>360.61130511434033</v>
      </c>
    </row>
    <row r="70" spans="1:80" x14ac:dyDescent="0.25">
      <c r="A70" s="2">
        <v>43167</v>
      </c>
      <c r="B70" s="38">
        <v>2.0600694444444446E-2</v>
      </c>
      <c r="C70" s="4">
        <v>12.952999999999999</v>
      </c>
      <c r="D70" s="4">
        <v>1.6822999999999999</v>
      </c>
      <c r="E70" s="4">
        <v>16823.008259999999</v>
      </c>
      <c r="F70" s="4">
        <v>1787.3</v>
      </c>
      <c r="G70" s="4">
        <v>1.6</v>
      </c>
      <c r="H70" s="4">
        <v>4172.6000000000004</v>
      </c>
      <c r="J70" s="4">
        <v>1.2</v>
      </c>
      <c r="K70" s="4">
        <v>0.86539999999999995</v>
      </c>
      <c r="L70" s="4">
        <v>11.2098</v>
      </c>
      <c r="M70" s="4">
        <v>1.4559</v>
      </c>
      <c r="N70" s="4">
        <v>1546.6950999999999</v>
      </c>
      <c r="O70" s="4">
        <v>1.4096</v>
      </c>
      <c r="P70" s="4">
        <v>1548.1</v>
      </c>
      <c r="Q70" s="4">
        <v>1263.5983000000001</v>
      </c>
      <c r="R70" s="4">
        <v>1.1516</v>
      </c>
      <c r="S70" s="4">
        <v>1264.7</v>
      </c>
      <c r="T70" s="4">
        <v>4172.6192000000001</v>
      </c>
      <c r="W70" s="4">
        <v>0</v>
      </c>
      <c r="X70" s="4">
        <v>1.0385</v>
      </c>
      <c r="Y70" s="4">
        <v>12.2</v>
      </c>
      <c r="Z70" s="4">
        <v>846</v>
      </c>
      <c r="AA70" s="4">
        <v>845</v>
      </c>
      <c r="AB70" s="4">
        <v>859</v>
      </c>
      <c r="AC70" s="4">
        <v>93</v>
      </c>
      <c r="AD70" s="4">
        <v>27.33</v>
      </c>
      <c r="AE70" s="4">
        <v>0.63</v>
      </c>
      <c r="AF70" s="4">
        <v>978</v>
      </c>
      <c r="AG70" s="4">
        <v>1</v>
      </c>
      <c r="AH70" s="4">
        <v>55.122999999999998</v>
      </c>
      <c r="AI70" s="4">
        <v>37</v>
      </c>
      <c r="AJ70" s="4">
        <v>191</v>
      </c>
      <c r="AK70" s="4">
        <v>170</v>
      </c>
      <c r="AL70" s="4">
        <v>4.0999999999999996</v>
      </c>
      <c r="AM70" s="4">
        <v>175</v>
      </c>
      <c r="AN70" s="4" t="s">
        <v>155</v>
      </c>
      <c r="AO70" s="4">
        <v>2</v>
      </c>
      <c r="AP70" s="5">
        <v>0.77141203703703709</v>
      </c>
      <c r="AQ70" s="4">
        <v>47.162619999999997</v>
      </c>
      <c r="AR70" s="4">
        <v>-88.484099999999998</v>
      </c>
      <c r="AS70" s="4">
        <v>316.5</v>
      </c>
      <c r="AT70" s="4">
        <v>33.200000000000003</v>
      </c>
      <c r="AU70" s="4">
        <v>12</v>
      </c>
      <c r="AV70" s="4">
        <v>9</v>
      </c>
      <c r="AW70" s="4" t="s">
        <v>214</v>
      </c>
      <c r="AX70" s="4">
        <v>1.5</v>
      </c>
      <c r="AY70" s="4">
        <v>1.3438000000000001</v>
      </c>
      <c r="AZ70" s="4">
        <v>2.0718999999999999</v>
      </c>
      <c r="BA70" s="4">
        <v>13.404</v>
      </c>
      <c r="BB70" s="4">
        <v>13.29</v>
      </c>
      <c r="BC70" s="4">
        <v>0.99</v>
      </c>
      <c r="BD70" s="4">
        <v>15.555</v>
      </c>
      <c r="BE70" s="4">
        <v>2490.0360000000001</v>
      </c>
      <c r="BF70" s="4">
        <v>205.82599999999999</v>
      </c>
      <c r="BG70" s="4">
        <v>35.978999999999999</v>
      </c>
      <c r="BH70" s="4">
        <v>3.3000000000000002E-2</v>
      </c>
      <c r="BI70" s="4">
        <v>36.012</v>
      </c>
      <c r="BJ70" s="4">
        <v>29.393999999999998</v>
      </c>
      <c r="BK70" s="4">
        <v>2.7E-2</v>
      </c>
      <c r="BL70" s="4">
        <v>29.42</v>
      </c>
      <c r="BM70" s="4">
        <v>31.984300000000001</v>
      </c>
      <c r="BQ70" s="4">
        <v>167.726</v>
      </c>
      <c r="BR70" s="4">
        <v>0.52505400000000002</v>
      </c>
      <c r="BS70" s="4">
        <v>-5</v>
      </c>
      <c r="BT70" s="4">
        <v>7.0000000000000001E-3</v>
      </c>
      <c r="BU70" s="4">
        <v>12.831008000000001</v>
      </c>
      <c r="BV70" s="4">
        <v>21</v>
      </c>
      <c r="BW70" s="4">
        <f t="shared" si="9"/>
        <v>3.3899523136000003</v>
      </c>
      <c r="BY70" s="4">
        <f>BE70*$BU70*VLOOKUP("Fuel Specific Gravity",'Raw Data'!$A$1:$B$2000,2,FALSE)</f>
        <v>23994.20354905229</v>
      </c>
      <c r="BZ70" s="4">
        <f>BF70*$BU70*VLOOKUP("Fuel Specific Gravity",'Raw Data'!$A$1:$B$2000,2,FALSE)</f>
        <v>1983.3572445086081</v>
      </c>
      <c r="CA70" s="4">
        <f>BJ70*$BU70*VLOOKUP("Fuel Specific Gravity",'Raw Data'!$A$1:$B$2000,2,FALSE)</f>
        <v>283.24314151315201</v>
      </c>
      <c r="CB70" s="4">
        <f>BM70*$BU70*VLOOKUP("Fuel Specific Gravity",'Raw Data'!$A$1:$B$2000,2,FALSE)</f>
        <v>308.20349768997443</v>
      </c>
    </row>
    <row r="71" spans="1:80" x14ac:dyDescent="0.25">
      <c r="A71" s="2">
        <v>43167</v>
      </c>
      <c r="B71" s="38">
        <v>2.0612268518518519E-2</v>
      </c>
      <c r="C71" s="4">
        <v>13.045</v>
      </c>
      <c r="D71" s="4">
        <v>1.4722</v>
      </c>
      <c r="E71" s="4">
        <v>14722.439829999999</v>
      </c>
      <c r="F71" s="4">
        <v>1771.5</v>
      </c>
      <c r="G71" s="4">
        <v>1.7</v>
      </c>
      <c r="H71" s="4">
        <v>4101.8999999999996</v>
      </c>
      <c r="J71" s="4">
        <v>1.1000000000000001</v>
      </c>
      <c r="K71" s="4">
        <v>0.86660000000000004</v>
      </c>
      <c r="L71" s="4">
        <v>11.303900000000001</v>
      </c>
      <c r="M71" s="4">
        <v>1.2758</v>
      </c>
      <c r="N71" s="4">
        <v>1535.0998999999999</v>
      </c>
      <c r="O71" s="4">
        <v>1.4731000000000001</v>
      </c>
      <c r="P71" s="4">
        <v>1536.6</v>
      </c>
      <c r="Q71" s="4">
        <v>1254.1253999999999</v>
      </c>
      <c r="R71" s="4">
        <v>1.2035</v>
      </c>
      <c r="S71" s="4">
        <v>1255.3</v>
      </c>
      <c r="T71" s="4">
        <v>4101.8861999999999</v>
      </c>
      <c r="W71" s="4">
        <v>0</v>
      </c>
      <c r="X71" s="4">
        <v>0.95320000000000005</v>
      </c>
      <c r="Y71" s="4">
        <v>12.1</v>
      </c>
      <c r="Z71" s="4">
        <v>846</v>
      </c>
      <c r="AA71" s="4">
        <v>845</v>
      </c>
      <c r="AB71" s="4">
        <v>859</v>
      </c>
      <c r="AC71" s="4">
        <v>93</v>
      </c>
      <c r="AD71" s="4">
        <v>27.33</v>
      </c>
      <c r="AE71" s="4">
        <v>0.63</v>
      </c>
      <c r="AF71" s="4">
        <v>978</v>
      </c>
      <c r="AG71" s="4">
        <v>1</v>
      </c>
      <c r="AH71" s="4">
        <v>55</v>
      </c>
      <c r="AI71" s="4">
        <v>37</v>
      </c>
      <c r="AJ71" s="4">
        <v>191</v>
      </c>
      <c r="AK71" s="4">
        <v>169.1</v>
      </c>
      <c r="AL71" s="4">
        <v>3.8</v>
      </c>
      <c r="AM71" s="4">
        <v>175</v>
      </c>
      <c r="AN71" s="4" t="s">
        <v>155</v>
      </c>
      <c r="AO71" s="4">
        <v>2</v>
      </c>
      <c r="AP71" s="5">
        <v>0.77142361111111113</v>
      </c>
      <c r="AQ71" s="4">
        <v>47.162770999999999</v>
      </c>
      <c r="AR71" s="4">
        <v>-88.484071</v>
      </c>
      <c r="AS71" s="4">
        <v>317</v>
      </c>
      <c r="AT71" s="4">
        <v>34.299999999999997</v>
      </c>
      <c r="AU71" s="4">
        <v>12</v>
      </c>
      <c r="AV71" s="4">
        <v>9</v>
      </c>
      <c r="AW71" s="4" t="s">
        <v>214</v>
      </c>
      <c r="AX71" s="4">
        <v>1.5</v>
      </c>
      <c r="AY71" s="4">
        <v>1.4</v>
      </c>
      <c r="AZ71" s="4">
        <v>2.1</v>
      </c>
      <c r="BA71" s="4">
        <v>13.404</v>
      </c>
      <c r="BB71" s="4">
        <v>13.42</v>
      </c>
      <c r="BC71" s="4">
        <v>1</v>
      </c>
      <c r="BD71" s="4">
        <v>15.398999999999999</v>
      </c>
      <c r="BE71" s="4">
        <v>2528.9839999999999</v>
      </c>
      <c r="BF71" s="4">
        <v>181.66499999999999</v>
      </c>
      <c r="BG71" s="4">
        <v>35.966000000000001</v>
      </c>
      <c r="BH71" s="4">
        <v>3.5000000000000003E-2</v>
      </c>
      <c r="BI71" s="4">
        <v>36</v>
      </c>
      <c r="BJ71" s="4">
        <v>29.382999999999999</v>
      </c>
      <c r="BK71" s="4">
        <v>2.8000000000000001E-2</v>
      </c>
      <c r="BL71" s="4">
        <v>29.411000000000001</v>
      </c>
      <c r="BM71" s="4">
        <v>31.668199999999999</v>
      </c>
      <c r="BQ71" s="4">
        <v>155.06200000000001</v>
      </c>
      <c r="BR71" s="4">
        <v>0.59368399999999999</v>
      </c>
      <c r="BS71" s="4">
        <v>-5</v>
      </c>
      <c r="BT71" s="4">
        <v>7.8770000000000003E-3</v>
      </c>
      <c r="BU71" s="4">
        <v>14.508153</v>
      </c>
      <c r="BV71" s="4">
        <v>21</v>
      </c>
      <c r="BW71" s="4">
        <f t="shared" si="9"/>
        <v>3.8330540225999998</v>
      </c>
      <c r="BY71" s="4">
        <f>BE71*$BU71*VLOOKUP("Fuel Specific Gravity",'Raw Data'!$A$1:$B$2000,2,FALSE)</f>
        <v>27554.855991720553</v>
      </c>
      <c r="BZ71" s="4">
        <f>BF71*$BU71*VLOOKUP("Fuel Specific Gravity",'Raw Data'!$A$1:$B$2000,2,FALSE)</f>
        <v>1979.3533346734951</v>
      </c>
      <c r="CA71" s="4">
        <f>BJ71*$BU71*VLOOKUP("Fuel Specific Gravity",'Raw Data'!$A$1:$B$2000,2,FALSE)</f>
        <v>320.14608775884898</v>
      </c>
      <c r="CB71" s="4">
        <f>BM71*$BU71*VLOOKUP("Fuel Specific Gravity",'Raw Data'!$A$1:$B$2000,2,FALSE)</f>
        <v>345.04476521678458</v>
      </c>
    </row>
    <row r="72" spans="1:80" x14ac:dyDescent="0.25">
      <c r="A72" s="2">
        <v>43167</v>
      </c>
      <c r="B72" s="38">
        <v>2.0623842592592593E-2</v>
      </c>
      <c r="C72" s="4">
        <v>13.08</v>
      </c>
      <c r="D72" s="4">
        <v>1.5128999999999999</v>
      </c>
      <c r="E72" s="4">
        <v>15129.07884</v>
      </c>
      <c r="F72" s="4">
        <v>1806.3</v>
      </c>
      <c r="G72" s="4">
        <v>1.7</v>
      </c>
      <c r="H72" s="4">
        <v>4128.3999999999996</v>
      </c>
      <c r="J72" s="4">
        <v>1.1000000000000001</v>
      </c>
      <c r="K72" s="4">
        <v>0.8659</v>
      </c>
      <c r="L72" s="4">
        <v>11.3256</v>
      </c>
      <c r="M72" s="4">
        <v>1.31</v>
      </c>
      <c r="N72" s="4">
        <v>1564.0530000000001</v>
      </c>
      <c r="O72" s="4">
        <v>1.472</v>
      </c>
      <c r="P72" s="4">
        <v>1565.5</v>
      </c>
      <c r="Q72" s="4">
        <v>1277.7791999999999</v>
      </c>
      <c r="R72" s="4">
        <v>1.2025999999999999</v>
      </c>
      <c r="S72" s="4">
        <v>1279</v>
      </c>
      <c r="T72" s="4">
        <v>4128.3507</v>
      </c>
      <c r="W72" s="4">
        <v>0</v>
      </c>
      <c r="X72" s="4">
        <v>0.95250000000000001</v>
      </c>
      <c r="Y72" s="4">
        <v>12.1</v>
      </c>
      <c r="Z72" s="4">
        <v>845</v>
      </c>
      <c r="AA72" s="4">
        <v>844</v>
      </c>
      <c r="AB72" s="4">
        <v>858</v>
      </c>
      <c r="AC72" s="4">
        <v>93</v>
      </c>
      <c r="AD72" s="4">
        <v>27.33</v>
      </c>
      <c r="AE72" s="4">
        <v>0.63</v>
      </c>
      <c r="AF72" s="4">
        <v>978</v>
      </c>
      <c r="AG72" s="4">
        <v>1</v>
      </c>
      <c r="AH72" s="4">
        <v>55</v>
      </c>
      <c r="AI72" s="4">
        <v>37</v>
      </c>
      <c r="AJ72" s="4">
        <v>191</v>
      </c>
      <c r="AK72" s="4">
        <v>169</v>
      </c>
      <c r="AL72" s="4">
        <v>3.8</v>
      </c>
      <c r="AM72" s="4">
        <v>175</v>
      </c>
      <c r="AN72" s="4" t="s">
        <v>155</v>
      </c>
      <c r="AO72" s="4">
        <v>2</v>
      </c>
      <c r="AP72" s="5">
        <v>0.77143518518518517</v>
      </c>
      <c r="AQ72" s="4">
        <v>47.162908999999999</v>
      </c>
      <c r="AR72" s="4">
        <v>-88.484061999999994</v>
      </c>
      <c r="AS72" s="4">
        <v>317.39999999999998</v>
      </c>
      <c r="AT72" s="4">
        <v>34.299999999999997</v>
      </c>
      <c r="AU72" s="4">
        <v>12</v>
      </c>
      <c r="AV72" s="4">
        <v>9</v>
      </c>
      <c r="AW72" s="4" t="s">
        <v>214</v>
      </c>
      <c r="AX72" s="4">
        <v>1.5</v>
      </c>
      <c r="AY72" s="4">
        <v>1.4</v>
      </c>
      <c r="AZ72" s="4">
        <v>2.1</v>
      </c>
      <c r="BA72" s="4">
        <v>13.404</v>
      </c>
      <c r="BB72" s="4">
        <v>13.35</v>
      </c>
      <c r="BC72" s="4">
        <v>1</v>
      </c>
      <c r="BD72" s="4">
        <v>15.491</v>
      </c>
      <c r="BE72" s="4">
        <v>2522.4340000000002</v>
      </c>
      <c r="BF72" s="4">
        <v>185.696</v>
      </c>
      <c r="BG72" s="4">
        <v>36.478999999999999</v>
      </c>
      <c r="BH72" s="4">
        <v>3.4000000000000002E-2</v>
      </c>
      <c r="BI72" s="4">
        <v>36.514000000000003</v>
      </c>
      <c r="BJ72" s="4">
        <v>29.802</v>
      </c>
      <c r="BK72" s="4">
        <v>2.8000000000000001E-2</v>
      </c>
      <c r="BL72" s="4">
        <v>29.83</v>
      </c>
      <c r="BM72" s="4">
        <v>31.729099999999999</v>
      </c>
      <c r="BQ72" s="4">
        <v>154.24199999999999</v>
      </c>
      <c r="BR72" s="4">
        <v>0.612016</v>
      </c>
      <c r="BS72" s="4">
        <v>-5</v>
      </c>
      <c r="BT72" s="4">
        <v>8.8769999999999995E-3</v>
      </c>
      <c r="BU72" s="4">
        <v>14.956141000000001</v>
      </c>
      <c r="BV72" s="4">
        <v>21</v>
      </c>
      <c r="BW72" s="4">
        <f t="shared" si="9"/>
        <v>3.9514124522</v>
      </c>
      <c r="BY72" s="4">
        <f>BE72*$BU72*VLOOKUP("Fuel Specific Gravity",'Raw Data'!$A$1:$B$2000,2,FALSE)</f>
        <v>28332.134803962697</v>
      </c>
      <c r="BZ72" s="4">
        <f>BF72*$BU72*VLOOKUP("Fuel Specific Gravity",'Raw Data'!$A$1:$B$2000,2,FALSE)</f>
        <v>2085.7489649111362</v>
      </c>
      <c r="CA72" s="4">
        <f>BJ72*$BU72*VLOOKUP("Fuel Specific Gravity",'Raw Data'!$A$1:$B$2000,2,FALSE)</f>
        <v>334.737908475582</v>
      </c>
      <c r="CB72" s="4">
        <f>BM72*$BU72*VLOOKUP("Fuel Specific Gravity",'Raw Data'!$A$1:$B$2000,2,FALSE)</f>
        <v>356.38321494572807</v>
      </c>
    </row>
    <row r="73" spans="1:80" x14ac:dyDescent="0.25">
      <c r="A73" s="2">
        <v>43167</v>
      </c>
      <c r="B73" s="38">
        <v>2.0635416666666666E-2</v>
      </c>
      <c r="C73" s="4">
        <v>13.084</v>
      </c>
      <c r="D73" s="4">
        <v>1.5868</v>
      </c>
      <c r="E73" s="4">
        <v>15867.69231</v>
      </c>
      <c r="F73" s="4">
        <v>1835.3</v>
      </c>
      <c r="G73" s="4">
        <v>1.8</v>
      </c>
      <c r="H73" s="4">
        <v>4219.3999999999996</v>
      </c>
      <c r="J73" s="4">
        <v>1</v>
      </c>
      <c r="K73" s="4">
        <v>0.86499999999999999</v>
      </c>
      <c r="L73" s="4">
        <v>11.317500000000001</v>
      </c>
      <c r="M73" s="4">
        <v>1.3726</v>
      </c>
      <c r="N73" s="4">
        <v>1587.5772999999999</v>
      </c>
      <c r="O73" s="4">
        <v>1.5458000000000001</v>
      </c>
      <c r="P73" s="4">
        <v>1589.1</v>
      </c>
      <c r="Q73" s="4">
        <v>1296.9976999999999</v>
      </c>
      <c r="R73" s="4">
        <v>1.2628999999999999</v>
      </c>
      <c r="S73" s="4">
        <v>1298.3</v>
      </c>
      <c r="T73" s="4">
        <v>4219.4198999999999</v>
      </c>
      <c r="W73" s="4">
        <v>0</v>
      </c>
      <c r="X73" s="4">
        <v>0.86499999999999999</v>
      </c>
      <c r="Y73" s="4">
        <v>12</v>
      </c>
      <c r="Z73" s="4">
        <v>845</v>
      </c>
      <c r="AA73" s="4">
        <v>844</v>
      </c>
      <c r="AB73" s="4">
        <v>858</v>
      </c>
      <c r="AC73" s="4">
        <v>93</v>
      </c>
      <c r="AD73" s="4">
        <v>27.33</v>
      </c>
      <c r="AE73" s="4">
        <v>0.63</v>
      </c>
      <c r="AF73" s="4">
        <v>978</v>
      </c>
      <c r="AG73" s="4">
        <v>1</v>
      </c>
      <c r="AH73" s="4">
        <v>55</v>
      </c>
      <c r="AI73" s="4">
        <v>37</v>
      </c>
      <c r="AJ73" s="4">
        <v>190.1</v>
      </c>
      <c r="AK73" s="4">
        <v>169</v>
      </c>
      <c r="AL73" s="4">
        <v>3.6</v>
      </c>
      <c r="AM73" s="4">
        <v>175</v>
      </c>
      <c r="AN73" s="4" t="s">
        <v>155</v>
      </c>
      <c r="AO73" s="4">
        <v>2</v>
      </c>
      <c r="AP73" s="5">
        <v>0.77144675925925921</v>
      </c>
      <c r="AQ73" s="4">
        <v>47.163088000000002</v>
      </c>
      <c r="AR73" s="4">
        <v>-88.484082000000001</v>
      </c>
      <c r="AS73" s="4">
        <v>317.89999999999998</v>
      </c>
      <c r="AT73" s="4">
        <v>37</v>
      </c>
      <c r="AU73" s="4">
        <v>12</v>
      </c>
      <c r="AV73" s="4">
        <v>9</v>
      </c>
      <c r="AW73" s="4" t="s">
        <v>214</v>
      </c>
      <c r="AX73" s="4">
        <v>1.5719000000000001</v>
      </c>
      <c r="AY73" s="4">
        <v>1.4719</v>
      </c>
      <c r="AZ73" s="4">
        <v>2.2437999999999998</v>
      </c>
      <c r="BA73" s="4">
        <v>13.404</v>
      </c>
      <c r="BB73" s="4">
        <v>13.27</v>
      </c>
      <c r="BC73" s="4">
        <v>0.99</v>
      </c>
      <c r="BD73" s="4">
        <v>15.603999999999999</v>
      </c>
      <c r="BE73" s="4">
        <v>2508.3629999999998</v>
      </c>
      <c r="BF73" s="4">
        <v>193.62299999999999</v>
      </c>
      <c r="BG73" s="4">
        <v>36.847999999999999</v>
      </c>
      <c r="BH73" s="4">
        <v>3.5999999999999997E-2</v>
      </c>
      <c r="BI73" s="4">
        <v>36.884</v>
      </c>
      <c r="BJ73" s="4">
        <v>30.103000000000002</v>
      </c>
      <c r="BK73" s="4">
        <v>2.9000000000000001E-2</v>
      </c>
      <c r="BL73" s="4">
        <v>30.132999999999999</v>
      </c>
      <c r="BM73" s="4">
        <v>32.271099999999997</v>
      </c>
      <c r="BQ73" s="4">
        <v>139.4</v>
      </c>
      <c r="BR73" s="4">
        <v>0.61913899999999999</v>
      </c>
      <c r="BS73" s="4">
        <v>-5</v>
      </c>
      <c r="BT73" s="4">
        <v>8.9999999999999993E-3</v>
      </c>
      <c r="BU73" s="4">
        <v>15.130209000000001</v>
      </c>
      <c r="BV73" s="4">
        <v>21</v>
      </c>
      <c r="BW73" s="4">
        <f t="shared" si="9"/>
        <v>3.9974012178000002</v>
      </c>
      <c r="BY73" s="4">
        <f>BE73*$BU73*VLOOKUP("Fuel Specific Gravity",'Raw Data'!$A$1:$B$2000,2,FALSE)</f>
        <v>28501.994384838119</v>
      </c>
      <c r="BZ73" s="4">
        <f>BF73*$BU73*VLOOKUP("Fuel Specific Gravity",'Raw Data'!$A$1:$B$2000,2,FALSE)</f>
        <v>2200.096899362457</v>
      </c>
      <c r="CA73" s="4">
        <f>BJ73*$BU73*VLOOKUP("Fuel Specific Gravity",'Raw Data'!$A$1:$B$2000,2,FALSE)</f>
        <v>342.05397582677705</v>
      </c>
      <c r="CB73" s="4">
        <f>BM73*$BU73*VLOOKUP("Fuel Specific Gravity",'Raw Data'!$A$1:$B$2000,2,FALSE)</f>
        <v>366.68963423258487</v>
      </c>
    </row>
    <row r="74" spans="1:80" x14ac:dyDescent="0.25">
      <c r="A74" s="2">
        <v>43167</v>
      </c>
      <c r="B74" s="38">
        <v>2.064699074074074E-2</v>
      </c>
      <c r="C74" s="4">
        <v>13.064</v>
      </c>
      <c r="D74" s="4">
        <v>1.6648000000000001</v>
      </c>
      <c r="E74" s="4">
        <v>16647.960029999998</v>
      </c>
      <c r="F74" s="4">
        <v>1834.1</v>
      </c>
      <c r="G74" s="4">
        <v>2</v>
      </c>
      <c r="H74" s="4">
        <v>4318.6000000000004</v>
      </c>
      <c r="J74" s="4">
        <v>0.95</v>
      </c>
      <c r="K74" s="4">
        <v>0.86429999999999996</v>
      </c>
      <c r="L74" s="4">
        <v>11.2912</v>
      </c>
      <c r="M74" s="4">
        <v>1.4389000000000001</v>
      </c>
      <c r="N74" s="4">
        <v>1585.2661000000001</v>
      </c>
      <c r="O74" s="4">
        <v>1.7286999999999999</v>
      </c>
      <c r="P74" s="4">
        <v>1587</v>
      </c>
      <c r="Q74" s="4">
        <v>1295.1096</v>
      </c>
      <c r="R74" s="4">
        <v>1.4123000000000001</v>
      </c>
      <c r="S74" s="4">
        <v>1296.5</v>
      </c>
      <c r="T74" s="4">
        <v>4318.6376</v>
      </c>
      <c r="W74" s="4">
        <v>0</v>
      </c>
      <c r="X74" s="4">
        <v>0.81720000000000004</v>
      </c>
      <c r="Y74" s="4">
        <v>12</v>
      </c>
      <c r="Z74" s="4">
        <v>845</v>
      </c>
      <c r="AA74" s="4">
        <v>844</v>
      </c>
      <c r="AB74" s="4">
        <v>858</v>
      </c>
      <c r="AC74" s="4">
        <v>93</v>
      </c>
      <c r="AD74" s="4">
        <v>27.33</v>
      </c>
      <c r="AE74" s="4">
        <v>0.63</v>
      </c>
      <c r="AF74" s="4">
        <v>978</v>
      </c>
      <c r="AG74" s="4">
        <v>1</v>
      </c>
      <c r="AH74" s="4">
        <v>55</v>
      </c>
      <c r="AI74" s="4">
        <v>37</v>
      </c>
      <c r="AJ74" s="4">
        <v>190</v>
      </c>
      <c r="AK74" s="4">
        <v>169</v>
      </c>
      <c r="AL74" s="4">
        <v>3.5</v>
      </c>
      <c r="AM74" s="4">
        <v>175</v>
      </c>
      <c r="AN74" s="4" t="s">
        <v>155</v>
      </c>
      <c r="AO74" s="4">
        <v>2</v>
      </c>
      <c r="AP74" s="5">
        <v>0.77145833333333336</v>
      </c>
      <c r="AQ74" s="4">
        <v>47.163254000000002</v>
      </c>
      <c r="AR74" s="4">
        <v>-88.484089999999995</v>
      </c>
      <c r="AS74" s="4">
        <v>318.3</v>
      </c>
      <c r="AT74" s="4">
        <v>38.6</v>
      </c>
      <c r="AU74" s="4">
        <v>12</v>
      </c>
      <c r="AV74" s="4">
        <v>9</v>
      </c>
      <c r="AW74" s="4" t="s">
        <v>214</v>
      </c>
      <c r="AX74" s="4">
        <v>1.6</v>
      </c>
      <c r="AY74" s="4">
        <v>1.5</v>
      </c>
      <c r="AZ74" s="4">
        <v>2.2999999999999998</v>
      </c>
      <c r="BA74" s="4">
        <v>13.404</v>
      </c>
      <c r="BB74" s="4">
        <v>13.2</v>
      </c>
      <c r="BC74" s="4">
        <v>0.98</v>
      </c>
      <c r="BD74" s="4">
        <v>15.696</v>
      </c>
      <c r="BE74" s="4">
        <v>2493.002</v>
      </c>
      <c r="BF74" s="4">
        <v>202.209</v>
      </c>
      <c r="BG74" s="4">
        <v>36.654000000000003</v>
      </c>
      <c r="BH74" s="4">
        <v>0.04</v>
      </c>
      <c r="BI74" s="4">
        <v>36.694000000000003</v>
      </c>
      <c r="BJ74" s="4">
        <v>29.945</v>
      </c>
      <c r="BK74" s="4">
        <v>3.3000000000000002E-2</v>
      </c>
      <c r="BL74" s="4">
        <v>29.978000000000002</v>
      </c>
      <c r="BM74" s="4">
        <v>32.9041</v>
      </c>
      <c r="BQ74" s="4">
        <v>131.184</v>
      </c>
      <c r="BR74" s="4">
        <v>0.63929400000000003</v>
      </c>
      <c r="BS74" s="4">
        <v>-5</v>
      </c>
      <c r="BT74" s="4">
        <v>7.2459999999999998E-3</v>
      </c>
      <c r="BU74" s="4">
        <v>15.622747</v>
      </c>
      <c r="BV74" s="4">
        <v>21</v>
      </c>
      <c r="BW74" s="4">
        <f t="shared" si="9"/>
        <v>4.1275297573999996</v>
      </c>
      <c r="BY74" s="4">
        <f>BE74*$BU74*VLOOKUP("Fuel Specific Gravity",'Raw Data'!$A$1:$B$2000,2,FALSE)</f>
        <v>29249.602176886994</v>
      </c>
      <c r="BZ74" s="4">
        <f>BF74*$BU74*VLOOKUP("Fuel Specific Gravity",'Raw Data'!$A$1:$B$2000,2,FALSE)</f>
        <v>2372.4540961403732</v>
      </c>
      <c r="CA74" s="4">
        <f>BJ74*$BU74*VLOOKUP("Fuel Specific Gravity",'Raw Data'!$A$1:$B$2000,2,FALSE)</f>
        <v>351.33519234516501</v>
      </c>
      <c r="CB74" s="4">
        <f>BM74*$BU74*VLOOKUP("Fuel Specific Gravity",'Raw Data'!$A$1:$B$2000,2,FALSE)</f>
        <v>386.05337460158773</v>
      </c>
    </row>
    <row r="75" spans="1:80" x14ac:dyDescent="0.25">
      <c r="A75" s="2">
        <v>43167</v>
      </c>
      <c r="B75" s="38">
        <v>2.0658564814814814E-2</v>
      </c>
      <c r="C75" s="4">
        <v>12.95</v>
      </c>
      <c r="D75" s="4">
        <v>1.7347999999999999</v>
      </c>
      <c r="E75" s="4">
        <v>17348.003260000001</v>
      </c>
      <c r="F75" s="4">
        <v>1894.1</v>
      </c>
      <c r="G75" s="4">
        <v>2</v>
      </c>
      <c r="H75" s="4">
        <v>4339.8</v>
      </c>
      <c r="J75" s="4">
        <v>0.9</v>
      </c>
      <c r="K75" s="4">
        <v>0.86460000000000004</v>
      </c>
      <c r="L75" s="4">
        <v>11.1965</v>
      </c>
      <c r="M75" s="4">
        <v>1.4999</v>
      </c>
      <c r="N75" s="4">
        <v>1637.5905</v>
      </c>
      <c r="O75" s="4">
        <v>1.7292000000000001</v>
      </c>
      <c r="P75" s="4">
        <v>1639.3</v>
      </c>
      <c r="Q75" s="4">
        <v>1337.8569</v>
      </c>
      <c r="R75" s="4">
        <v>1.4127000000000001</v>
      </c>
      <c r="S75" s="4">
        <v>1339.3</v>
      </c>
      <c r="T75" s="4">
        <v>4339.7808000000005</v>
      </c>
      <c r="W75" s="4">
        <v>0</v>
      </c>
      <c r="X75" s="4">
        <v>0.77810000000000001</v>
      </c>
      <c r="Y75" s="4">
        <v>12</v>
      </c>
      <c r="Z75" s="4">
        <v>844</v>
      </c>
      <c r="AA75" s="4">
        <v>843</v>
      </c>
      <c r="AB75" s="4">
        <v>858</v>
      </c>
      <c r="AC75" s="4">
        <v>93</v>
      </c>
      <c r="AD75" s="4">
        <v>27.33</v>
      </c>
      <c r="AE75" s="4">
        <v>0.63</v>
      </c>
      <c r="AF75" s="4">
        <v>978</v>
      </c>
      <c r="AG75" s="4">
        <v>1</v>
      </c>
      <c r="AH75" s="4">
        <v>55</v>
      </c>
      <c r="AI75" s="4">
        <v>37</v>
      </c>
      <c r="AJ75" s="4">
        <v>190</v>
      </c>
      <c r="AK75" s="4">
        <v>169</v>
      </c>
      <c r="AL75" s="4">
        <v>3.6</v>
      </c>
      <c r="AM75" s="4">
        <v>175</v>
      </c>
      <c r="AN75" s="4" t="s">
        <v>155</v>
      </c>
      <c r="AO75" s="4">
        <v>2</v>
      </c>
      <c r="AP75" s="5">
        <v>0.77146990740740751</v>
      </c>
      <c r="AQ75" s="4">
        <v>47.163401</v>
      </c>
      <c r="AR75" s="4">
        <v>-88.484246999999996</v>
      </c>
      <c r="AS75" s="4">
        <v>318.8</v>
      </c>
      <c r="AT75" s="4">
        <v>38.799999999999997</v>
      </c>
      <c r="AU75" s="4">
        <v>12</v>
      </c>
      <c r="AV75" s="4">
        <v>9</v>
      </c>
      <c r="AW75" s="4" t="s">
        <v>214</v>
      </c>
      <c r="AX75" s="4">
        <v>1.6</v>
      </c>
      <c r="AY75" s="4">
        <v>1.140641</v>
      </c>
      <c r="AZ75" s="4">
        <v>2.2999999999999998</v>
      </c>
      <c r="BA75" s="4">
        <v>13.404</v>
      </c>
      <c r="BB75" s="4">
        <v>13.23</v>
      </c>
      <c r="BC75" s="4">
        <v>0.99</v>
      </c>
      <c r="BD75" s="4">
        <v>15.661</v>
      </c>
      <c r="BE75" s="4">
        <v>2478.0630000000001</v>
      </c>
      <c r="BF75" s="4">
        <v>211.285</v>
      </c>
      <c r="BG75" s="4">
        <v>37.954999999999998</v>
      </c>
      <c r="BH75" s="4">
        <v>0.04</v>
      </c>
      <c r="BI75" s="4">
        <v>37.994999999999997</v>
      </c>
      <c r="BJ75" s="4">
        <v>31.007999999999999</v>
      </c>
      <c r="BK75" s="4">
        <v>3.3000000000000002E-2</v>
      </c>
      <c r="BL75" s="4">
        <v>31.041</v>
      </c>
      <c r="BM75" s="4">
        <v>33.145000000000003</v>
      </c>
      <c r="BQ75" s="4">
        <v>125.22199999999999</v>
      </c>
      <c r="BR75" s="4">
        <v>0.67357199999999995</v>
      </c>
      <c r="BS75" s="4">
        <v>-5</v>
      </c>
      <c r="BT75" s="4">
        <v>7.8770000000000003E-3</v>
      </c>
      <c r="BU75" s="4">
        <v>16.460415999999999</v>
      </c>
      <c r="BV75" s="4">
        <v>21</v>
      </c>
      <c r="BW75" s="4">
        <f t="shared" ref="BW75:BW138" si="10">BU75*0.2642</f>
        <v>4.3488419071999997</v>
      </c>
      <c r="BY75" s="4">
        <f>BE75*$BU75*VLOOKUP("Fuel Specific Gravity",'Raw Data'!$A$1:$B$2000,2,FALSE)</f>
        <v>30633.250838510205</v>
      </c>
      <c r="BZ75" s="4">
        <f>BF75*$BU75*VLOOKUP("Fuel Specific Gravity",'Raw Data'!$A$1:$B$2000,2,FALSE)</f>
        <v>2611.8570849145599</v>
      </c>
      <c r="CA75" s="4">
        <f>BJ75*$BU75*VLOOKUP("Fuel Specific Gravity",'Raw Data'!$A$1:$B$2000,2,FALSE)</f>
        <v>383.31383907532796</v>
      </c>
      <c r="CB75" s="4">
        <f>BM75*$BU75*VLOOKUP("Fuel Specific Gravity",'Raw Data'!$A$1:$B$2000,2,FALSE)</f>
        <v>409.73094672831996</v>
      </c>
    </row>
    <row r="76" spans="1:80" x14ac:dyDescent="0.25">
      <c r="A76" s="2">
        <v>43167</v>
      </c>
      <c r="B76" s="38">
        <v>2.0670138888888887E-2</v>
      </c>
      <c r="C76" s="4">
        <v>12.958</v>
      </c>
      <c r="D76" s="4">
        <v>1.7735000000000001</v>
      </c>
      <c r="E76" s="4">
        <v>17734.811079999999</v>
      </c>
      <c r="F76" s="4">
        <v>1920.3</v>
      </c>
      <c r="G76" s="4">
        <v>2</v>
      </c>
      <c r="H76" s="4">
        <v>4319</v>
      </c>
      <c r="J76" s="4">
        <v>0.8</v>
      </c>
      <c r="K76" s="4">
        <v>0.86419999999999997</v>
      </c>
      <c r="L76" s="4">
        <v>11.1982</v>
      </c>
      <c r="M76" s="4">
        <v>1.5326</v>
      </c>
      <c r="N76" s="4">
        <v>1659.4632999999999</v>
      </c>
      <c r="O76" s="4">
        <v>1.7282999999999999</v>
      </c>
      <c r="P76" s="4">
        <v>1661.2</v>
      </c>
      <c r="Q76" s="4">
        <v>1355.7262000000001</v>
      </c>
      <c r="R76" s="4">
        <v>1.4119999999999999</v>
      </c>
      <c r="S76" s="4">
        <v>1357.1</v>
      </c>
      <c r="T76" s="4">
        <v>4319.0137000000004</v>
      </c>
      <c r="W76" s="4">
        <v>0</v>
      </c>
      <c r="X76" s="4">
        <v>0.69130000000000003</v>
      </c>
      <c r="Y76" s="4">
        <v>12</v>
      </c>
      <c r="Z76" s="4">
        <v>844</v>
      </c>
      <c r="AA76" s="4">
        <v>843</v>
      </c>
      <c r="AB76" s="4">
        <v>856</v>
      </c>
      <c r="AC76" s="4">
        <v>93</v>
      </c>
      <c r="AD76" s="4">
        <v>27.33</v>
      </c>
      <c r="AE76" s="4">
        <v>0.63</v>
      </c>
      <c r="AF76" s="4">
        <v>978</v>
      </c>
      <c r="AG76" s="4">
        <v>1</v>
      </c>
      <c r="AH76" s="4">
        <v>54.122999999999998</v>
      </c>
      <c r="AI76" s="4">
        <v>37</v>
      </c>
      <c r="AJ76" s="4">
        <v>190</v>
      </c>
      <c r="AK76" s="4">
        <v>169</v>
      </c>
      <c r="AL76" s="4">
        <v>3.5</v>
      </c>
      <c r="AM76" s="4">
        <v>174.7</v>
      </c>
      <c r="AN76" s="4" t="s">
        <v>155</v>
      </c>
      <c r="AO76" s="4">
        <v>2</v>
      </c>
      <c r="AP76" s="5">
        <v>0.77148148148148143</v>
      </c>
      <c r="AQ76" s="4">
        <v>47.163442000000003</v>
      </c>
      <c r="AR76" s="4">
        <v>-88.484307999999999</v>
      </c>
      <c r="AS76" s="4">
        <v>318.89999999999998</v>
      </c>
      <c r="AT76" s="4">
        <v>40.299999999999997</v>
      </c>
      <c r="AU76" s="4">
        <v>12</v>
      </c>
      <c r="AV76" s="4">
        <v>8</v>
      </c>
      <c r="AW76" s="4" t="s">
        <v>224</v>
      </c>
      <c r="AX76" s="4">
        <v>1.6</v>
      </c>
      <c r="AY76" s="4">
        <v>1</v>
      </c>
      <c r="AZ76" s="4">
        <v>2.2999999999999998</v>
      </c>
      <c r="BA76" s="4">
        <v>13.404</v>
      </c>
      <c r="BB76" s="4">
        <v>13.19</v>
      </c>
      <c r="BC76" s="4">
        <v>0.98</v>
      </c>
      <c r="BD76" s="4">
        <v>15.718</v>
      </c>
      <c r="BE76" s="4">
        <v>2472.335</v>
      </c>
      <c r="BF76" s="4">
        <v>215.358</v>
      </c>
      <c r="BG76" s="4">
        <v>38.366999999999997</v>
      </c>
      <c r="BH76" s="4">
        <v>0.04</v>
      </c>
      <c r="BI76" s="4">
        <v>38.406999999999996</v>
      </c>
      <c r="BJ76" s="4">
        <v>31.344999999999999</v>
      </c>
      <c r="BK76" s="4">
        <v>3.3000000000000002E-2</v>
      </c>
      <c r="BL76" s="4">
        <v>31.378</v>
      </c>
      <c r="BM76" s="4">
        <v>32.905200000000001</v>
      </c>
      <c r="BQ76" s="4">
        <v>110.98</v>
      </c>
      <c r="BR76" s="4">
        <v>0.55697399999999997</v>
      </c>
      <c r="BS76" s="4">
        <v>-5</v>
      </c>
      <c r="BT76" s="4">
        <v>8.8769999999999995E-3</v>
      </c>
      <c r="BU76" s="4">
        <v>13.611052000000001</v>
      </c>
      <c r="BV76" s="4">
        <v>21</v>
      </c>
      <c r="BW76" s="4">
        <f t="shared" si="10"/>
        <v>3.5960399384000001</v>
      </c>
      <c r="BY76" s="4">
        <f>BE76*$BU76*VLOOKUP("Fuel Specific Gravity",'Raw Data'!$A$1:$B$2000,2,FALSE)</f>
        <v>25271.961265061422</v>
      </c>
      <c r="BZ76" s="4">
        <f>BF76*$BU76*VLOOKUP("Fuel Specific Gravity",'Raw Data'!$A$1:$B$2000,2,FALSE)</f>
        <v>2201.3679513986162</v>
      </c>
      <c r="CA76" s="4">
        <f>BJ76*$BU76*VLOOKUP("Fuel Specific Gravity",'Raw Data'!$A$1:$B$2000,2,FALSE)</f>
        <v>320.40545712993998</v>
      </c>
      <c r="CB76" s="4">
        <f>BM76*$BU76*VLOOKUP("Fuel Specific Gravity",'Raw Data'!$A$1:$B$2000,2,FALSE)</f>
        <v>336.35366559107047</v>
      </c>
    </row>
    <row r="77" spans="1:80" x14ac:dyDescent="0.25">
      <c r="A77" s="2">
        <v>43167</v>
      </c>
      <c r="B77" s="38">
        <v>2.0681712962962961E-2</v>
      </c>
      <c r="C77" s="4">
        <v>12.96</v>
      </c>
      <c r="D77" s="4">
        <v>1.7241</v>
      </c>
      <c r="E77" s="4">
        <v>17241.204529999999</v>
      </c>
      <c r="F77" s="4">
        <v>1937.1</v>
      </c>
      <c r="G77" s="4">
        <v>2</v>
      </c>
      <c r="H77" s="4">
        <v>4298.2</v>
      </c>
      <c r="J77" s="4">
        <v>0.8</v>
      </c>
      <c r="K77" s="4">
        <v>0.86460000000000004</v>
      </c>
      <c r="L77" s="4">
        <v>11.205500000000001</v>
      </c>
      <c r="M77" s="4">
        <v>1.4906999999999999</v>
      </c>
      <c r="N77" s="4">
        <v>1674.8414</v>
      </c>
      <c r="O77" s="4">
        <v>1.7292000000000001</v>
      </c>
      <c r="P77" s="4">
        <v>1676.6</v>
      </c>
      <c r="Q77" s="4">
        <v>1368.2896000000001</v>
      </c>
      <c r="R77" s="4">
        <v>1.4127000000000001</v>
      </c>
      <c r="S77" s="4">
        <v>1369.7</v>
      </c>
      <c r="T77" s="4">
        <v>4298.1566999999995</v>
      </c>
      <c r="W77" s="4">
        <v>0</v>
      </c>
      <c r="X77" s="4">
        <v>0.69169999999999998</v>
      </c>
      <c r="Y77" s="4">
        <v>12</v>
      </c>
      <c r="Z77" s="4">
        <v>843</v>
      </c>
      <c r="AA77" s="4">
        <v>842</v>
      </c>
      <c r="AB77" s="4">
        <v>856</v>
      </c>
      <c r="AC77" s="4">
        <v>93</v>
      </c>
      <c r="AD77" s="4">
        <v>27.33</v>
      </c>
      <c r="AE77" s="4">
        <v>0.63</v>
      </c>
      <c r="AF77" s="4">
        <v>978</v>
      </c>
      <c r="AG77" s="4">
        <v>1</v>
      </c>
      <c r="AH77" s="4">
        <v>54</v>
      </c>
      <c r="AI77" s="4">
        <v>37</v>
      </c>
      <c r="AJ77" s="4">
        <v>190</v>
      </c>
      <c r="AK77" s="4">
        <v>169</v>
      </c>
      <c r="AL77" s="4">
        <v>3.5</v>
      </c>
      <c r="AM77" s="4">
        <v>174.3</v>
      </c>
      <c r="AN77" s="4" t="s">
        <v>155</v>
      </c>
      <c r="AO77" s="4">
        <v>2</v>
      </c>
      <c r="AP77" s="5">
        <v>0.77148148148148143</v>
      </c>
      <c r="AQ77" s="4">
        <v>47.163642000000003</v>
      </c>
      <c r="AR77" s="4">
        <v>-88.484559000000004</v>
      </c>
      <c r="AS77" s="4">
        <v>319.10000000000002</v>
      </c>
      <c r="AT77" s="4">
        <v>40.9</v>
      </c>
      <c r="AU77" s="4">
        <v>12</v>
      </c>
      <c r="AV77" s="4">
        <v>8</v>
      </c>
      <c r="AW77" s="4" t="s">
        <v>224</v>
      </c>
      <c r="AX77" s="4">
        <v>1.6</v>
      </c>
      <c r="AY77" s="4">
        <v>1</v>
      </c>
      <c r="AZ77" s="4">
        <v>2.2999999999999998</v>
      </c>
      <c r="BA77" s="4">
        <v>13.404</v>
      </c>
      <c r="BB77" s="4">
        <v>13.23</v>
      </c>
      <c r="BC77" s="4">
        <v>0.99</v>
      </c>
      <c r="BD77" s="4">
        <v>15.657</v>
      </c>
      <c r="BE77" s="4">
        <v>2480.8780000000002</v>
      </c>
      <c r="BF77" s="4">
        <v>210.06100000000001</v>
      </c>
      <c r="BG77" s="4">
        <v>38.831000000000003</v>
      </c>
      <c r="BH77" s="4">
        <v>0.04</v>
      </c>
      <c r="BI77" s="4">
        <v>38.872</v>
      </c>
      <c r="BJ77" s="4">
        <v>31.724</v>
      </c>
      <c r="BK77" s="4">
        <v>3.3000000000000002E-2</v>
      </c>
      <c r="BL77" s="4">
        <v>31.757000000000001</v>
      </c>
      <c r="BM77" s="4">
        <v>32.838099999999997</v>
      </c>
      <c r="BQ77" s="4">
        <v>111.35</v>
      </c>
      <c r="BR77" s="4">
        <v>0.55841700000000005</v>
      </c>
      <c r="BS77" s="4">
        <v>-5</v>
      </c>
      <c r="BT77" s="4">
        <v>8.123E-3</v>
      </c>
      <c r="BU77" s="4">
        <v>13.646316000000001</v>
      </c>
      <c r="BV77" s="4">
        <v>21</v>
      </c>
      <c r="BW77" s="4">
        <f t="shared" si="10"/>
        <v>3.6053566872</v>
      </c>
      <c r="BY77" s="4">
        <f>BE77*$BU77*VLOOKUP("Fuel Specific Gravity",'Raw Data'!$A$1:$B$2000,2,FALSE)</f>
        <v>25424.988704231448</v>
      </c>
      <c r="BZ77" s="4">
        <f>BF77*$BU77*VLOOKUP("Fuel Specific Gravity",'Raw Data'!$A$1:$B$2000,2,FALSE)</f>
        <v>2152.7856477422765</v>
      </c>
      <c r="CA77" s="4">
        <f>BJ77*$BU77*VLOOKUP("Fuel Specific Gravity",'Raw Data'!$A$1:$B$2000,2,FALSE)</f>
        <v>325.11971231678399</v>
      </c>
      <c r="CB77" s="4">
        <f>BM77*$BU77*VLOOKUP("Fuel Specific Gravity",'Raw Data'!$A$1:$B$2000,2,FALSE)</f>
        <v>336.5374361691396</v>
      </c>
    </row>
    <row r="78" spans="1:80" x14ac:dyDescent="0.25">
      <c r="A78" s="2">
        <v>43167</v>
      </c>
      <c r="B78" s="38">
        <v>2.0693287037037034E-2</v>
      </c>
      <c r="C78" s="4">
        <v>12.992000000000001</v>
      </c>
      <c r="D78" s="4">
        <v>1.6489</v>
      </c>
      <c r="E78" s="4">
        <v>16489.385610000001</v>
      </c>
      <c r="F78" s="4">
        <v>1985.2</v>
      </c>
      <c r="G78" s="4">
        <v>2</v>
      </c>
      <c r="H78" s="4">
        <v>4264.7</v>
      </c>
      <c r="J78" s="4">
        <v>0.7</v>
      </c>
      <c r="K78" s="4">
        <v>0.86509999999999998</v>
      </c>
      <c r="L78" s="4">
        <v>11.2395</v>
      </c>
      <c r="M78" s="4">
        <v>1.4265000000000001</v>
      </c>
      <c r="N78" s="4">
        <v>1717.3576</v>
      </c>
      <c r="O78" s="4">
        <v>1.7302</v>
      </c>
      <c r="P78" s="4">
        <v>1719.1</v>
      </c>
      <c r="Q78" s="4">
        <v>1403.0239999999999</v>
      </c>
      <c r="R78" s="4">
        <v>1.4135</v>
      </c>
      <c r="S78" s="4">
        <v>1404.4</v>
      </c>
      <c r="T78" s="4">
        <v>4264.6768000000002</v>
      </c>
      <c r="W78" s="4">
        <v>0</v>
      </c>
      <c r="X78" s="4">
        <v>0.60560000000000003</v>
      </c>
      <c r="Y78" s="4">
        <v>12</v>
      </c>
      <c r="Z78" s="4">
        <v>844</v>
      </c>
      <c r="AA78" s="4">
        <v>844</v>
      </c>
      <c r="AB78" s="4">
        <v>856</v>
      </c>
      <c r="AC78" s="4">
        <v>93</v>
      </c>
      <c r="AD78" s="4">
        <v>27.33</v>
      </c>
      <c r="AE78" s="4">
        <v>0.63</v>
      </c>
      <c r="AF78" s="4">
        <v>978</v>
      </c>
      <c r="AG78" s="4">
        <v>1</v>
      </c>
      <c r="AH78" s="4">
        <v>54</v>
      </c>
      <c r="AI78" s="4">
        <v>37</v>
      </c>
      <c r="AJ78" s="4">
        <v>190</v>
      </c>
      <c r="AK78" s="4">
        <v>168.1</v>
      </c>
      <c r="AL78" s="4">
        <v>3.5</v>
      </c>
      <c r="AM78" s="4">
        <v>174</v>
      </c>
      <c r="AN78" s="4" t="s">
        <v>155</v>
      </c>
      <c r="AO78" s="4">
        <v>2</v>
      </c>
      <c r="AP78" s="5">
        <v>0.77150462962962962</v>
      </c>
      <c r="AQ78" s="4">
        <v>47.163829999999997</v>
      </c>
      <c r="AR78" s="4">
        <v>-88.484785000000002</v>
      </c>
      <c r="AS78" s="4">
        <v>318.8</v>
      </c>
      <c r="AT78" s="4">
        <v>43.4</v>
      </c>
      <c r="AU78" s="4">
        <v>12</v>
      </c>
      <c r="AV78" s="4">
        <v>11</v>
      </c>
      <c r="AW78" s="4" t="s">
        <v>215</v>
      </c>
      <c r="AX78" s="4">
        <v>1.456256</v>
      </c>
      <c r="AY78" s="4">
        <v>1.0718719999999999</v>
      </c>
      <c r="AZ78" s="4">
        <v>2.2999999999999998</v>
      </c>
      <c r="BA78" s="4">
        <v>13.404</v>
      </c>
      <c r="BB78" s="4">
        <v>13.28</v>
      </c>
      <c r="BC78" s="4">
        <v>0.99</v>
      </c>
      <c r="BD78" s="4">
        <v>15.596</v>
      </c>
      <c r="BE78" s="4">
        <v>2494.81</v>
      </c>
      <c r="BF78" s="4">
        <v>201.52600000000001</v>
      </c>
      <c r="BG78" s="4">
        <v>39.92</v>
      </c>
      <c r="BH78" s="4">
        <v>0.04</v>
      </c>
      <c r="BI78" s="4">
        <v>39.96</v>
      </c>
      <c r="BJ78" s="4">
        <v>32.613</v>
      </c>
      <c r="BK78" s="4">
        <v>3.3000000000000002E-2</v>
      </c>
      <c r="BL78" s="4">
        <v>32.646000000000001</v>
      </c>
      <c r="BM78" s="4">
        <v>32.6663</v>
      </c>
      <c r="BQ78" s="4">
        <v>97.733999999999995</v>
      </c>
      <c r="BR78" s="4">
        <v>0.55047599999999997</v>
      </c>
      <c r="BS78" s="4">
        <v>-5</v>
      </c>
      <c r="BT78" s="4">
        <v>8.0000000000000002E-3</v>
      </c>
      <c r="BU78" s="4">
        <v>13.452258</v>
      </c>
      <c r="BV78" s="4">
        <v>21</v>
      </c>
      <c r="BW78" s="4">
        <f t="shared" si="10"/>
        <v>3.5540865635999999</v>
      </c>
      <c r="BY78" s="4">
        <f>BE78*$BU78*VLOOKUP("Fuel Specific Gravity",'Raw Data'!$A$1:$B$2000,2,FALSE)</f>
        <v>25204.181663515978</v>
      </c>
      <c r="BZ78" s="4">
        <f>BF78*$BU78*VLOOKUP("Fuel Specific Gravity",'Raw Data'!$A$1:$B$2000,2,FALSE)</f>
        <v>2035.9457890267083</v>
      </c>
      <c r="CA78" s="4">
        <f>BJ78*$BU78*VLOOKUP("Fuel Specific Gravity",'Raw Data'!$A$1:$B$2000,2,FALSE)</f>
        <v>329.47758610565398</v>
      </c>
      <c r="CB78" s="4">
        <f>BM78*$BU78*VLOOKUP("Fuel Specific Gravity",'Raw Data'!$A$1:$B$2000,2,FALSE)</f>
        <v>330.0160571245554</v>
      </c>
    </row>
    <row r="79" spans="1:80" x14ac:dyDescent="0.25">
      <c r="A79" s="2">
        <v>43167</v>
      </c>
      <c r="B79" s="38">
        <v>2.0704861111111111E-2</v>
      </c>
      <c r="C79" s="4">
        <v>12.78</v>
      </c>
      <c r="D79" s="4">
        <v>1.6488</v>
      </c>
      <c r="E79" s="4">
        <v>16488.42657</v>
      </c>
      <c r="F79" s="4">
        <v>2058.6</v>
      </c>
      <c r="G79" s="4">
        <v>2</v>
      </c>
      <c r="H79" s="4">
        <v>4169.3</v>
      </c>
      <c r="J79" s="4">
        <v>0.7</v>
      </c>
      <c r="K79" s="4">
        <v>0.8669</v>
      </c>
      <c r="L79" s="4">
        <v>11.078099999999999</v>
      </c>
      <c r="M79" s="4">
        <v>1.4293</v>
      </c>
      <c r="N79" s="4">
        <v>1784.4646</v>
      </c>
      <c r="O79" s="4">
        <v>1.7337</v>
      </c>
      <c r="P79" s="4">
        <v>1786.2</v>
      </c>
      <c r="Q79" s="4">
        <v>1457.8480999999999</v>
      </c>
      <c r="R79" s="4">
        <v>1.4164000000000001</v>
      </c>
      <c r="S79" s="4">
        <v>1459.3</v>
      </c>
      <c r="T79" s="4">
        <v>4169.3155999999999</v>
      </c>
      <c r="W79" s="4">
        <v>0</v>
      </c>
      <c r="X79" s="4">
        <v>0.60680000000000001</v>
      </c>
      <c r="Y79" s="4">
        <v>12</v>
      </c>
      <c r="Z79" s="4">
        <v>844</v>
      </c>
      <c r="AA79" s="4">
        <v>844</v>
      </c>
      <c r="AB79" s="4">
        <v>857</v>
      </c>
      <c r="AC79" s="4">
        <v>93</v>
      </c>
      <c r="AD79" s="4">
        <v>27.33</v>
      </c>
      <c r="AE79" s="4">
        <v>0.63</v>
      </c>
      <c r="AF79" s="4">
        <v>978</v>
      </c>
      <c r="AG79" s="4">
        <v>1</v>
      </c>
      <c r="AH79" s="4">
        <v>54</v>
      </c>
      <c r="AI79" s="4">
        <v>37</v>
      </c>
      <c r="AJ79" s="4">
        <v>190</v>
      </c>
      <c r="AK79" s="4">
        <v>168</v>
      </c>
      <c r="AL79" s="4">
        <v>3.5</v>
      </c>
      <c r="AM79" s="4">
        <v>174.4</v>
      </c>
      <c r="AN79" s="4" t="s">
        <v>155</v>
      </c>
      <c r="AO79" s="4">
        <v>2</v>
      </c>
      <c r="AP79" s="5">
        <v>0.77151620370370377</v>
      </c>
      <c r="AQ79" s="4">
        <v>47.163964</v>
      </c>
      <c r="AR79" s="4">
        <v>-88.484988000000001</v>
      </c>
      <c r="AS79" s="4">
        <v>318.60000000000002</v>
      </c>
      <c r="AT79" s="4">
        <v>44.3</v>
      </c>
      <c r="AU79" s="4">
        <v>12</v>
      </c>
      <c r="AV79" s="4">
        <v>11</v>
      </c>
      <c r="AW79" s="4" t="s">
        <v>215</v>
      </c>
      <c r="AX79" s="4">
        <v>1.4</v>
      </c>
      <c r="AY79" s="4">
        <v>1.1718999999999999</v>
      </c>
      <c r="AZ79" s="4">
        <v>2.2999999999999998</v>
      </c>
      <c r="BA79" s="4">
        <v>13.404</v>
      </c>
      <c r="BB79" s="4">
        <v>13.47</v>
      </c>
      <c r="BC79" s="4">
        <v>1</v>
      </c>
      <c r="BD79" s="4">
        <v>15.36</v>
      </c>
      <c r="BE79" s="4">
        <v>2491.0659999999998</v>
      </c>
      <c r="BF79" s="4">
        <v>204.56100000000001</v>
      </c>
      <c r="BG79" s="4">
        <v>42.021000000000001</v>
      </c>
      <c r="BH79" s="4">
        <v>4.1000000000000002E-2</v>
      </c>
      <c r="BI79" s="4">
        <v>42.061999999999998</v>
      </c>
      <c r="BJ79" s="4">
        <v>34.33</v>
      </c>
      <c r="BK79" s="4">
        <v>3.3000000000000002E-2</v>
      </c>
      <c r="BL79" s="4">
        <v>34.363</v>
      </c>
      <c r="BM79" s="4">
        <v>32.352600000000002</v>
      </c>
      <c r="BQ79" s="4">
        <v>99.212000000000003</v>
      </c>
      <c r="BR79" s="4">
        <v>0.47796300000000003</v>
      </c>
      <c r="BS79" s="4">
        <v>-5</v>
      </c>
      <c r="BT79" s="4">
        <v>8.8769999999999995E-3</v>
      </c>
      <c r="BU79" s="4">
        <v>11.680221</v>
      </c>
      <c r="BV79" s="4">
        <v>21</v>
      </c>
      <c r="BW79" s="4">
        <f t="shared" si="10"/>
        <v>3.0859143882</v>
      </c>
      <c r="BY79" s="4">
        <f>BE79*$BU79*VLOOKUP("Fuel Specific Gravity",'Raw Data'!$A$1:$B$2000,2,FALSE)</f>
        <v>21851.247255595084</v>
      </c>
      <c r="BZ79" s="4">
        <f>BF79*$BU79*VLOOKUP("Fuel Specific Gravity",'Raw Data'!$A$1:$B$2000,2,FALSE)</f>
        <v>1794.3775836737309</v>
      </c>
      <c r="CA79" s="4">
        <f>BJ79*$BU79*VLOOKUP("Fuel Specific Gravity",'Raw Data'!$A$1:$B$2000,2,FALSE)</f>
        <v>301.13747218442995</v>
      </c>
      <c r="CB79" s="4">
        <f>BM79*$BU79*VLOOKUP("Fuel Specific Gravity",'Raw Data'!$A$1:$B$2000,2,FALSE)</f>
        <v>283.79202396137464</v>
      </c>
    </row>
    <row r="80" spans="1:80" x14ac:dyDescent="0.25">
      <c r="A80" s="2">
        <v>43167</v>
      </c>
      <c r="B80" s="38">
        <v>2.0716435185185185E-2</v>
      </c>
      <c r="C80" s="4">
        <v>11.420999999999999</v>
      </c>
      <c r="D80" s="4">
        <v>3.8025000000000002</v>
      </c>
      <c r="E80" s="4">
        <v>38024.874790000002</v>
      </c>
      <c r="F80" s="4">
        <v>2106.1</v>
      </c>
      <c r="G80" s="4">
        <v>2</v>
      </c>
      <c r="H80" s="4">
        <v>4083.9</v>
      </c>
      <c r="J80" s="4">
        <v>0.7</v>
      </c>
      <c r="K80" s="4">
        <v>0.85780000000000001</v>
      </c>
      <c r="L80" s="4">
        <v>9.7971000000000004</v>
      </c>
      <c r="M80" s="4">
        <v>3.2616999999999998</v>
      </c>
      <c r="N80" s="4">
        <v>1806.6347000000001</v>
      </c>
      <c r="O80" s="4">
        <v>1.7156</v>
      </c>
      <c r="P80" s="4">
        <v>1808.4</v>
      </c>
      <c r="Q80" s="4">
        <v>1475.9603</v>
      </c>
      <c r="R80" s="4">
        <v>1.4016</v>
      </c>
      <c r="S80" s="4">
        <v>1477.4</v>
      </c>
      <c r="T80" s="4">
        <v>4083.8917999999999</v>
      </c>
      <c r="W80" s="4">
        <v>0</v>
      </c>
      <c r="X80" s="4">
        <v>0.60050000000000003</v>
      </c>
      <c r="Y80" s="4">
        <v>12</v>
      </c>
      <c r="Z80" s="4">
        <v>844</v>
      </c>
      <c r="AA80" s="4">
        <v>844</v>
      </c>
      <c r="AB80" s="4">
        <v>858</v>
      </c>
      <c r="AC80" s="4">
        <v>93</v>
      </c>
      <c r="AD80" s="4">
        <v>27.33</v>
      </c>
      <c r="AE80" s="4">
        <v>0.63</v>
      </c>
      <c r="AF80" s="4">
        <v>978</v>
      </c>
      <c r="AG80" s="4">
        <v>1</v>
      </c>
      <c r="AH80" s="4">
        <v>54</v>
      </c>
      <c r="AI80" s="4">
        <v>37</v>
      </c>
      <c r="AJ80" s="4">
        <v>190</v>
      </c>
      <c r="AK80" s="4">
        <v>168</v>
      </c>
      <c r="AL80" s="4">
        <v>3.6</v>
      </c>
      <c r="AM80" s="4">
        <v>174.8</v>
      </c>
      <c r="AN80" s="4" t="s">
        <v>155</v>
      </c>
      <c r="AO80" s="4">
        <v>2</v>
      </c>
      <c r="AP80" s="5">
        <v>0.7715277777777777</v>
      </c>
      <c r="AQ80" s="4">
        <v>47.164070000000002</v>
      </c>
      <c r="AR80" s="4">
        <v>-88.485213000000002</v>
      </c>
      <c r="AS80" s="4">
        <v>318.8</v>
      </c>
      <c r="AT80" s="4">
        <v>44.2</v>
      </c>
      <c r="AU80" s="4">
        <v>12</v>
      </c>
      <c r="AV80" s="4">
        <v>11</v>
      </c>
      <c r="AW80" s="4" t="s">
        <v>215</v>
      </c>
      <c r="AX80" s="4">
        <v>1.4719</v>
      </c>
      <c r="AY80" s="4">
        <v>1.2719</v>
      </c>
      <c r="AZ80" s="4">
        <v>2.3719000000000001</v>
      </c>
      <c r="BA80" s="4">
        <v>13.404</v>
      </c>
      <c r="BB80" s="4">
        <v>12.55</v>
      </c>
      <c r="BC80" s="4">
        <v>0.94</v>
      </c>
      <c r="BD80" s="4">
        <v>16.577999999999999</v>
      </c>
      <c r="BE80" s="4">
        <v>2113.8870000000002</v>
      </c>
      <c r="BF80" s="4">
        <v>447.93299999999999</v>
      </c>
      <c r="BG80" s="4">
        <v>40.822000000000003</v>
      </c>
      <c r="BH80" s="4">
        <v>3.9E-2</v>
      </c>
      <c r="BI80" s="4">
        <v>40.860999999999997</v>
      </c>
      <c r="BJ80" s="4">
        <v>33.35</v>
      </c>
      <c r="BK80" s="4">
        <v>3.2000000000000001E-2</v>
      </c>
      <c r="BL80" s="4">
        <v>33.381999999999998</v>
      </c>
      <c r="BM80" s="4">
        <v>30.407599999999999</v>
      </c>
      <c r="BQ80" s="4">
        <v>94.203000000000003</v>
      </c>
      <c r="BR80" s="4">
        <v>0.55386000000000002</v>
      </c>
      <c r="BS80" s="4">
        <v>-5</v>
      </c>
      <c r="BT80" s="4">
        <v>8.9999999999999993E-3</v>
      </c>
      <c r="BU80" s="4">
        <v>13.534957</v>
      </c>
      <c r="BV80" s="4">
        <v>21</v>
      </c>
      <c r="BW80" s="4">
        <f t="shared" si="10"/>
        <v>3.5759356393999999</v>
      </c>
      <c r="BY80" s="4">
        <f>BE80*$BU80*VLOOKUP("Fuel Specific Gravity",'Raw Data'!$A$1:$B$2000,2,FALSE)</f>
        <v>21487.13860554211</v>
      </c>
      <c r="BZ80" s="4">
        <f>BF80*$BU80*VLOOKUP("Fuel Specific Gravity",'Raw Data'!$A$1:$B$2000,2,FALSE)</f>
        <v>4553.1281743046311</v>
      </c>
      <c r="CA80" s="4">
        <f>BJ80*$BU80*VLOOKUP("Fuel Specific Gravity",'Raw Data'!$A$1:$B$2000,2,FALSE)</f>
        <v>338.99450277845006</v>
      </c>
      <c r="CB80" s="4">
        <f>BM80*$BU80*VLOOKUP("Fuel Specific Gravity",'Raw Data'!$A$1:$B$2000,2,FALSE)</f>
        <v>309.08573441337319</v>
      </c>
    </row>
    <row r="81" spans="1:80" x14ac:dyDescent="0.25">
      <c r="A81" s="2">
        <v>43167</v>
      </c>
      <c r="B81" s="38">
        <v>2.0728009259259259E-2</v>
      </c>
      <c r="C81" s="4">
        <v>7.1109999999999998</v>
      </c>
      <c r="D81" s="4">
        <v>6.5804999999999998</v>
      </c>
      <c r="E81" s="4">
        <v>65805.235769999999</v>
      </c>
      <c r="F81" s="4">
        <v>2056.1999999999998</v>
      </c>
      <c r="G81" s="4">
        <v>2.1</v>
      </c>
      <c r="H81" s="4">
        <v>8100</v>
      </c>
      <c r="J81" s="4">
        <v>0.7</v>
      </c>
      <c r="K81" s="4">
        <v>0.86119999999999997</v>
      </c>
      <c r="L81" s="4">
        <v>6.1241000000000003</v>
      </c>
      <c r="M81" s="4">
        <v>5.6673999999999998</v>
      </c>
      <c r="N81" s="4">
        <v>1770.8630000000001</v>
      </c>
      <c r="O81" s="4">
        <v>1.7971999999999999</v>
      </c>
      <c r="P81" s="4">
        <v>1772.7</v>
      </c>
      <c r="Q81" s="4">
        <v>1446.7360000000001</v>
      </c>
      <c r="R81" s="4">
        <v>1.4682999999999999</v>
      </c>
      <c r="S81" s="4">
        <v>1448.2</v>
      </c>
      <c r="T81" s="4">
        <v>8099.9525999999996</v>
      </c>
      <c r="W81" s="4">
        <v>0</v>
      </c>
      <c r="X81" s="4">
        <v>0.60289999999999999</v>
      </c>
      <c r="Y81" s="4">
        <v>12</v>
      </c>
      <c r="Z81" s="4">
        <v>848</v>
      </c>
      <c r="AA81" s="4">
        <v>847</v>
      </c>
      <c r="AB81" s="4">
        <v>861</v>
      </c>
      <c r="AC81" s="4">
        <v>93</v>
      </c>
      <c r="AD81" s="4">
        <v>27.33</v>
      </c>
      <c r="AE81" s="4">
        <v>0.63</v>
      </c>
      <c r="AF81" s="4">
        <v>978</v>
      </c>
      <c r="AG81" s="4">
        <v>1</v>
      </c>
      <c r="AH81" s="4">
        <v>54</v>
      </c>
      <c r="AI81" s="4">
        <v>37</v>
      </c>
      <c r="AJ81" s="4">
        <v>190</v>
      </c>
      <c r="AK81" s="4">
        <v>168</v>
      </c>
      <c r="AL81" s="4">
        <v>3.4</v>
      </c>
      <c r="AM81" s="4">
        <v>175</v>
      </c>
      <c r="AN81" s="4" t="s">
        <v>155</v>
      </c>
      <c r="AO81" s="4">
        <v>2</v>
      </c>
      <c r="AP81" s="5">
        <v>0.77153935185185185</v>
      </c>
      <c r="AQ81" s="4">
        <v>47.164161</v>
      </c>
      <c r="AR81" s="4">
        <v>-88.485444999999999</v>
      </c>
      <c r="AS81" s="4">
        <v>319</v>
      </c>
      <c r="AT81" s="4">
        <v>44.1</v>
      </c>
      <c r="AU81" s="4">
        <v>12</v>
      </c>
      <c r="AV81" s="4">
        <v>11</v>
      </c>
      <c r="AW81" s="4" t="s">
        <v>215</v>
      </c>
      <c r="AX81" s="4">
        <v>1.2123999999999999</v>
      </c>
      <c r="AY81" s="4">
        <v>1.3</v>
      </c>
      <c r="AZ81" s="4">
        <v>1.9685999999999999</v>
      </c>
      <c r="BA81" s="4">
        <v>13.404</v>
      </c>
      <c r="BB81" s="4">
        <v>12.89</v>
      </c>
      <c r="BC81" s="4">
        <v>0.96</v>
      </c>
      <c r="BD81" s="4">
        <v>16.113</v>
      </c>
      <c r="BE81" s="4">
        <v>1412.394</v>
      </c>
      <c r="BF81" s="4">
        <v>831.89800000000002</v>
      </c>
      <c r="BG81" s="4">
        <v>42.768999999999998</v>
      </c>
      <c r="BH81" s="4">
        <v>4.2999999999999997E-2</v>
      </c>
      <c r="BI81" s="4">
        <v>42.813000000000002</v>
      </c>
      <c r="BJ81" s="4">
        <v>34.941000000000003</v>
      </c>
      <c r="BK81" s="4">
        <v>3.5000000000000003E-2</v>
      </c>
      <c r="BL81" s="4">
        <v>34.976999999999997</v>
      </c>
      <c r="BM81" s="4">
        <v>64.463899999999995</v>
      </c>
      <c r="BQ81" s="4">
        <v>101.095</v>
      </c>
      <c r="BR81" s="4">
        <v>0.240679</v>
      </c>
      <c r="BS81" s="4">
        <v>-5</v>
      </c>
      <c r="BT81" s="4">
        <v>8.9999999999999993E-3</v>
      </c>
      <c r="BU81" s="4">
        <v>5.8815860000000004</v>
      </c>
      <c r="BV81" s="4">
        <v>21</v>
      </c>
      <c r="BW81" s="4">
        <f t="shared" si="10"/>
        <v>1.5539150212000001</v>
      </c>
      <c r="BY81" s="4">
        <f>BE81*$BU81*VLOOKUP("Fuel Specific Gravity",'Raw Data'!$A$1:$B$2000,2,FALSE)</f>
        <v>6238.6446994398848</v>
      </c>
      <c r="BZ81" s="4">
        <f>BF81*$BU81*VLOOKUP("Fuel Specific Gravity",'Raw Data'!$A$1:$B$2000,2,FALSE)</f>
        <v>3674.5526023012285</v>
      </c>
      <c r="CA81" s="4">
        <f>BJ81*$BU81*VLOOKUP("Fuel Specific Gravity",'Raw Data'!$A$1:$B$2000,2,FALSE)</f>
        <v>154.33688081592601</v>
      </c>
      <c r="CB81" s="4">
        <f>BM81*$BU81*VLOOKUP("Fuel Specific Gravity",'Raw Data'!$A$1:$B$2000,2,FALSE)</f>
        <v>284.74162878079539</v>
      </c>
    </row>
    <row r="82" spans="1:80" x14ac:dyDescent="0.25">
      <c r="A82" s="2">
        <v>43167</v>
      </c>
      <c r="B82" s="38">
        <v>2.0739583333333332E-2</v>
      </c>
      <c r="C82" s="4">
        <v>7.2210000000000001</v>
      </c>
      <c r="D82" s="4">
        <v>8.3033000000000001</v>
      </c>
      <c r="E82" s="4">
        <v>83033.289260000005</v>
      </c>
      <c r="F82" s="4">
        <v>1749.5</v>
      </c>
      <c r="G82" s="4">
        <v>3.5</v>
      </c>
      <c r="H82" s="4">
        <v>11525.6</v>
      </c>
      <c r="J82" s="4">
        <v>0.7</v>
      </c>
      <c r="K82" s="4">
        <v>0.83909999999999996</v>
      </c>
      <c r="L82" s="4">
        <v>6.0598999999999998</v>
      </c>
      <c r="M82" s="4">
        <v>6.9676999999999998</v>
      </c>
      <c r="N82" s="4">
        <v>1468.0534</v>
      </c>
      <c r="O82" s="4">
        <v>2.9639000000000002</v>
      </c>
      <c r="P82" s="4">
        <v>1471</v>
      </c>
      <c r="Q82" s="4">
        <v>1198.1575</v>
      </c>
      <c r="R82" s="4">
        <v>2.419</v>
      </c>
      <c r="S82" s="4">
        <v>1200.5999999999999</v>
      </c>
      <c r="T82" s="4">
        <v>11525.640299999999</v>
      </c>
      <c r="W82" s="4">
        <v>0</v>
      </c>
      <c r="X82" s="4">
        <v>0.58740000000000003</v>
      </c>
      <c r="Y82" s="4">
        <v>12</v>
      </c>
      <c r="Z82" s="4">
        <v>850</v>
      </c>
      <c r="AA82" s="4">
        <v>850</v>
      </c>
      <c r="AB82" s="4">
        <v>864</v>
      </c>
      <c r="AC82" s="4">
        <v>92.1</v>
      </c>
      <c r="AD82" s="4">
        <v>27.07</v>
      </c>
      <c r="AE82" s="4">
        <v>0.62</v>
      </c>
      <c r="AF82" s="4">
        <v>978</v>
      </c>
      <c r="AG82" s="4">
        <v>1</v>
      </c>
      <c r="AH82" s="4">
        <v>54</v>
      </c>
      <c r="AI82" s="4">
        <v>37</v>
      </c>
      <c r="AJ82" s="4">
        <v>190</v>
      </c>
      <c r="AK82" s="4">
        <v>168</v>
      </c>
      <c r="AL82" s="4">
        <v>3.5</v>
      </c>
      <c r="AM82" s="4">
        <v>175</v>
      </c>
      <c r="AN82" s="4" t="s">
        <v>155</v>
      </c>
      <c r="AO82" s="4">
        <v>2</v>
      </c>
      <c r="AP82" s="5">
        <v>0.771550925925926</v>
      </c>
      <c r="AQ82" s="4">
        <v>47.164242999999999</v>
      </c>
      <c r="AR82" s="4">
        <v>-88.485680000000002</v>
      </c>
      <c r="AS82" s="4">
        <v>318.89999999999998</v>
      </c>
      <c r="AT82" s="4">
        <v>43.7</v>
      </c>
      <c r="AU82" s="4">
        <v>12</v>
      </c>
      <c r="AV82" s="4">
        <v>11</v>
      </c>
      <c r="AW82" s="4" t="s">
        <v>215</v>
      </c>
      <c r="AX82" s="4">
        <v>1.1718999999999999</v>
      </c>
      <c r="AY82" s="4">
        <v>1.3718999999999999</v>
      </c>
      <c r="AZ82" s="4">
        <v>1.9438</v>
      </c>
      <c r="BA82" s="4">
        <v>13.404</v>
      </c>
      <c r="BB82" s="4">
        <v>11</v>
      </c>
      <c r="BC82" s="4">
        <v>0.82</v>
      </c>
      <c r="BD82" s="4">
        <v>19.167999999999999</v>
      </c>
      <c r="BE82" s="4">
        <v>1241.5329999999999</v>
      </c>
      <c r="BF82" s="4">
        <v>908.58299999999997</v>
      </c>
      <c r="BG82" s="4">
        <v>31.497</v>
      </c>
      <c r="BH82" s="4">
        <v>6.4000000000000001E-2</v>
      </c>
      <c r="BI82" s="4">
        <v>31.561</v>
      </c>
      <c r="BJ82" s="4">
        <v>25.707000000000001</v>
      </c>
      <c r="BK82" s="4">
        <v>5.1999999999999998E-2</v>
      </c>
      <c r="BL82" s="4">
        <v>25.759</v>
      </c>
      <c r="BM82" s="4">
        <v>81.486000000000004</v>
      </c>
      <c r="BQ82" s="4">
        <v>87.504999999999995</v>
      </c>
      <c r="BR82" s="4">
        <v>0.28270000000000001</v>
      </c>
      <c r="BS82" s="4">
        <v>-5</v>
      </c>
      <c r="BT82" s="4">
        <v>8.9999999999999993E-3</v>
      </c>
      <c r="BU82" s="4">
        <v>6.9084810000000001</v>
      </c>
      <c r="BV82" s="4">
        <v>21</v>
      </c>
      <c r="BW82" s="4">
        <f t="shared" si="10"/>
        <v>1.8252206801999999</v>
      </c>
      <c r="BY82" s="4">
        <f>BE82*$BU82*VLOOKUP("Fuel Specific Gravity",'Raw Data'!$A$1:$B$2000,2,FALSE)</f>
        <v>6441.4074631711219</v>
      </c>
      <c r="BZ82" s="4">
        <f>BF82*$BU82*VLOOKUP("Fuel Specific Gravity",'Raw Data'!$A$1:$B$2000,2,FALSE)</f>
        <v>4713.9732227096729</v>
      </c>
      <c r="CA82" s="4">
        <f>BJ82*$BU82*VLOOKUP("Fuel Specific Gravity",'Raw Data'!$A$1:$B$2000,2,FALSE)</f>
        <v>133.37483712131703</v>
      </c>
      <c r="CB82" s="4">
        <f>BM82*$BU82*VLOOKUP("Fuel Specific Gravity",'Raw Data'!$A$1:$B$2000,2,FALSE)</f>
        <v>422.77130655726609</v>
      </c>
    </row>
    <row r="83" spans="1:80" x14ac:dyDescent="0.25">
      <c r="A83" s="2">
        <v>43167</v>
      </c>
      <c r="B83" s="38">
        <v>2.0751157407407409E-2</v>
      </c>
      <c r="C83" s="4">
        <v>8.0869999999999997</v>
      </c>
      <c r="D83" s="4">
        <v>8.6852999999999998</v>
      </c>
      <c r="E83" s="4">
        <v>86853.058529999995</v>
      </c>
      <c r="F83" s="4">
        <v>1258.5999999999999</v>
      </c>
      <c r="G83" s="4">
        <v>4.5999999999999996</v>
      </c>
      <c r="H83" s="4">
        <v>11525.7</v>
      </c>
      <c r="J83" s="4">
        <v>0.8</v>
      </c>
      <c r="K83" s="4">
        <v>0.82850000000000001</v>
      </c>
      <c r="L83" s="4">
        <v>6.7001999999999997</v>
      </c>
      <c r="M83" s="4">
        <v>7.1955</v>
      </c>
      <c r="N83" s="4">
        <v>1042.7084</v>
      </c>
      <c r="O83" s="4">
        <v>3.8237000000000001</v>
      </c>
      <c r="P83" s="4">
        <v>1046.5</v>
      </c>
      <c r="Q83" s="4">
        <v>850.89189999999996</v>
      </c>
      <c r="R83" s="4">
        <v>3.1202999999999999</v>
      </c>
      <c r="S83" s="4">
        <v>854</v>
      </c>
      <c r="T83" s="4">
        <v>11525.7</v>
      </c>
      <c r="W83" s="4">
        <v>0</v>
      </c>
      <c r="X83" s="4">
        <v>0.66410000000000002</v>
      </c>
      <c r="Y83" s="4">
        <v>12</v>
      </c>
      <c r="Z83" s="4">
        <v>851</v>
      </c>
      <c r="AA83" s="4">
        <v>851</v>
      </c>
      <c r="AB83" s="4">
        <v>865</v>
      </c>
      <c r="AC83" s="4">
        <v>92</v>
      </c>
      <c r="AD83" s="4">
        <v>27.04</v>
      </c>
      <c r="AE83" s="4">
        <v>0.62</v>
      </c>
      <c r="AF83" s="4">
        <v>978</v>
      </c>
      <c r="AG83" s="4">
        <v>1</v>
      </c>
      <c r="AH83" s="4">
        <v>54</v>
      </c>
      <c r="AI83" s="4">
        <v>37</v>
      </c>
      <c r="AJ83" s="4">
        <v>190</v>
      </c>
      <c r="AK83" s="4">
        <v>168</v>
      </c>
      <c r="AL83" s="4">
        <v>3.5</v>
      </c>
      <c r="AM83" s="4">
        <v>175</v>
      </c>
      <c r="AN83" s="4" t="s">
        <v>155</v>
      </c>
      <c r="AO83" s="4">
        <v>2</v>
      </c>
      <c r="AP83" s="5">
        <v>0.77156249999999993</v>
      </c>
      <c r="AQ83" s="4">
        <v>47.16431</v>
      </c>
      <c r="AR83" s="4">
        <v>-88.485917999999998</v>
      </c>
      <c r="AS83" s="4">
        <v>318.89999999999998</v>
      </c>
      <c r="AT83" s="4">
        <v>40.299999999999997</v>
      </c>
      <c r="AU83" s="4">
        <v>12</v>
      </c>
      <c r="AV83" s="4">
        <v>11</v>
      </c>
      <c r="AW83" s="4" t="s">
        <v>215</v>
      </c>
      <c r="AX83" s="4">
        <v>1.2719</v>
      </c>
      <c r="AY83" s="4">
        <v>1.5438000000000001</v>
      </c>
      <c r="AZ83" s="4">
        <v>2.0718999999999999</v>
      </c>
      <c r="BA83" s="4">
        <v>13.404</v>
      </c>
      <c r="BB83" s="4">
        <v>10.26</v>
      </c>
      <c r="BC83" s="4">
        <v>0.77</v>
      </c>
      <c r="BD83" s="4">
        <v>20.704000000000001</v>
      </c>
      <c r="BE83" s="4">
        <v>1293.3240000000001</v>
      </c>
      <c r="BF83" s="4">
        <v>884.01700000000005</v>
      </c>
      <c r="BG83" s="4">
        <v>21.077999999999999</v>
      </c>
      <c r="BH83" s="4">
        <v>7.6999999999999999E-2</v>
      </c>
      <c r="BI83" s="4">
        <v>21.155000000000001</v>
      </c>
      <c r="BJ83" s="4">
        <v>17.2</v>
      </c>
      <c r="BK83" s="4">
        <v>6.3E-2</v>
      </c>
      <c r="BL83" s="4">
        <v>17.263000000000002</v>
      </c>
      <c r="BM83" s="4">
        <v>76.773399999999995</v>
      </c>
      <c r="BQ83" s="4">
        <v>93.215000000000003</v>
      </c>
      <c r="BR83" s="4">
        <v>0.20028399999999999</v>
      </c>
      <c r="BS83" s="4">
        <v>-5</v>
      </c>
      <c r="BT83" s="4">
        <v>8.9999999999999993E-3</v>
      </c>
      <c r="BU83" s="4">
        <v>4.8944409999999996</v>
      </c>
      <c r="BV83" s="4">
        <v>21</v>
      </c>
      <c r="BW83" s="4">
        <f t="shared" si="10"/>
        <v>1.2931113121999998</v>
      </c>
      <c r="BY83" s="4">
        <f>BE83*$BU83*VLOOKUP("Fuel Specific Gravity",'Raw Data'!$A$1:$B$2000,2,FALSE)</f>
        <v>4753.9036069248841</v>
      </c>
      <c r="BZ83" s="4">
        <f>BF83*$BU83*VLOOKUP("Fuel Specific Gravity",'Raw Data'!$A$1:$B$2000,2,FALSE)</f>
        <v>3249.4035561722471</v>
      </c>
      <c r="CA83" s="4">
        <f>BJ83*$BU83*VLOOKUP("Fuel Specific Gravity",'Raw Data'!$A$1:$B$2000,2,FALSE)</f>
        <v>63.222473285199996</v>
      </c>
      <c r="CB83" s="4">
        <f>BM83*$BU83*VLOOKUP("Fuel Specific Gravity",'Raw Data'!$A$1:$B$2000,2,FALSE)</f>
        <v>282.19792037871935</v>
      </c>
    </row>
    <row r="84" spans="1:80" x14ac:dyDescent="0.25">
      <c r="A84" s="2">
        <v>43167</v>
      </c>
      <c r="B84" s="38">
        <v>2.0762731481481483E-2</v>
      </c>
      <c r="C84" s="4">
        <v>9.4350000000000005</v>
      </c>
      <c r="D84" s="4">
        <v>6.9028999999999998</v>
      </c>
      <c r="E84" s="4">
        <v>69029.480630000005</v>
      </c>
      <c r="F84" s="4">
        <v>923.7</v>
      </c>
      <c r="G84" s="4">
        <v>5</v>
      </c>
      <c r="H84" s="4">
        <v>11250.7</v>
      </c>
      <c r="J84" s="4">
        <v>1.1499999999999999</v>
      </c>
      <c r="K84" s="4">
        <v>0.83630000000000004</v>
      </c>
      <c r="L84" s="4">
        <v>7.8912000000000004</v>
      </c>
      <c r="M84" s="4">
        <v>5.7732000000000001</v>
      </c>
      <c r="N84" s="4">
        <v>772.54769999999996</v>
      </c>
      <c r="O84" s="4">
        <v>4.1817000000000002</v>
      </c>
      <c r="P84" s="4">
        <v>776.7</v>
      </c>
      <c r="Q84" s="4">
        <v>630.42989999999998</v>
      </c>
      <c r="R84" s="4">
        <v>3.4125000000000001</v>
      </c>
      <c r="S84" s="4">
        <v>633.79999999999995</v>
      </c>
      <c r="T84" s="4">
        <v>11250.6667</v>
      </c>
      <c r="W84" s="4">
        <v>0</v>
      </c>
      <c r="X84" s="4">
        <v>0.9627</v>
      </c>
      <c r="Y84" s="4">
        <v>12</v>
      </c>
      <c r="Z84" s="4">
        <v>852</v>
      </c>
      <c r="AA84" s="4">
        <v>851</v>
      </c>
      <c r="AB84" s="4">
        <v>864</v>
      </c>
      <c r="AC84" s="4">
        <v>92</v>
      </c>
      <c r="AD84" s="4">
        <v>27.04</v>
      </c>
      <c r="AE84" s="4">
        <v>0.62</v>
      </c>
      <c r="AF84" s="4">
        <v>978</v>
      </c>
      <c r="AG84" s="4">
        <v>1</v>
      </c>
      <c r="AH84" s="4">
        <v>54</v>
      </c>
      <c r="AI84" s="4">
        <v>37</v>
      </c>
      <c r="AJ84" s="4">
        <v>189.1</v>
      </c>
      <c r="AK84" s="4">
        <v>168</v>
      </c>
      <c r="AL84" s="4">
        <v>3.5</v>
      </c>
      <c r="AM84" s="4">
        <v>175</v>
      </c>
      <c r="AN84" s="4" t="s">
        <v>155</v>
      </c>
      <c r="AO84" s="4">
        <v>2</v>
      </c>
      <c r="AP84" s="5">
        <v>0.77157407407407408</v>
      </c>
      <c r="AQ84" s="4">
        <v>47.164358999999997</v>
      </c>
      <c r="AR84" s="4">
        <v>-88.486125000000001</v>
      </c>
      <c r="AS84" s="4">
        <v>318.89999999999998</v>
      </c>
      <c r="AT84" s="4">
        <v>39</v>
      </c>
      <c r="AU84" s="4">
        <v>12</v>
      </c>
      <c r="AV84" s="4">
        <v>11</v>
      </c>
      <c r="AW84" s="4" t="s">
        <v>215</v>
      </c>
      <c r="AX84" s="4">
        <v>1.3</v>
      </c>
      <c r="AY84" s="4">
        <v>1.6</v>
      </c>
      <c r="AZ84" s="4">
        <v>2.1718999999999999</v>
      </c>
      <c r="BA84" s="4">
        <v>13.404</v>
      </c>
      <c r="BB84" s="4">
        <v>10.8</v>
      </c>
      <c r="BC84" s="4">
        <v>0.81</v>
      </c>
      <c r="BD84" s="4">
        <v>19.568000000000001</v>
      </c>
      <c r="BE84" s="4">
        <v>1549.9780000000001</v>
      </c>
      <c r="BF84" s="4">
        <v>721.73500000000001</v>
      </c>
      <c r="BG84" s="4">
        <v>15.891</v>
      </c>
      <c r="BH84" s="4">
        <v>8.5999999999999993E-2</v>
      </c>
      <c r="BI84" s="4">
        <v>15.977</v>
      </c>
      <c r="BJ84" s="4">
        <v>12.967000000000001</v>
      </c>
      <c r="BK84" s="4">
        <v>7.0000000000000007E-2</v>
      </c>
      <c r="BL84" s="4">
        <v>13.038</v>
      </c>
      <c r="BM84" s="4">
        <v>76.257099999999994</v>
      </c>
      <c r="BQ84" s="4">
        <v>137.488</v>
      </c>
      <c r="BR84" s="4">
        <v>0.21155599999999999</v>
      </c>
      <c r="BS84" s="4">
        <v>-5</v>
      </c>
      <c r="BT84" s="4">
        <v>8.9999999999999993E-3</v>
      </c>
      <c r="BU84" s="4">
        <v>5.169899</v>
      </c>
      <c r="BV84" s="4">
        <v>21</v>
      </c>
      <c r="BW84" s="4">
        <f t="shared" si="10"/>
        <v>1.3658873158</v>
      </c>
      <c r="BY84" s="4">
        <f>BE84*$BU84*VLOOKUP("Fuel Specific Gravity",'Raw Data'!$A$1:$B$2000,2,FALSE)</f>
        <v>6017.9355138787223</v>
      </c>
      <c r="BZ84" s="4">
        <f>BF84*$BU84*VLOOKUP("Fuel Specific Gravity",'Raw Data'!$A$1:$B$2000,2,FALSE)</f>
        <v>2802.2040881285152</v>
      </c>
      <c r="CA84" s="4">
        <f>BJ84*$BU84*VLOOKUP("Fuel Specific Gravity",'Raw Data'!$A$1:$B$2000,2,FALSE)</f>
        <v>50.345598330083</v>
      </c>
      <c r="CB84" s="4">
        <f>BM84*$BU84*VLOOKUP("Fuel Specific Gravity",'Raw Data'!$A$1:$B$2000,2,FALSE)</f>
        <v>296.0753702797079</v>
      </c>
    </row>
    <row r="85" spans="1:80" x14ac:dyDescent="0.25">
      <c r="A85" s="2">
        <v>43167</v>
      </c>
      <c r="B85" s="38">
        <v>2.0774305555555556E-2</v>
      </c>
      <c r="C85" s="4">
        <v>10.715999999999999</v>
      </c>
      <c r="D85" s="4">
        <v>5.0045999999999999</v>
      </c>
      <c r="E85" s="4">
        <v>50045.935599999997</v>
      </c>
      <c r="F85" s="4">
        <v>709.3</v>
      </c>
      <c r="G85" s="4">
        <v>5</v>
      </c>
      <c r="H85" s="4">
        <v>9262.2999999999993</v>
      </c>
      <c r="J85" s="4">
        <v>1.3</v>
      </c>
      <c r="K85" s="4">
        <v>0.84689999999999999</v>
      </c>
      <c r="L85" s="4">
        <v>9.0752000000000006</v>
      </c>
      <c r="M85" s="4">
        <v>4.2382999999999997</v>
      </c>
      <c r="N85" s="4">
        <v>600.64599999999996</v>
      </c>
      <c r="O85" s="4">
        <v>4.2343999999999999</v>
      </c>
      <c r="P85" s="4">
        <v>604.9</v>
      </c>
      <c r="Q85" s="4">
        <v>490.15120000000002</v>
      </c>
      <c r="R85" s="4">
        <v>3.4554</v>
      </c>
      <c r="S85" s="4">
        <v>493.6</v>
      </c>
      <c r="T85" s="4">
        <v>9262.2618999999995</v>
      </c>
      <c r="W85" s="4">
        <v>0</v>
      </c>
      <c r="X85" s="4">
        <v>1.1009</v>
      </c>
      <c r="Y85" s="4">
        <v>12</v>
      </c>
      <c r="Z85" s="4">
        <v>851</v>
      </c>
      <c r="AA85" s="4">
        <v>851</v>
      </c>
      <c r="AB85" s="4">
        <v>863</v>
      </c>
      <c r="AC85" s="4">
        <v>92</v>
      </c>
      <c r="AD85" s="4">
        <v>27.04</v>
      </c>
      <c r="AE85" s="4">
        <v>0.62</v>
      </c>
      <c r="AF85" s="4">
        <v>978</v>
      </c>
      <c r="AG85" s="4">
        <v>1</v>
      </c>
      <c r="AH85" s="4">
        <v>54</v>
      </c>
      <c r="AI85" s="4">
        <v>37</v>
      </c>
      <c r="AJ85" s="4">
        <v>189.9</v>
      </c>
      <c r="AK85" s="4">
        <v>168</v>
      </c>
      <c r="AL85" s="4">
        <v>3.6</v>
      </c>
      <c r="AM85" s="4">
        <v>175</v>
      </c>
      <c r="AN85" s="4" t="s">
        <v>155</v>
      </c>
      <c r="AO85" s="4">
        <v>2</v>
      </c>
      <c r="AP85" s="5">
        <v>0.77158564814814812</v>
      </c>
      <c r="AQ85" s="4">
        <v>47.164394000000001</v>
      </c>
      <c r="AR85" s="4">
        <v>-88.486311000000001</v>
      </c>
      <c r="AS85" s="4">
        <v>318.8</v>
      </c>
      <c r="AT85" s="4">
        <v>36.200000000000003</v>
      </c>
      <c r="AU85" s="4">
        <v>12</v>
      </c>
      <c r="AV85" s="4">
        <v>11</v>
      </c>
      <c r="AW85" s="4" t="s">
        <v>215</v>
      </c>
      <c r="AX85" s="4">
        <v>1.3</v>
      </c>
      <c r="AY85" s="4">
        <v>1.6</v>
      </c>
      <c r="AZ85" s="4">
        <v>2.2000000000000002</v>
      </c>
      <c r="BA85" s="4">
        <v>13.404</v>
      </c>
      <c r="BB85" s="4">
        <v>11.6</v>
      </c>
      <c r="BC85" s="4">
        <v>0.87</v>
      </c>
      <c r="BD85" s="4">
        <v>18.082000000000001</v>
      </c>
      <c r="BE85" s="4">
        <v>1851.5909999999999</v>
      </c>
      <c r="BF85" s="4">
        <v>550.36599999999999</v>
      </c>
      <c r="BG85" s="4">
        <v>12.833</v>
      </c>
      <c r="BH85" s="4">
        <v>0.09</v>
      </c>
      <c r="BI85" s="4">
        <v>12.923999999999999</v>
      </c>
      <c r="BJ85" s="4">
        <v>10.473000000000001</v>
      </c>
      <c r="BK85" s="4">
        <v>7.3999999999999996E-2</v>
      </c>
      <c r="BL85" s="4">
        <v>10.545999999999999</v>
      </c>
      <c r="BM85" s="4">
        <v>65.2119</v>
      </c>
      <c r="BQ85" s="4">
        <v>163.32300000000001</v>
      </c>
      <c r="BR85" s="4">
        <v>0.193075</v>
      </c>
      <c r="BS85" s="4">
        <v>-5</v>
      </c>
      <c r="BT85" s="4">
        <v>8.123E-3</v>
      </c>
      <c r="BU85" s="4">
        <v>4.7182700000000004</v>
      </c>
      <c r="BV85" s="4">
        <v>21</v>
      </c>
      <c r="BW85" s="4">
        <f t="shared" si="10"/>
        <v>1.2465669340000001</v>
      </c>
      <c r="BY85" s="4">
        <f>BE85*$BU85*VLOOKUP("Fuel Specific Gravity",'Raw Data'!$A$1:$B$2000,2,FALSE)</f>
        <v>6560.9660069450701</v>
      </c>
      <c r="BZ85" s="4">
        <f>BF85*$BU85*VLOOKUP("Fuel Specific Gravity",'Raw Data'!$A$1:$B$2000,2,FALSE)</f>
        <v>1950.1783155018202</v>
      </c>
      <c r="CA85" s="4">
        <f>BJ85*$BU85*VLOOKUP("Fuel Specific Gravity",'Raw Data'!$A$1:$B$2000,2,FALSE)</f>
        <v>37.110245724210003</v>
      </c>
      <c r="CB85" s="4">
        <f>BM85*$BU85*VLOOKUP("Fuel Specific Gravity",'Raw Data'!$A$1:$B$2000,2,FALSE)</f>
        <v>231.07320091116304</v>
      </c>
    </row>
    <row r="86" spans="1:80" x14ac:dyDescent="0.25">
      <c r="A86" s="2">
        <v>43167</v>
      </c>
      <c r="B86" s="38">
        <v>2.078587962962963E-2</v>
      </c>
      <c r="C86" s="4">
        <v>11.64</v>
      </c>
      <c r="D86" s="4">
        <v>3.5186999999999999</v>
      </c>
      <c r="E86" s="4">
        <v>35186.792450000001</v>
      </c>
      <c r="F86" s="4">
        <v>581.20000000000005</v>
      </c>
      <c r="G86" s="4">
        <v>4.5999999999999996</v>
      </c>
      <c r="H86" s="4">
        <v>7653.6</v>
      </c>
      <c r="J86" s="4">
        <v>1.3</v>
      </c>
      <c r="K86" s="4">
        <v>0.85519999999999996</v>
      </c>
      <c r="L86" s="4">
        <v>9.9550999999999998</v>
      </c>
      <c r="M86" s="4">
        <v>3.0093000000000001</v>
      </c>
      <c r="N86" s="4">
        <v>497.084</v>
      </c>
      <c r="O86" s="4">
        <v>3.9</v>
      </c>
      <c r="P86" s="4">
        <v>501</v>
      </c>
      <c r="Q86" s="4">
        <v>405.64049999999997</v>
      </c>
      <c r="R86" s="4">
        <v>3.1825999999999999</v>
      </c>
      <c r="S86" s="4">
        <v>408.8</v>
      </c>
      <c r="T86" s="4">
        <v>7653.6462000000001</v>
      </c>
      <c r="W86" s="4">
        <v>0</v>
      </c>
      <c r="X86" s="4">
        <v>1.1117999999999999</v>
      </c>
      <c r="Y86" s="4">
        <v>12</v>
      </c>
      <c r="Z86" s="4">
        <v>851</v>
      </c>
      <c r="AA86" s="4">
        <v>851</v>
      </c>
      <c r="AB86" s="4">
        <v>863</v>
      </c>
      <c r="AC86" s="4">
        <v>92</v>
      </c>
      <c r="AD86" s="4">
        <v>27.04</v>
      </c>
      <c r="AE86" s="4">
        <v>0.62</v>
      </c>
      <c r="AF86" s="4">
        <v>978</v>
      </c>
      <c r="AG86" s="4">
        <v>1</v>
      </c>
      <c r="AH86" s="4">
        <v>54</v>
      </c>
      <c r="AI86" s="4">
        <v>37</v>
      </c>
      <c r="AJ86" s="4">
        <v>189.1</v>
      </c>
      <c r="AK86" s="4">
        <v>168</v>
      </c>
      <c r="AL86" s="4">
        <v>3.5</v>
      </c>
      <c r="AM86" s="4">
        <v>175</v>
      </c>
      <c r="AN86" s="4" t="s">
        <v>155</v>
      </c>
      <c r="AO86" s="4">
        <v>2</v>
      </c>
      <c r="AP86" s="5">
        <v>0.77159722222222227</v>
      </c>
      <c r="AQ86" s="4">
        <v>47.164434999999997</v>
      </c>
      <c r="AR86" s="4">
        <v>-88.486502999999999</v>
      </c>
      <c r="AS86" s="4">
        <v>318.7</v>
      </c>
      <c r="AT86" s="4">
        <v>33</v>
      </c>
      <c r="AU86" s="4">
        <v>12</v>
      </c>
      <c r="AV86" s="4">
        <v>11</v>
      </c>
      <c r="AW86" s="4" t="s">
        <v>215</v>
      </c>
      <c r="AX86" s="4">
        <v>1.3718999999999999</v>
      </c>
      <c r="AY86" s="4">
        <v>1.6718999999999999</v>
      </c>
      <c r="AZ86" s="4">
        <v>2.2719</v>
      </c>
      <c r="BA86" s="4">
        <v>13.404</v>
      </c>
      <c r="BB86" s="4">
        <v>12.32</v>
      </c>
      <c r="BC86" s="4">
        <v>0.92</v>
      </c>
      <c r="BD86" s="4">
        <v>16.925999999999998</v>
      </c>
      <c r="BE86" s="4">
        <v>2106.7979999999998</v>
      </c>
      <c r="BF86" s="4">
        <v>405.34100000000001</v>
      </c>
      <c r="BG86" s="4">
        <v>11.016</v>
      </c>
      <c r="BH86" s="4">
        <v>8.5999999999999993E-2</v>
      </c>
      <c r="BI86" s="4">
        <v>11.103</v>
      </c>
      <c r="BJ86" s="4">
        <v>8.99</v>
      </c>
      <c r="BK86" s="4">
        <v>7.0999999999999994E-2</v>
      </c>
      <c r="BL86" s="4">
        <v>9.06</v>
      </c>
      <c r="BM86" s="4">
        <v>55.894100000000002</v>
      </c>
      <c r="BQ86" s="4">
        <v>171.083</v>
      </c>
      <c r="BR86" s="4">
        <v>0.17333699999999999</v>
      </c>
      <c r="BS86" s="4">
        <v>-5</v>
      </c>
      <c r="BT86" s="4">
        <v>8.8769999999999995E-3</v>
      </c>
      <c r="BU86" s="4">
        <v>4.2359229999999997</v>
      </c>
      <c r="BV86" s="4">
        <v>21</v>
      </c>
      <c r="BW86" s="4">
        <f t="shared" si="10"/>
        <v>1.1191308565999998</v>
      </c>
      <c r="BY86" s="4">
        <f>BE86*$BU86*VLOOKUP("Fuel Specific Gravity",'Raw Data'!$A$1:$B$2000,2,FALSE)</f>
        <v>6702.0998125200522</v>
      </c>
      <c r="BZ86" s="4">
        <f>BF86*$BU86*VLOOKUP("Fuel Specific Gravity",'Raw Data'!$A$1:$B$2000,2,FALSE)</f>
        <v>1289.4619418219929</v>
      </c>
      <c r="CA86" s="4">
        <f>BJ86*$BU86*VLOOKUP("Fuel Specific Gravity",'Raw Data'!$A$1:$B$2000,2,FALSE)</f>
        <v>28.598791775269994</v>
      </c>
      <c r="CB86" s="4">
        <f>BM86*$BU86*VLOOKUP("Fuel Specific Gravity",'Raw Data'!$A$1:$B$2000,2,FALSE)</f>
        <v>177.80909091947927</v>
      </c>
    </row>
    <row r="87" spans="1:80" x14ac:dyDescent="0.25">
      <c r="A87" s="2">
        <v>43167</v>
      </c>
      <c r="B87" s="38">
        <v>2.0797453703703703E-2</v>
      </c>
      <c r="C87" s="4">
        <v>12.382999999999999</v>
      </c>
      <c r="D87" s="4">
        <v>2.3856000000000002</v>
      </c>
      <c r="E87" s="4">
        <v>23856.291389999999</v>
      </c>
      <c r="F87" s="4">
        <v>489.2</v>
      </c>
      <c r="G87" s="4">
        <v>3.9</v>
      </c>
      <c r="H87" s="4">
        <v>5917.5</v>
      </c>
      <c r="J87" s="4">
        <v>1.3</v>
      </c>
      <c r="K87" s="4">
        <v>0.86160000000000003</v>
      </c>
      <c r="L87" s="4">
        <v>10.6698</v>
      </c>
      <c r="M87" s="4">
        <v>2.0554999999999999</v>
      </c>
      <c r="N87" s="4">
        <v>421.47210000000001</v>
      </c>
      <c r="O87" s="4">
        <v>3.3416000000000001</v>
      </c>
      <c r="P87" s="4">
        <v>424.8</v>
      </c>
      <c r="Q87" s="4">
        <v>343.93810000000002</v>
      </c>
      <c r="R87" s="4">
        <v>2.7269000000000001</v>
      </c>
      <c r="S87" s="4">
        <v>346.7</v>
      </c>
      <c r="T87" s="4">
        <v>5917.5</v>
      </c>
      <c r="W87" s="4">
        <v>0</v>
      </c>
      <c r="X87" s="4">
        <v>1.1201000000000001</v>
      </c>
      <c r="Y87" s="4">
        <v>12</v>
      </c>
      <c r="Z87" s="4">
        <v>852</v>
      </c>
      <c r="AA87" s="4">
        <v>851</v>
      </c>
      <c r="AB87" s="4">
        <v>864</v>
      </c>
      <c r="AC87" s="4">
        <v>92</v>
      </c>
      <c r="AD87" s="4">
        <v>27.04</v>
      </c>
      <c r="AE87" s="4">
        <v>0.62</v>
      </c>
      <c r="AF87" s="4">
        <v>978</v>
      </c>
      <c r="AG87" s="4">
        <v>1</v>
      </c>
      <c r="AH87" s="4">
        <v>54</v>
      </c>
      <c r="AI87" s="4">
        <v>37</v>
      </c>
      <c r="AJ87" s="4">
        <v>189</v>
      </c>
      <c r="AK87" s="4">
        <v>168</v>
      </c>
      <c r="AL87" s="4">
        <v>3.6</v>
      </c>
      <c r="AM87" s="4">
        <v>175.3</v>
      </c>
      <c r="AN87" s="4" t="s">
        <v>155</v>
      </c>
      <c r="AO87" s="4">
        <v>2</v>
      </c>
      <c r="AP87" s="5">
        <v>0.7716087962962962</v>
      </c>
      <c r="AQ87" s="4">
        <v>47.164459000000001</v>
      </c>
      <c r="AR87" s="4">
        <v>-88.486669000000006</v>
      </c>
      <c r="AS87" s="4">
        <v>318.39999999999998</v>
      </c>
      <c r="AT87" s="4">
        <v>30.3</v>
      </c>
      <c r="AU87" s="4">
        <v>12</v>
      </c>
      <c r="AV87" s="4">
        <v>11</v>
      </c>
      <c r="AW87" s="4" t="s">
        <v>215</v>
      </c>
      <c r="AX87" s="4">
        <v>1.4719</v>
      </c>
      <c r="AY87" s="4">
        <v>1.7719</v>
      </c>
      <c r="AZ87" s="4">
        <v>2.4438</v>
      </c>
      <c r="BA87" s="4">
        <v>13.404</v>
      </c>
      <c r="BB87" s="4">
        <v>12.92</v>
      </c>
      <c r="BC87" s="4">
        <v>0.96</v>
      </c>
      <c r="BD87" s="4">
        <v>16.059999999999999</v>
      </c>
      <c r="BE87" s="4">
        <v>2328.268</v>
      </c>
      <c r="BF87" s="4">
        <v>285.47899999999998</v>
      </c>
      <c r="BG87" s="4">
        <v>9.6310000000000002</v>
      </c>
      <c r="BH87" s="4">
        <v>7.5999999999999998E-2</v>
      </c>
      <c r="BI87" s="4">
        <v>9.7080000000000002</v>
      </c>
      <c r="BJ87" s="4">
        <v>7.859</v>
      </c>
      <c r="BK87" s="4">
        <v>6.2E-2</v>
      </c>
      <c r="BL87" s="4">
        <v>7.9219999999999997</v>
      </c>
      <c r="BM87" s="4">
        <v>44.559199999999997</v>
      </c>
      <c r="BQ87" s="4">
        <v>177.72</v>
      </c>
      <c r="BR87" s="4">
        <v>0.185032</v>
      </c>
      <c r="BS87" s="4">
        <v>-5</v>
      </c>
      <c r="BT87" s="4">
        <v>8.123E-3</v>
      </c>
      <c r="BU87" s="4">
        <v>4.5217200000000002</v>
      </c>
      <c r="BV87" s="4">
        <v>21</v>
      </c>
      <c r="BW87" s="4">
        <f t="shared" si="10"/>
        <v>1.1946384240000001</v>
      </c>
      <c r="BY87" s="4">
        <f>BE87*$BU87*VLOOKUP("Fuel Specific Gravity",'Raw Data'!$A$1:$B$2000,2,FALSE)</f>
        <v>7906.3597617009609</v>
      </c>
      <c r="BZ87" s="4">
        <f>BF87*$BU87*VLOOKUP("Fuel Specific Gravity",'Raw Data'!$A$1:$B$2000,2,FALSE)</f>
        <v>969.43293401388007</v>
      </c>
      <c r="CA87" s="4">
        <f>BJ87*$BU87*VLOOKUP("Fuel Specific Gravity",'Raw Data'!$A$1:$B$2000,2,FALSE)</f>
        <v>26.687684307479998</v>
      </c>
      <c r="CB87" s="4">
        <f>BM87*$BU87*VLOOKUP("Fuel Specific Gravity",'Raw Data'!$A$1:$B$2000,2,FALSE)</f>
        <v>151.314653593824</v>
      </c>
    </row>
    <row r="88" spans="1:80" x14ac:dyDescent="0.25">
      <c r="A88" s="2">
        <v>43167</v>
      </c>
      <c r="B88" s="38">
        <v>2.0809027777777777E-2</v>
      </c>
      <c r="C88" s="4">
        <v>12.686999999999999</v>
      </c>
      <c r="D88" s="4">
        <v>1.5405</v>
      </c>
      <c r="E88" s="4">
        <v>15405.443789999999</v>
      </c>
      <c r="F88" s="4">
        <v>415.1</v>
      </c>
      <c r="G88" s="4">
        <v>3.4</v>
      </c>
      <c r="H88" s="4">
        <v>4403.7</v>
      </c>
      <c r="J88" s="4">
        <v>1.3</v>
      </c>
      <c r="K88" s="4">
        <v>0.86839999999999995</v>
      </c>
      <c r="L88" s="4">
        <v>11.0181</v>
      </c>
      <c r="M88" s="4">
        <v>1.3379000000000001</v>
      </c>
      <c r="N88" s="4">
        <v>360.46350000000001</v>
      </c>
      <c r="O88" s="4">
        <v>2.9275000000000002</v>
      </c>
      <c r="P88" s="4">
        <v>363.4</v>
      </c>
      <c r="Q88" s="4">
        <v>294.15260000000001</v>
      </c>
      <c r="R88" s="4">
        <v>2.3889</v>
      </c>
      <c r="S88" s="4">
        <v>296.5</v>
      </c>
      <c r="T88" s="4">
        <v>4403.6889000000001</v>
      </c>
      <c r="W88" s="4">
        <v>0</v>
      </c>
      <c r="X88" s="4">
        <v>1.129</v>
      </c>
      <c r="Y88" s="4">
        <v>12</v>
      </c>
      <c r="Z88" s="4">
        <v>850</v>
      </c>
      <c r="AA88" s="4">
        <v>849</v>
      </c>
      <c r="AB88" s="4">
        <v>863</v>
      </c>
      <c r="AC88" s="4">
        <v>92</v>
      </c>
      <c r="AD88" s="4">
        <v>27.04</v>
      </c>
      <c r="AE88" s="4">
        <v>0.62</v>
      </c>
      <c r="AF88" s="4">
        <v>978</v>
      </c>
      <c r="AG88" s="4">
        <v>1</v>
      </c>
      <c r="AH88" s="4">
        <v>54</v>
      </c>
      <c r="AI88" s="4">
        <v>37</v>
      </c>
      <c r="AJ88" s="4">
        <v>189</v>
      </c>
      <c r="AK88" s="4">
        <v>168</v>
      </c>
      <c r="AL88" s="4">
        <v>3.6</v>
      </c>
      <c r="AM88" s="4">
        <v>175.7</v>
      </c>
      <c r="AN88" s="4" t="s">
        <v>155</v>
      </c>
      <c r="AO88" s="4">
        <v>2</v>
      </c>
      <c r="AP88" s="5">
        <v>0.77162037037037035</v>
      </c>
      <c r="AQ88" s="4">
        <v>47.164442999999999</v>
      </c>
      <c r="AR88" s="4">
        <v>-88.486823999999999</v>
      </c>
      <c r="AS88" s="4">
        <v>318.39999999999998</v>
      </c>
      <c r="AT88" s="4">
        <v>27.9</v>
      </c>
      <c r="AU88" s="4">
        <v>12</v>
      </c>
      <c r="AV88" s="4">
        <v>11</v>
      </c>
      <c r="AW88" s="4" t="s">
        <v>215</v>
      </c>
      <c r="AX88" s="4">
        <v>1.4280999999999999</v>
      </c>
      <c r="AY88" s="4">
        <v>1.6561999999999999</v>
      </c>
      <c r="AZ88" s="4">
        <v>2.2124000000000001</v>
      </c>
      <c r="BA88" s="4">
        <v>13.404</v>
      </c>
      <c r="BB88" s="4">
        <v>13.63</v>
      </c>
      <c r="BC88" s="4">
        <v>1.02</v>
      </c>
      <c r="BD88" s="4">
        <v>15.15</v>
      </c>
      <c r="BE88" s="4">
        <v>2502.442</v>
      </c>
      <c r="BF88" s="4">
        <v>193.39400000000001</v>
      </c>
      <c r="BG88" s="4">
        <v>8.5730000000000004</v>
      </c>
      <c r="BH88" s="4">
        <v>7.0000000000000007E-2</v>
      </c>
      <c r="BI88" s="4">
        <v>8.6430000000000007</v>
      </c>
      <c r="BJ88" s="4">
        <v>6.9960000000000004</v>
      </c>
      <c r="BK88" s="4">
        <v>5.7000000000000002E-2</v>
      </c>
      <c r="BL88" s="4">
        <v>7.0529999999999999</v>
      </c>
      <c r="BM88" s="4">
        <v>34.514000000000003</v>
      </c>
      <c r="BQ88" s="4">
        <v>186.43700000000001</v>
      </c>
      <c r="BR88" s="4">
        <v>0.208925</v>
      </c>
      <c r="BS88" s="4">
        <v>-5</v>
      </c>
      <c r="BT88" s="4">
        <v>8.8769999999999995E-3</v>
      </c>
      <c r="BU88" s="4">
        <v>5.1056049999999997</v>
      </c>
      <c r="BV88" s="4">
        <v>21</v>
      </c>
      <c r="BW88" s="4">
        <f t="shared" si="10"/>
        <v>1.3489008409999999</v>
      </c>
      <c r="BY88" s="4">
        <f>BE88*$BU88*VLOOKUP("Fuel Specific Gravity",'Raw Data'!$A$1:$B$2000,2,FALSE)</f>
        <v>9595.1367709449096</v>
      </c>
      <c r="BZ88" s="4">
        <f>BF88*$BU88*VLOOKUP("Fuel Specific Gravity",'Raw Data'!$A$1:$B$2000,2,FALSE)</f>
        <v>741.53242340087002</v>
      </c>
      <c r="CA88" s="4">
        <f>BJ88*$BU88*VLOOKUP("Fuel Specific Gravity",'Raw Data'!$A$1:$B$2000,2,FALSE)</f>
        <v>26.824828247579998</v>
      </c>
      <c r="CB88" s="4">
        <f>BM88*$BU88*VLOOKUP("Fuel Specific Gravity",'Raw Data'!$A$1:$B$2000,2,FALSE)</f>
        <v>132.33735307847002</v>
      </c>
    </row>
    <row r="89" spans="1:80" x14ac:dyDescent="0.25">
      <c r="A89" s="2">
        <v>43167</v>
      </c>
      <c r="B89" s="38">
        <v>2.0820601851851851E-2</v>
      </c>
      <c r="C89" s="4">
        <v>12.872999999999999</v>
      </c>
      <c r="D89" s="4">
        <v>1.2105999999999999</v>
      </c>
      <c r="E89" s="4">
        <v>12105.92957</v>
      </c>
      <c r="F89" s="4">
        <v>379.2</v>
      </c>
      <c r="G89" s="4">
        <v>3</v>
      </c>
      <c r="H89" s="4">
        <v>3830.8</v>
      </c>
      <c r="J89" s="4">
        <v>1.4</v>
      </c>
      <c r="K89" s="4">
        <v>0.87050000000000005</v>
      </c>
      <c r="L89" s="4">
        <v>11.205500000000001</v>
      </c>
      <c r="M89" s="4">
        <v>1.0538000000000001</v>
      </c>
      <c r="N89" s="4">
        <v>330.08640000000003</v>
      </c>
      <c r="O89" s="4">
        <v>2.5981999999999998</v>
      </c>
      <c r="P89" s="4">
        <v>332.7</v>
      </c>
      <c r="Q89" s="4">
        <v>269.36369999999999</v>
      </c>
      <c r="R89" s="4">
        <v>2.1202999999999999</v>
      </c>
      <c r="S89" s="4">
        <v>271.5</v>
      </c>
      <c r="T89" s="4">
        <v>3830.7896000000001</v>
      </c>
      <c r="W89" s="4">
        <v>0</v>
      </c>
      <c r="X89" s="4">
        <v>1.2186999999999999</v>
      </c>
      <c r="Y89" s="4">
        <v>12</v>
      </c>
      <c r="Z89" s="4">
        <v>850</v>
      </c>
      <c r="AA89" s="4">
        <v>849</v>
      </c>
      <c r="AB89" s="4">
        <v>864</v>
      </c>
      <c r="AC89" s="4">
        <v>92</v>
      </c>
      <c r="AD89" s="4">
        <v>27.04</v>
      </c>
      <c r="AE89" s="4">
        <v>0.62</v>
      </c>
      <c r="AF89" s="4">
        <v>978</v>
      </c>
      <c r="AG89" s="4">
        <v>1</v>
      </c>
      <c r="AH89" s="4">
        <v>54</v>
      </c>
      <c r="AI89" s="4">
        <v>37</v>
      </c>
      <c r="AJ89" s="4">
        <v>189</v>
      </c>
      <c r="AK89" s="4">
        <v>168</v>
      </c>
      <c r="AL89" s="4">
        <v>3.5</v>
      </c>
      <c r="AM89" s="4">
        <v>176</v>
      </c>
      <c r="AN89" s="4" t="s">
        <v>155</v>
      </c>
      <c r="AO89" s="4">
        <v>2</v>
      </c>
      <c r="AP89" s="5">
        <v>0.7716319444444445</v>
      </c>
      <c r="AQ89" s="4">
        <v>47.164416000000003</v>
      </c>
      <c r="AR89" s="4">
        <v>-88.486975000000001</v>
      </c>
      <c r="AS89" s="4">
        <v>318.5</v>
      </c>
      <c r="AT89" s="4">
        <v>25.9</v>
      </c>
      <c r="AU89" s="4">
        <v>12</v>
      </c>
      <c r="AV89" s="4">
        <v>11</v>
      </c>
      <c r="AW89" s="4" t="s">
        <v>215</v>
      </c>
      <c r="AX89" s="4">
        <v>1.4</v>
      </c>
      <c r="AY89" s="4">
        <v>1.6718280000000001</v>
      </c>
      <c r="AZ89" s="4">
        <v>2.1718280000000001</v>
      </c>
      <c r="BA89" s="4">
        <v>13.404</v>
      </c>
      <c r="BB89" s="4">
        <v>13.86</v>
      </c>
      <c r="BC89" s="4">
        <v>1.03</v>
      </c>
      <c r="BD89" s="4">
        <v>14.879</v>
      </c>
      <c r="BE89" s="4">
        <v>2576.1019999999999</v>
      </c>
      <c r="BF89" s="4">
        <v>154.19399999999999</v>
      </c>
      <c r="BG89" s="4">
        <v>7.9470000000000001</v>
      </c>
      <c r="BH89" s="4">
        <v>6.3E-2</v>
      </c>
      <c r="BI89" s="4">
        <v>8.0090000000000003</v>
      </c>
      <c r="BJ89" s="4">
        <v>6.4850000000000003</v>
      </c>
      <c r="BK89" s="4">
        <v>5.0999999999999997E-2</v>
      </c>
      <c r="BL89" s="4">
        <v>6.5359999999999996</v>
      </c>
      <c r="BM89" s="4">
        <v>30.390799999999999</v>
      </c>
      <c r="BQ89" s="4">
        <v>203.71299999999999</v>
      </c>
      <c r="BR89" s="4">
        <v>0.24532599999999999</v>
      </c>
      <c r="BS89" s="4">
        <v>-5</v>
      </c>
      <c r="BT89" s="4">
        <v>8.9999999999999993E-3</v>
      </c>
      <c r="BU89" s="4">
        <v>5.9951540000000003</v>
      </c>
      <c r="BV89" s="4">
        <v>21</v>
      </c>
      <c r="BW89" s="4">
        <f t="shared" si="10"/>
        <v>1.5839196868000001</v>
      </c>
      <c r="BY89" s="4">
        <f>BE89*$BU89*VLOOKUP("Fuel Specific Gravity",'Raw Data'!$A$1:$B$2000,2,FALSE)</f>
        <v>11598.540285490708</v>
      </c>
      <c r="BZ89" s="4">
        <f>BF89*$BU89*VLOOKUP("Fuel Specific Gravity",'Raw Data'!$A$1:$B$2000,2,FALSE)</f>
        <v>694.23699868287599</v>
      </c>
      <c r="CA89" s="4">
        <f>BJ89*$BU89*VLOOKUP("Fuel Specific Gravity",'Raw Data'!$A$1:$B$2000,2,FALSE)</f>
        <v>29.197808841190003</v>
      </c>
      <c r="CB89" s="4">
        <f>BM89*$BU89*VLOOKUP("Fuel Specific Gravity",'Raw Data'!$A$1:$B$2000,2,FALSE)</f>
        <v>136.8303421635832</v>
      </c>
    </row>
    <row r="90" spans="1:80" x14ac:dyDescent="0.25">
      <c r="A90" s="2">
        <v>43167</v>
      </c>
      <c r="B90" s="38">
        <v>2.0832175925925928E-2</v>
      </c>
      <c r="C90" s="4">
        <v>12.946</v>
      </c>
      <c r="D90" s="4">
        <v>0.99270000000000003</v>
      </c>
      <c r="E90" s="4">
        <v>9927.3873870000007</v>
      </c>
      <c r="F90" s="4">
        <v>418.9</v>
      </c>
      <c r="G90" s="4">
        <v>2</v>
      </c>
      <c r="H90" s="4">
        <v>3694.5</v>
      </c>
      <c r="J90" s="4">
        <v>1.4</v>
      </c>
      <c r="K90" s="4">
        <v>0.87209999999999999</v>
      </c>
      <c r="L90" s="4">
        <v>11.2895</v>
      </c>
      <c r="M90" s="4">
        <v>0.86570000000000003</v>
      </c>
      <c r="N90" s="4">
        <v>365.32029999999997</v>
      </c>
      <c r="O90" s="4">
        <v>1.7670999999999999</v>
      </c>
      <c r="P90" s="4">
        <v>367.1</v>
      </c>
      <c r="Q90" s="4">
        <v>298.11599999999999</v>
      </c>
      <c r="R90" s="4">
        <v>1.4419999999999999</v>
      </c>
      <c r="S90" s="4">
        <v>299.60000000000002</v>
      </c>
      <c r="T90" s="4">
        <v>3694.5318000000002</v>
      </c>
      <c r="W90" s="4">
        <v>0</v>
      </c>
      <c r="X90" s="4">
        <v>1.2209000000000001</v>
      </c>
      <c r="Y90" s="4">
        <v>12</v>
      </c>
      <c r="Z90" s="4">
        <v>850</v>
      </c>
      <c r="AA90" s="4">
        <v>849</v>
      </c>
      <c r="AB90" s="4">
        <v>864</v>
      </c>
      <c r="AC90" s="4">
        <v>92</v>
      </c>
      <c r="AD90" s="4">
        <v>27.04</v>
      </c>
      <c r="AE90" s="4">
        <v>0.62</v>
      </c>
      <c r="AF90" s="4">
        <v>978</v>
      </c>
      <c r="AG90" s="4">
        <v>1</v>
      </c>
      <c r="AH90" s="4">
        <v>54</v>
      </c>
      <c r="AI90" s="4">
        <v>37</v>
      </c>
      <c r="AJ90" s="4">
        <v>189</v>
      </c>
      <c r="AK90" s="4">
        <v>168</v>
      </c>
      <c r="AL90" s="4">
        <v>3.7</v>
      </c>
      <c r="AM90" s="4">
        <v>175.6</v>
      </c>
      <c r="AN90" s="4" t="s">
        <v>155</v>
      </c>
      <c r="AO90" s="4">
        <v>2</v>
      </c>
      <c r="AP90" s="5">
        <v>0.77164351851851853</v>
      </c>
      <c r="AQ90" s="4">
        <v>47.164383000000001</v>
      </c>
      <c r="AR90" s="4">
        <v>-88.487112999999994</v>
      </c>
      <c r="AS90" s="4">
        <v>318.5</v>
      </c>
      <c r="AT90" s="4">
        <v>25.4</v>
      </c>
      <c r="AU90" s="4">
        <v>12</v>
      </c>
      <c r="AV90" s="4">
        <v>11</v>
      </c>
      <c r="AW90" s="4" t="s">
        <v>215</v>
      </c>
      <c r="AX90" s="4">
        <v>1.543744</v>
      </c>
      <c r="AY90" s="4">
        <v>1.1968970000000001</v>
      </c>
      <c r="AZ90" s="4">
        <v>2.2718720000000001</v>
      </c>
      <c r="BA90" s="4">
        <v>13.404</v>
      </c>
      <c r="BB90" s="4">
        <v>14.04</v>
      </c>
      <c r="BC90" s="4">
        <v>1.05</v>
      </c>
      <c r="BD90" s="4">
        <v>14.669</v>
      </c>
      <c r="BE90" s="4">
        <v>2619.8850000000002</v>
      </c>
      <c r="BF90" s="4">
        <v>127.872</v>
      </c>
      <c r="BG90" s="4">
        <v>8.8780000000000001</v>
      </c>
      <c r="BH90" s="4">
        <v>4.2999999999999997E-2</v>
      </c>
      <c r="BI90" s="4">
        <v>8.9209999999999994</v>
      </c>
      <c r="BJ90" s="4">
        <v>7.2450000000000001</v>
      </c>
      <c r="BK90" s="4">
        <v>3.5000000000000003E-2</v>
      </c>
      <c r="BL90" s="4">
        <v>7.28</v>
      </c>
      <c r="BM90" s="4">
        <v>29.586300000000001</v>
      </c>
      <c r="BQ90" s="4">
        <v>206.01</v>
      </c>
      <c r="BR90" s="4">
        <v>0.25701600000000002</v>
      </c>
      <c r="BS90" s="4">
        <v>-5</v>
      </c>
      <c r="BT90" s="4">
        <v>8.123E-3</v>
      </c>
      <c r="BU90" s="4">
        <v>6.2808289999999998</v>
      </c>
      <c r="BV90" s="4">
        <v>21</v>
      </c>
      <c r="BW90" s="4">
        <f t="shared" si="10"/>
        <v>1.6593950218</v>
      </c>
      <c r="BY90" s="4">
        <f>BE90*$BU90*VLOOKUP("Fuel Specific Gravity",'Raw Data'!$A$1:$B$2000,2,FALSE)</f>
        <v>12357.742313183417</v>
      </c>
      <c r="BZ90" s="4">
        <f>BF90*$BU90*VLOOKUP("Fuel Specific Gravity",'Raw Data'!$A$1:$B$2000,2,FALSE)</f>
        <v>603.15976658188799</v>
      </c>
      <c r="CA90" s="4">
        <f>BJ90*$BU90*VLOOKUP("Fuel Specific Gravity",'Raw Data'!$A$1:$B$2000,2,FALSE)</f>
        <v>34.173959184855001</v>
      </c>
      <c r="CB90" s="4">
        <f>BM90*$BU90*VLOOKUP("Fuel Specific Gravity",'Raw Data'!$A$1:$B$2000,2,FALSE)</f>
        <v>139.5556947730677</v>
      </c>
    </row>
    <row r="91" spans="1:80" x14ac:dyDescent="0.25">
      <c r="A91" s="2">
        <v>43167</v>
      </c>
      <c r="B91" s="38">
        <v>2.0843749999999998E-2</v>
      </c>
      <c r="C91" s="4">
        <v>12.977</v>
      </c>
      <c r="D91" s="4">
        <v>0.73499999999999999</v>
      </c>
      <c r="E91" s="4">
        <v>7350.1454229999999</v>
      </c>
      <c r="F91" s="4">
        <v>515.5</v>
      </c>
      <c r="G91" s="4">
        <v>1.4</v>
      </c>
      <c r="H91" s="4">
        <v>3329.3</v>
      </c>
      <c r="J91" s="4">
        <v>1.4</v>
      </c>
      <c r="K91" s="4">
        <v>0.87450000000000006</v>
      </c>
      <c r="L91" s="4">
        <v>11.3485</v>
      </c>
      <c r="M91" s="4">
        <v>0.64280000000000004</v>
      </c>
      <c r="N91" s="4">
        <v>450.7792</v>
      </c>
      <c r="O91" s="4">
        <v>1.1990000000000001</v>
      </c>
      <c r="P91" s="4">
        <v>452</v>
      </c>
      <c r="Q91" s="4">
        <v>367.85390000000001</v>
      </c>
      <c r="R91" s="4">
        <v>0.97840000000000005</v>
      </c>
      <c r="S91" s="4">
        <v>368.8</v>
      </c>
      <c r="T91" s="4">
        <v>3329.3497000000002</v>
      </c>
      <c r="W91" s="4">
        <v>0</v>
      </c>
      <c r="X91" s="4">
        <v>1.2242999999999999</v>
      </c>
      <c r="Y91" s="4">
        <v>12</v>
      </c>
      <c r="Z91" s="4">
        <v>850</v>
      </c>
      <c r="AA91" s="4">
        <v>849</v>
      </c>
      <c r="AB91" s="4">
        <v>864</v>
      </c>
      <c r="AC91" s="4">
        <v>92</v>
      </c>
      <c r="AD91" s="4">
        <v>27.04</v>
      </c>
      <c r="AE91" s="4">
        <v>0.62</v>
      </c>
      <c r="AF91" s="4">
        <v>978</v>
      </c>
      <c r="AG91" s="4">
        <v>1</v>
      </c>
      <c r="AH91" s="4">
        <v>53.122999999999998</v>
      </c>
      <c r="AI91" s="4">
        <v>37</v>
      </c>
      <c r="AJ91" s="4">
        <v>189</v>
      </c>
      <c r="AK91" s="4">
        <v>168</v>
      </c>
      <c r="AL91" s="4">
        <v>3.7</v>
      </c>
      <c r="AM91" s="4">
        <v>175.2</v>
      </c>
      <c r="AN91" s="4" t="s">
        <v>155</v>
      </c>
      <c r="AO91" s="4">
        <v>2</v>
      </c>
      <c r="AP91" s="5">
        <v>0.77165509259259257</v>
      </c>
      <c r="AQ91" s="4">
        <v>47.164344</v>
      </c>
      <c r="AR91" s="4">
        <v>-88.487246999999996</v>
      </c>
      <c r="AS91" s="4">
        <v>318.5</v>
      </c>
      <c r="AT91" s="4">
        <v>25.1</v>
      </c>
      <c r="AU91" s="4">
        <v>12</v>
      </c>
      <c r="AV91" s="4">
        <v>10</v>
      </c>
      <c r="AW91" s="4" t="s">
        <v>226</v>
      </c>
      <c r="AX91" s="4">
        <v>1.6</v>
      </c>
      <c r="AY91" s="4">
        <v>1</v>
      </c>
      <c r="AZ91" s="4">
        <v>2.2999999999999998</v>
      </c>
      <c r="BA91" s="4">
        <v>13.404</v>
      </c>
      <c r="BB91" s="4">
        <v>14.32</v>
      </c>
      <c r="BC91" s="4">
        <v>1.07</v>
      </c>
      <c r="BD91" s="4">
        <v>14.349</v>
      </c>
      <c r="BE91" s="4">
        <v>2676.5659999999998</v>
      </c>
      <c r="BF91" s="4">
        <v>96.489000000000004</v>
      </c>
      <c r="BG91" s="4">
        <v>11.134</v>
      </c>
      <c r="BH91" s="4">
        <v>0.03</v>
      </c>
      <c r="BI91" s="4">
        <v>11.163</v>
      </c>
      <c r="BJ91" s="4">
        <v>9.0860000000000003</v>
      </c>
      <c r="BK91" s="4">
        <v>2.4E-2</v>
      </c>
      <c r="BL91" s="4">
        <v>9.11</v>
      </c>
      <c r="BM91" s="4">
        <v>27.096900000000002</v>
      </c>
      <c r="BQ91" s="4">
        <v>209.958</v>
      </c>
      <c r="BR91" s="4">
        <v>0.24835299999999999</v>
      </c>
      <c r="BS91" s="4">
        <v>-5</v>
      </c>
      <c r="BT91" s="4">
        <v>8.0000000000000002E-3</v>
      </c>
      <c r="BU91" s="4">
        <v>6.0691259999999998</v>
      </c>
      <c r="BV91" s="4">
        <v>21</v>
      </c>
      <c r="BW91" s="4">
        <f t="shared" si="10"/>
        <v>1.6034630891999999</v>
      </c>
      <c r="BY91" s="4">
        <f>BE91*$BU91*VLOOKUP("Fuel Specific Gravity",'Raw Data'!$A$1:$B$2000,2,FALSE)</f>
        <v>12199.556642288315</v>
      </c>
      <c r="BZ91" s="4">
        <f>BF91*$BU91*VLOOKUP("Fuel Specific Gravity",'Raw Data'!$A$1:$B$2000,2,FALSE)</f>
        <v>439.78852785911403</v>
      </c>
      <c r="CA91" s="4">
        <f>BJ91*$BU91*VLOOKUP("Fuel Specific Gravity",'Raw Data'!$A$1:$B$2000,2,FALSE)</f>
        <v>41.413203205835998</v>
      </c>
      <c r="CB91" s="4">
        <f>BM91*$BU91*VLOOKUP("Fuel Specific Gravity",'Raw Data'!$A$1:$B$2000,2,FALSE)</f>
        <v>123.5053297323594</v>
      </c>
    </row>
    <row r="92" spans="1:80" x14ac:dyDescent="0.25">
      <c r="A92" s="2">
        <v>43167</v>
      </c>
      <c r="B92" s="38">
        <v>2.0855324074074075E-2</v>
      </c>
      <c r="C92" s="4">
        <v>13.007999999999999</v>
      </c>
      <c r="D92" s="4">
        <v>0.60089999999999999</v>
      </c>
      <c r="E92" s="4">
        <v>6009.0566040000003</v>
      </c>
      <c r="F92" s="4">
        <v>591.79999999999995</v>
      </c>
      <c r="G92" s="4">
        <v>1.3</v>
      </c>
      <c r="H92" s="4">
        <v>2742.9</v>
      </c>
      <c r="J92" s="4">
        <v>1.4</v>
      </c>
      <c r="K92" s="4">
        <v>0.876</v>
      </c>
      <c r="L92" s="4">
        <v>11.3957</v>
      </c>
      <c r="M92" s="4">
        <v>0.52639999999999998</v>
      </c>
      <c r="N92" s="4">
        <v>518.43970000000002</v>
      </c>
      <c r="O92" s="4">
        <v>1.1389</v>
      </c>
      <c r="P92" s="4">
        <v>519.6</v>
      </c>
      <c r="Q92" s="4">
        <v>423.0675</v>
      </c>
      <c r="R92" s="4">
        <v>0.92930000000000001</v>
      </c>
      <c r="S92" s="4">
        <v>424</v>
      </c>
      <c r="T92" s="4">
        <v>2742.9328999999998</v>
      </c>
      <c r="W92" s="4">
        <v>0</v>
      </c>
      <c r="X92" s="4">
        <v>1.2264999999999999</v>
      </c>
      <c r="Y92" s="4">
        <v>12</v>
      </c>
      <c r="Z92" s="4">
        <v>850</v>
      </c>
      <c r="AA92" s="4">
        <v>849</v>
      </c>
      <c r="AB92" s="4">
        <v>864</v>
      </c>
      <c r="AC92" s="4">
        <v>92</v>
      </c>
      <c r="AD92" s="4">
        <v>27.04</v>
      </c>
      <c r="AE92" s="4">
        <v>0.62</v>
      </c>
      <c r="AF92" s="4">
        <v>978</v>
      </c>
      <c r="AG92" s="4">
        <v>1</v>
      </c>
      <c r="AH92" s="4">
        <v>53</v>
      </c>
      <c r="AI92" s="4">
        <v>37</v>
      </c>
      <c r="AJ92" s="4">
        <v>189.9</v>
      </c>
      <c r="AK92" s="4">
        <v>168</v>
      </c>
      <c r="AL92" s="4">
        <v>3.7</v>
      </c>
      <c r="AM92" s="4">
        <v>175</v>
      </c>
      <c r="AN92" s="4" t="s">
        <v>155</v>
      </c>
      <c r="AO92" s="4">
        <v>2</v>
      </c>
      <c r="AP92" s="5">
        <v>0.77166666666666661</v>
      </c>
      <c r="AQ92" s="4">
        <v>47.164309000000003</v>
      </c>
      <c r="AR92" s="4">
        <v>-88.487388999999993</v>
      </c>
      <c r="AS92" s="4">
        <v>318.5</v>
      </c>
      <c r="AT92" s="4">
        <v>25.2</v>
      </c>
      <c r="AU92" s="4">
        <v>12</v>
      </c>
      <c r="AV92" s="4">
        <v>10</v>
      </c>
      <c r="AW92" s="4" t="s">
        <v>226</v>
      </c>
      <c r="AX92" s="4">
        <v>1.6</v>
      </c>
      <c r="AY92" s="4">
        <v>1.0719000000000001</v>
      </c>
      <c r="AZ92" s="4">
        <v>2.3719000000000001</v>
      </c>
      <c r="BA92" s="4">
        <v>13.404</v>
      </c>
      <c r="BB92" s="4">
        <v>14.51</v>
      </c>
      <c r="BC92" s="4">
        <v>1.08</v>
      </c>
      <c r="BD92" s="4">
        <v>14.15</v>
      </c>
      <c r="BE92" s="4">
        <v>2715.9589999999998</v>
      </c>
      <c r="BF92" s="4">
        <v>79.852999999999994</v>
      </c>
      <c r="BG92" s="4">
        <v>12.939</v>
      </c>
      <c r="BH92" s="4">
        <v>2.8000000000000001E-2</v>
      </c>
      <c r="BI92" s="4">
        <v>12.968</v>
      </c>
      <c r="BJ92" s="4">
        <v>10.558999999999999</v>
      </c>
      <c r="BK92" s="4">
        <v>2.3E-2</v>
      </c>
      <c r="BL92" s="4">
        <v>10.582000000000001</v>
      </c>
      <c r="BM92" s="4">
        <v>22.558900000000001</v>
      </c>
      <c r="BQ92" s="4">
        <v>212.536</v>
      </c>
      <c r="BR92" s="4">
        <v>0.30312800000000001</v>
      </c>
      <c r="BS92" s="4">
        <v>-5</v>
      </c>
      <c r="BT92" s="4">
        <v>8.8769999999999995E-3</v>
      </c>
      <c r="BU92" s="4">
        <v>7.4076899999999997</v>
      </c>
      <c r="BV92" s="4">
        <v>21</v>
      </c>
      <c r="BW92" s="4">
        <f t="shared" si="10"/>
        <v>1.9571116979999998</v>
      </c>
      <c r="BY92" s="4">
        <f>BE92*$BU92*VLOOKUP("Fuel Specific Gravity",'Raw Data'!$A$1:$B$2000,2,FALSE)</f>
        <v>15109.355725857209</v>
      </c>
      <c r="BZ92" s="4">
        <f>BF92*$BU92*VLOOKUP("Fuel Specific Gravity",'Raw Data'!$A$1:$B$2000,2,FALSE)</f>
        <v>444.23622844706995</v>
      </c>
      <c r="CA92" s="4">
        <f>BJ92*$BU92*VLOOKUP("Fuel Specific Gravity",'Raw Data'!$A$1:$B$2000,2,FALSE)</f>
        <v>58.741566831210001</v>
      </c>
      <c r="CB92" s="4">
        <f>BM92*$BU92*VLOOKUP("Fuel Specific Gravity",'Raw Data'!$A$1:$B$2000,2,FALSE)</f>
        <v>125.49911279369101</v>
      </c>
    </row>
    <row r="93" spans="1:80" x14ac:dyDescent="0.25">
      <c r="A93" s="2">
        <v>43167</v>
      </c>
      <c r="B93" s="38">
        <v>2.0866898148148145E-2</v>
      </c>
      <c r="C93" s="4">
        <v>13</v>
      </c>
      <c r="D93" s="4">
        <v>0.61980000000000002</v>
      </c>
      <c r="E93" s="4">
        <v>6197.8411910000004</v>
      </c>
      <c r="F93" s="4">
        <v>578.70000000000005</v>
      </c>
      <c r="G93" s="4">
        <v>1.4</v>
      </c>
      <c r="H93" s="4">
        <v>2277.6</v>
      </c>
      <c r="J93" s="4">
        <v>1.4</v>
      </c>
      <c r="K93" s="4">
        <v>0.87639999999999996</v>
      </c>
      <c r="L93" s="4">
        <v>11.3933</v>
      </c>
      <c r="M93" s="4">
        <v>0.54320000000000002</v>
      </c>
      <c r="N93" s="4">
        <v>507.21080000000001</v>
      </c>
      <c r="O93" s="4">
        <v>1.1901999999999999</v>
      </c>
      <c r="P93" s="4">
        <v>508.4</v>
      </c>
      <c r="Q93" s="4">
        <v>413.90440000000001</v>
      </c>
      <c r="R93" s="4">
        <v>0.97119999999999995</v>
      </c>
      <c r="S93" s="4">
        <v>414.9</v>
      </c>
      <c r="T93" s="4">
        <v>2277.623</v>
      </c>
      <c r="W93" s="4">
        <v>0</v>
      </c>
      <c r="X93" s="4">
        <v>1.2270000000000001</v>
      </c>
      <c r="Y93" s="4">
        <v>12</v>
      </c>
      <c r="Z93" s="4">
        <v>850</v>
      </c>
      <c r="AA93" s="4">
        <v>849</v>
      </c>
      <c r="AB93" s="4">
        <v>864</v>
      </c>
      <c r="AC93" s="4">
        <v>92</v>
      </c>
      <c r="AD93" s="4">
        <v>27.04</v>
      </c>
      <c r="AE93" s="4">
        <v>0.62</v>
      </c>
      <c r="AF93" s="4">
        <v>978</v>
      </c>
      <c r="AG93" s="4">
        <v>1</v>
      </c>
      <c r="AH93" s="4">
        <v>53</v>
      </c>
      <c r="AI93" s="4">
        <v>37</v>
      </c>
      <c r="AJ93" s="4">
        <v>190</v>
      </c>
      <c r="AK93" s="4">
        <v>168</v>
      </c>
      <c r="AL93" s="4">
        <v>3.8</v>
      </c>
      <c r="AM93" s="4">
        <v>175</v>
      </c>
      <c r="AN93" s="4" t="s">
        <v>155</v>
      </c>
      <c r="AO93" s="4">
        <v>2</v>
      </c>
      <c r="AP93" s="5">
        <v>0.77167824074074076</v>
      </c>
      <c r="AQ93" s="4">
        <v>47.164276999999998</v>
      </c>
      <c r="AR93" s="4">
        <v>-88.487532000000002</v>
      </c>
      <c r="AS93" s="4">
        <v>318.5</v>
      </c>
      <c r="AT93" s="4">
        <v>25.6</v>
      </c>
      <c r="AU93" s="4">
        <v>12</v>
      </c>
      <c r="AV93" s="4">
        <v>10</v>
      </c>
      <c r="AW93" s="4" t="s">
        <v>226</v>
      </c>
      <c r="AX93" s="4">
        <v>1.6</v>
      </c>
      <c r="AY93" s="4">
        <v>1.1000000000000001</v>
      </c>
      <c r="AZ93" s="4">
        <v>2.4</v>
      </c>
      <c r="BA93" s="4">
        <v>13.404</v>
      </c>
      <c r="BB93" s="4">
        <v>14.55</v>
      </c>
      <c r="BC93" s="4">
        <v>1.0900000000000001</v>
      </c>
      <c r="BD93" s="4">
        <v>14.101000000000001</v>
      </c>
      <c r="BE93" s="4">
        <v>2722.59</v>
      </c>
      <c r="BF93" s="4">
        <v>82.614999999999995</v>
      </c>
      <c r="BG93" s="4">
        <v>12.693</v>
      </c>
      <c r="BH93" s="4">
        <v>0.03</v>
      </c>
      <c r="BI93" s="4">
        <v>12.723000000000001</v>
      </c>
      <c r="BJ93" s="4">
        <v>10.358000000000001</v>
      </c>
      <c r="BK93" s="4">
        <v>2.4E-2</v>
      </c>
      <c r="BL93" s="4">
        <v>10.382</v>
      </c>
      <c r="BM93" s="4">
        <v>18.781700000000001</v>
      </c>
      <c r="BQ93" s="4">
        <v>213.19</v>
      </c>
      <c r="BR93" s="4">
        <v>0.236455</v>
      </c>
      <c r="BS93" s="4">
        <v>-5</v>
      </c>
      <c r="BT93" s="4">
        <v>7.2459999999999998E-3</v>
      </c>
      <c r="BU93" s="4">
        <v>5.7783689999999996</v>
      </c>
      <c r="BV93" s="4">
        <v>21</v>
      </c>
      <c r="BW93" s="4">
        <f t="shared" si="10"/>
        <v>1.5266450897999999</v>
      </c>
      <c r="BY93" s="4">
        <f>BE93*$BU93*VLOOKUP("Fuel Specific Gravity",'Raw Data'!$A$1:$B$2000,2,FALSE)</f>
        <v>11814.829371438209</v>
      </c>
      <c r="BZ93" s="4">
        <f>BF93*$BU93*VLOOKUP("Fuel Specific Gravity",'Raw Data'!$A$1:$B$2000,2,FALSE)</f>
        <v>358.51234615618495</v>
      </c>
      <c r="CA93" s="4">
        <f>BJ93*$BU93*VLOOKUP("Fuel Specific Gravity",'Raw Data'!$A$1:$B$2000,2,FALSE)</f>
        <v>44.949111922602</v>
      </c>
      <c r="CB93" s="4">
        <f>BM93*$BU93*VLOOKUP("Fuel Specific Gravity",'Raw Data'!$A$1:$B$2000,2,FALSE)</f>
        <v>81.5042223785223</v>
      </c>
    </row>
    <row r="94" spans="1:80" x14ac:dyDescent="0.25">
      <c r="A94" s="2">
        <v>43167</v>
      </c>
      <c r="B94" s="38">
        <v>2.0878472222222222E-2</v>
      </c>
      <c r="C94" s="4">
        <v>12.992000000000001</v>
      </c>
      <c r="D94" s="4">
        <v>0.76270000000000004</v>
      </c>
      <c r="E94" s="4">
        <v>7627.355372</v>
      </c>
      <c r="F94" s="4">
        <v>522.4</v>
      </c>
      <c r="G94" s="4">
        <v>1.8</v>
      </c>
      <c r="H94" s="4">
        <v>2165.5</v>
      </c>
      <c r="J94" s="4">
        <v>1.4</v>
      </c>
      <c r="K94" s="4">
        <v>0.87519999999999998</v>
      </c>
      <c r="L94" s="4">
        <v>11.370799999999999</v>
      </c>
      <c r="M94" s="4">
        <v>0.66759999999999997</v>
      </c>
      <c r="N94" s="4">
        <v>457.21019999999999</v>
      </c>
      <c r="O94" s="4">
        <v>1.5387</v>
      </c>
      <c r="P94" s="4">
        <v>458.7</v>
      </c>
      <c r="Q94" s="4">
        <v>373.10180000000003</v>
      </c>
      <c r="R94" s="4">
        <v>1.2556</v>
      </c>
      <c r="S94" s="4">
        <v>374.4</v>
      </c>
      <c r="T94" s="4">
        <v>2165.4733999999999</v>
      </c>
      <c r="W94" s="4">
        <v>0</v>
      </c>
      <c r="X94" s="4">
        <v>1.2253000000000001</v>
      </c>
      <c r="Y94" s="4">
        <v>12</v>
      </c>
      <c r="Z94" s="4">
        <v>850</v>
      </c>
      <c r="AA94" s="4">
        <v>850</v>
      </c>
      <c r="AB94" s="4">
        <v>864</v>
      </c>
      <c r="AC94" s="4">
        <v>92</v>
      </c>
      <c r="AD94" s="4">
        <v>27.04</v>
      </c>
      <c r="AE94" s="4">
        <v>0.62</v>
      </c>
      <c r="AF94" s="4">
        <v>978</v>
      </c>
      <c r="AG94" s="4">
        <v>1</v>
      </c>
      <c r="AH94" s="4">
        <v>53</v>
      </c>
      <c r="AI94" s="4">
        <v>37</v>
      </c>
      <c r="AJ94" s="4">
        <v>190</v>
      </c>
      <c r="AK94" s="4">
        <v>168</v>
      </c>
      <c r="AL94" s="4">
        <v>3.6</v>
      </c>
      <c r="AM94" s="4">
        <v>175</v>
      </c>
      <c r="AN94" s="4" t="s">
        <v>155</v>
      </c>
      <c r="AO94" s="4">
        <v>2</v>
      </c>
      <c r="AP94" s="5">
        <v>0.77168981481481491</v>
      </c>
      <c r="AQ94" s="4">
        <v>47.164245999999999</v>
      </c>
      <c r="AR94" s="4">
        <v>-88.487679999999997</v>
      </c>
      <c r="AS94" s="4">
        <v>318.60000000000002</v>
      </c>
      <c r="AT94" s="4">
        <v>25.5</v>
      </c>
      <c r="AU94" s="4">
        <v>12</v>
      </c>
      <c r="AV94" s="4">
        <v>10</v>
      </c>
      <c r="AW94" s="4" t="s">
        <v>226</v>
      </c>
      <c r="AX94" s="4">
        <v>1.671872</v>
      </c>
      <c r="AY94" s="4">
        <v>1.243744</v>
      </c>
      <c r="AZ94" s="4">
        <v>2.4718719999999998</v>
      </c>
      <c r="BA94" s="4">
        <v>13.404</v>
      </c>
      <c r="BB94" s="4">
        <v>14.41</v>
      </c>
      <c r="BC94" s="4">
        <v>1.08</v>
      </c>
      <c r="BD94" s="4">
        <v>14.255000000000001</v>
      </c>
      <c r="BE94" s="4">
        <v>2697.0369999999998</v>
      </c>
      <c r="BF94" s="4">
        <v>100.78</v>
      </c>
      <c r="BG94" s="4">
        <v>11.356999999999999</v>
      </c>
      <c r="BH94" s="4">
        <v>3.7999999999999999E-2</v>
      </c>
      <c r="BI94" s="4">
        <v>11.395</v>
      </c>
      <c r="BJ94" s="4">
        <v>9.2669999999999995</v>
      </c>
      <c r="BK94" s="4">
        <v>3.1E-2</v>
      </c>
      <c r="BL94" s="4">
        <v>9.2989999999999995</v>
      </c>
      <c r="BM94" s="4">
        <v>17.724399999999999</v>
      </c>
      <c r="BQ94" s="4">
        <v>211.32400000000001</v>
      </c>
      <c r="BR94" s="4">
        <v>0.17951900000000001</v>
      </c>
      <c r="BS94" s="4">
        <v>-5</v>
      </c>
      <c r="BT94" s="4">
        <v>7.0000000000000001E-3</v>
      </c>
      <c r="BU94" s="4">
        <v>4.3869959999999999</v>
      </c>
      <c r="BV94" s="4">
        <v>21</v>
      </c>
      <c r="BW94" s="4">
        <f t="shared" si="10"/>
        <v>1.1590443431999999</v>
      </c>
      <c r="BY94" s="4">
        <f>BE94*$BU94*VLOOKUP("Fuel Specific Gravity",'Raw Data'!$A$1:$B$2000,2,FALSE)</f>
        <v>8885.7497886698511</v>
      </c>
      <c r="BZ94" s="4">
        <f>BF94*$BU94*VLOOKUP("Fuel Specific Gravity",'Raw Data'!$A$1:$B$2000,2,FALSE)</f>
        <v>332.03321411688</v>
      </c>
      <c r="CA94" s="4">
        <f>BJ94*$BU94*VLOOKUP("Fuel Specific Gravity",'Raw Data'!$A$1:$B$2000,2,FALSE)</f>
        <v>30.531373240931998</v>
      </c>
      <c r="CB94" s="4">
        <f>BM94*$BU94*VLOOKUP("Fuel Specific Gravity",'Raw Data'!$A$1:$B$2000,2,FALSE)</f>
        <v>58.395410798702393</v>
      </c>
    </row>
    <row r="95" spans="1:80" x14ac:dyDescent="0.25">
      <c r="A95" s="2">
        <v>43167</v>
      </c>
      <c r="B95" s="38">
        <v>2.0890046296296299E-2</v>
      </c>
      <c r="C95" s="4">
        <v>13.004</v>
      </c>
      <c r="D95" s="4">
        <v>0.96250000000000002</v>
      </c>
      <c r="E95" s="4">
        <v>9624.5128210000003</v>
      </c>
      <c r="F95" s="4">
        <v>475.4</v>
      </c>
      <c r="G95" s="4">
        <v>2</v>
      </c>
      <c r="H95" s="4">
        <v>2337.6</v>
      </c>
      <c r="J95" s="4">
        <v>1.4</v>
      </c>
      <c r="K95" s="4">
        <v>0.87319999999999998</v>
      </c>
      <c r="L95" s="4">
        <v>11.354900000000001</v>
      </c>
      <c r="M95" s="4">
        <v>0.84040000000000004</v>
      </c>
      <c r="N95" s="4">
        <v>415.1241</v>
      </c>
      <c r="O95" s="4">
        <v>1.7464</v>
      </c>
      <c r="P95" s="4">
        <v>416.9</v>
      </c>
      <c r="Q95" s="4">
        <v>338.75790000000001</v>
      </c>
      <c r="R95" s="4">
        <v>1.4251</v>
      </c>
      <c r="S95" s="4">
        <v>340.2</v>
      </c>
      <c r="T95" s="4">
        <v>2337.6278000000002</v>
      </c>
      <c r="W95" s="4">
        <v>0</v>
      </c>
      <c r="X95" s="4">
        <v>1.2224999999999999</v>
      </c>
      <c r="Y95" s="4">
        <v>12</v>
      </c>
      <c r="Z95" s="4">
        <v>851</v>
      </c>
      <c r="AA95" s="4">
        <v>851</v>
      </c>
      <c r="AB95" s="4">
        <v>865</v>
      </c>
      <c r="AC95" s="4">
        <v>92</v>
      </c>
      <c r="AD95" s="4">
        <v>27.04</v>
      </c>
      <c r="AE95" s="4">
        <v>0.62</v>
      </c>
      <c r="AF95" s="4">
        <v>978</v>
      </c>
      <c r="AG95" s="4">
        <v>1</v>
      </c>
      <c r="AH95" s="4">
        <v>53</v>
      </c>
      <c r="AI95" s="4">
        <v>37</v>
      </c>
      <c r="AJ95" s="4">
        <v>190</v>
      </c>
      <c r="AK95" s="4">
        <v>168</v>
      </c>
      <c r="AL95" s="4">
        <v>3.7</v>
      </c>
      <c r="AM95" s="4">
        <v>175</v>
      </c>
      <c r="AN95" s="4" t="s">
        <v>155</v>
      </c>
      <c r="AO95" s="4">
        <v>2</v>
      </c>
      <c r="AP95" s="5">
        <v>0.77170138888888884</v>
      </c>
      <c r="AQ95" s="4">
        <v>47.164216000000003</v>
      </c>
      <c r="AR95" s="4">
        <v>-88.487825999999998</v>
      </c>
      <c r="AS95" s="4">
        <v>318.7</v>
      </c>
      <c r="AT95" s="4">
        <v>25.4</v>
      </c>
      <c r="AU95" s="4">
        <v>12</v>
      </c>
      <c r="AV95" s="4">
        <v>10</v>
      </c>
      <c r="AW95" s="4" t="s">
        <v>226</v>
      </c>
      <c r="AX95" s="4">
        <v>1.7719</v>
      </c>
      <c r="AY95" s="4">
        <v>1.3718999999999999</v>
      </c>
      <c r="AZ95" s="4">
        <v>2.5718999999999999</v>
      </c>
      <c r="BA95" s="4">
        <v>13.404</v>
      </c>
      <c r="BB95" s="4">
        <v>14.17</v>
      </c>
      <c r="BC95" s="4">
        <v>1.06</v>
      </c>
      <c r="BD95" s="4">
        <v>14.522</v>
      </c>
      <c r="BE95" s="4">
        <v>2655.4009999999998</v>
      </c>
      <c r="BF95" s="4">
        <v>125.08799999999999</v>
      </c>
      <c r="BG95" s="4">
        <v>10.166</v>
      </c>
      <c r="BH95" s="4">
        <v>4.2999999999999997E-2</v>
      </c>
      <c r="BI95" s="4">
        <v>10.209</v>
      </c>
      <c r="BJ95" s="4">
        <v>8.2959999999999994</v>
      </c>
      <c r="BK95" s="4">
        <v>3.5000000000000003E-2</v>
      </c>
      <c r="BL95" s="4">
        <v>8.3309999999999995</v>
      </c>
      <c r="BM95" s="4">
        <v>18.8645</v>
      </c>
      <c r="BQ95" s="4">
        <v>207.86699999999999</v>
      </c>
      <c r="BR95" s="4">
        <v>0.20194100000000001</v>
      </c>
      <c r="BS95" s="4">
        <v>-5</v>
      </c>
      <c r="BT95" s="4">
        <v>7.0000000000000001E-3</v>
      </c>
      <c r="BU95" s="4">
        <v>4.934933</v>
      </c>
      <c r="BV95" s="4">
        <v>21</v>
      </c>
      <c r="BW95" s="4">
        <f t="shared" si="10"/>
        <v>1.3038092986000001</v>
      </c>
      <c r="BY95" s="4">
        <f>BE95*$BU95*VLOOKUP("Fuel Specific Gravity",'Raw Data'!$A$1:$B$2000,2,FALSE)</f>
        <v>9841.2737433728835</v>
      </c>
      <c r="BZ95" s="4">
        <f>BF95*$BU95*VLOOKUP("Fuel Specific Gravity",'Raw Data'!$A$1:$B$2000,2,FALSE)</f>
        <v>463.59297522710398</v>
      </c>
      <c r="CA95" s="4">
        <f>BJ95*$BU95*VLOOKUP("Fuel Specific Gravity",'Raw Data'!$A$1:$B$2000,2,FALSE)</f>
        <v>30.746093330167994</v>
      </c>
      <c r="CB95" s="4">
        <f>BM95*$BU95*VLOOKUP("Fuel Specific Gravity",'Raw Data'!$A$1:$B$2000,2,FALSE)</f>
        <v>69.914377727453498</v>
      </c>
    </row>
    <row r="96" spans="1:80" x14ac:dyDescent="0.25">
      <c r="A96" s="2">
        <v>43167</v>
      </c>
      <c r="B96" s="38">
        <v>2.0901620370370369E-2</v>
      </c>
      <c r="C96" s="4">
        <v>13.037000000000001</v>
      </c>
      <c r="D96" s="4">
        <v>0.70430000000000004</v>
      </c>
      <c r="E96" s="4">
        <v>7043.3162389999998</v>
      </c>
      <c r="F96" s="4">
        <v>441</v>
      </c>
      <c r="G96" s="4">
        <v>2</v>
      </c>
      <c r="H96" s="4">
        <v>2114</v>
      </c>
      <c r="J96" s="4">
        <v>1.4</v>
      </c>
      <c r="K96" s="4">
        <v>0.87549999999999994</v>
      </c>
      <c r="L96" s="4">
        <v>11.4133</v>
      </c>
      <c r="M96" s="4">
        <v>0.61660000000000004</v>
      </c>
      <c r="N96" s="4">
        <v>386.12209999999999</v>
      </c>
      <c r="O96" s="4">
        <v>1.7509999999999999</v>
      </c>
      <c r="P96" s="4">
        <v>387.9</v>
      </c>
      <c r="Q96" s="4">
        <v>315.09109999999998</v>
      </c>
      <c r="R96" s="4">
        <v>1.4289000000000001</v>
      </c>
      <c r="S96" s="4">
        <v>316.5</v>
      </c>
      <c r="T96" s="4">
        <v>2114.0436</v>
      </c>
      <c r="W96" s="4">
        <v>0</v>
      </c>
      <c r="X96" s="4">
        <v>1.2257</v>
      </c>
      <c r="Y96" s="4">
        <v>12</v>
      </c>
      <c r="Z96" s="4">
        <v>851</v>
      </c>
      <c r="AA96" s="4">
        <v>852</v>
      </c>
      <c r="AB96" s="4">
        <v>864</v>
      </c>
      <c r="AC96" s="4">
        <v>92</v>
      </c>
      <c r="AD96" s="4">
        <v>27.04</v>
      </c>
      <c r="AE96" s="4">
        <v>0.62</v>
      </c>
      <c r="AF96" s="4">
        <v>978</v>
      </c>
      <c r="AG96" s="4">
        <v>1</v>
      </c>
      <c r="AH96" s="4">
        <v>53</v>
      </c>
      <c r="AI96" s="4">
        <v>37</v>
      </c>
      <c r="AJ96" s="4">
        <v>190</v>
      </c>
      <c r="AK96" s="4">
        <v>168</v>
      </c>
      <c r="AL96" s="4">
        <v>3.7</v>
      </c>
      <c r="AM96" s="4">
        <v>175</v>
      </c>
      <c r="AN96" s="4" t="s">
        <v>155</v>
      </c>
      <c r="AO96" s="4">
        <v>2</v>
      </c>
      <c r="AP96" s="5">
        <v>0.77171296296296299</v>
      </c>
      <c r="AQ96" s="4">
        <v>47.164200000000001</v>
      </c>
      <c r="AR96" s="4">
        <v>-88.487960000000001</v>
      </c>
      <c r="AS96" s="4">
        <v>318.7</v>
      </c>
      <c r="AT96" s="4">
        <v>23.6</v>
      </c>
      <c r="AU96" s="4">
        <v>12</v>
      </c>
      <c r="AV96" s="4">
        <v>10</v>
      </c>
      <c r="AW96" s="4" t="s">
        <v>226</v>
      </c>
      <c r="AX96" s="4">
        <v>1.8718999999999999</v>
      </c>
      <c r="AY96" s="4">
        <v>1.1124000000000001</v>
      </c>
      <c r="AZ96" s="4">
        <v>2.6718999999999999</v>
      </c>
      <c r="BA96" s="4">
        <v>13.404</v>
      </c>
      <c r="BB96" s="4">
        <v>14.44</v>
      </c>
      <c r="BC96" s="4">
        <v>1.08</v>
      </c>
      <c r="BD96" s="4">
        <v>14.222</v>
      </c>
      <c r="BE96" s="4">
        <v>2710.1350000000002</v>
      </c>
      <c r="BF96" s="4">
        <v>93.192999999999998</v>
      </c>
      <c r="BG96" s="4">
        <v>9.6020000000000003</v>
      </c>
      <c r="BH96" s="4">
        <v>4.3999999999999997E-2</v>
      </c>
      <c r="BI96" s="4">
        <v>9.6449999999999996</v>
      </c>
      <c r="BJ96" s="4">
        <v>7.835</v>
      </c>
      <c r="BK96" s="4">
        <v>3.5999999999999997E-2</v>
      </c>
      <c r="BL96" s="4">
        <v>7.8710000000000004</v>
      </c>
      <c r="BM96" s="4">
        <v>17.322600000000001</v>
      </c>
      <c r="BQ96" s="4">
        <v>211.61799999999999</v>
      </c>
      <c r="BR96" s="4">
        <v>0.180592</v>
      </c>
      <c r="BS96" s="4">
        <v>-5</v>
      </c>
      <c r="BT96" s="4">
        <v>7.8759999999999993E-3</v>
      </c>
      <c r="BU96" s="4">
        <v>4.413227</v>
      </c>
      <c r="BV96" s="4">
        <v>21</v>
      </c>
      <c r="BW96" s="4">
        <f t="shared" si="10"/>
        <v>1.1659745734</v>
      </c>
      <c r="BY96" s="4">
        <f>BE96*$BU96*VLOOKUP("Fuel Specific Gravity",'Raw Data'!$A$1:$B$2000,2,FALSE)</f>
        <v>8982.2911576893948</v>
      </c>
      <c r="BZ96" s="4">
        <f>BF96*$BU96*VLOOKUP("Fuel Specific Gravity",'Raw Data'!$A$1:$B$2000,2,FALSE)</f>
        <v>308.87267972206098</v>
      </c>
      <c r="CA96" s="4">
        <f>BJ96*$BU96*VLOOKUP("Fuel Specific Gravity",'Raw Data'!$A$1:$B$2000,2,FALSE)</f>
        <v>25.967802792294997</v>
      </c>
      <c r="CB96" s="4">
        <f>BM96*$BU96*VLOOKUP("Fuel Specific Gravity",'Raw Data'!$A$1:$B$2000,2,FALSE)</f>
        <v>57.412873088680207</v>
      </c>
    </row>
    <row r="97" spans="1:80" x14ac:dyDescent="0.25">
      <c r="A97" s="2">
        <v>43167</v>
      </c>
      <c r="B97" s="38">
        <v>2.0913194444444446E-2</v>
      </c>
      <c r="C97" s="4">
        <v>12.939</v>
      </c>
      <c r="D97" s="4">
        <v>0.43219999999999997</v>
      </c>
      <c r="E97" s="4">
        <v>4321.6720260000002</v>
      </c>
      <c r="F97" s="4">
        <v>401.3</v>
      </c>
      <c r="G97" s="4">
        <v>2</v>
      </c>
      <c r="H97" s="4">
        <v>1627.6</v>
      </c>
      <c r="J97" s="4">
        <v>1.4</v>
      </c>
      <c r="K97" s="4">
        <v>0.87919999999999998</v>
      </c>
      <c r="L97" s="4">
        <v>11.3758</v>
      </c>
      <c r="M97" s="4">
        <v>0.38</v>
      </c>
      <c r="N97" s="4">
        <v>352.79700000000003</v>
      </c>
      <c r="O97" s="4">
        <v>1.7584</v>
      </c>
      <c r="P97" s="4">
        <v>354.6</v>
      </c>
      <c r="Q97" s="4">
        <v>287.8965</v>
      </c>
      <c r="R97" s="4">
        <v>1.4349000000000001</v>
      </c>
      <c r="S97" s="4">
        <v>289.3</v>
      </c>
      <c r="T97" s="4">
        <v>1627.6446000000001</v>
      </c>
      <c r="W97" s="4">
        <v>0</v>
      </c>
      <c r="X97" s="4">
        <v>1.2309000000000001</v>
      </c>
      <c r="Y97" s="4">
        <v>11.9</v>
      </c>
      <c r="Z97" s="4">
        <v>852</v>
      </c>
      <c r="AA97" s="4">
        <v>852</v>
      </c>
      <c r="AB97" s="4">
        <v>865</v>
      </c>
      <c r="AC97" s="4">
        <v>92</v>
      </c>
      <c r="AD97" s="4">
        <v>27.04</v>
      </c>
      <c r="AE97" s="4">
        <v>0.62</v>
      </c>
      <c r="AF97" s="4">
        <v>978</v>
      </c>
      <c r="AG97" s="4">
        <v>1</v>
      </c>
      <c r="AH97" s="4">
        <v>53</v>
      </c>
      <c r="AI97" s="4">
        <v>37</v>
      </c>
      <c r="AJ97" s="4">
        <v>189.1</v>
      </c>
      <c r="AK97" s="4">
        <v>168</v>
      </c>
      <c r="AL97" s="4">
        <v>3.7</v>
      </c>
      <c r="AM97" s="4">
        <v>175</v>
      </c>
      <c r="AN97" s="4" t="s">
        <v>155</v>
      </c>
      <c r="AO97" s="4">
        <v>2</v>
      </c>
      <c r="AP97" s="5">
        <v>0.77172453703703703</v>
      </c>
      <c r="AQ97" s="4">
        <v>47.164197000000001</v>
      </c>
      <c r="AR97" s="4">
        <v>-88.488090999999997</v>
      </c>
      <c r="AS97" s="4">
        <v>318.8</v>
      </c>
      <c r="AT97" s="4">
        <v>22</v>
      </c>
      <c r="AU97" s="4">
        <v>12</v>
      </c>
      <c r="AV97" s="4">
        <v>10</v>
      </c>
      <c r="AW97" s="4" t="s">
        <v>226</v>
      </c>
      <c r="AX97" s="4">
        <v>2.0438000000000001</v>
      </c>
      <c r="AY97" s="4">
        <v>1.2876000000000001</v>
      </c>
      <c r="AZ97" s="4">
        <v>2.9157000000000002</v>
      </c>
      <c r="BA97" s="4">
        <v>13.404</v>
      </c>
      <c r="BB97" s="4">
        <v>14.91</v>
      </c>
      <c r="BC97" s="4">
        <v>1.1100000000000001</v>
      </c>
      <c r="BD97" s="4">
        <v>13.742000000000001</v>
      </c>
      <c r="BE97" s="4">
        <v>2774.6489999999999</v>
      </c>
      <c r="BF97" s="4">
        <v>58.984000000000002</v>
      </c>
      <c r="BG97" s="4">
        <v>9.0109999999999992</v>
      </c>
      <c r="BH97" s="4">
        <v>4.4999999999999998E-2</v>
      </c>
      <c r="BI97" s="4">
        <v>9.0559999999999992</v>
      </c>
      <c r="BJ97" s="4">
        <v>7.3540000000000001</v>
      </c>
      <c r="BK97" s="4">
        <v>3.6999999999999998E-2</v>
      </c>
      <c r="BL97" s="4">
        <v>7.39</v>
      </c>
      <c r="BM97" s="4">
        <v>13.6996</v>
      </c>
      <c r="BQ97" s="4">
        <v>218.29</v>
      </c>
      <c r="BR97" s="4">
        <v>0.18664600000000001</v>
      </c>
      <c r="BS97" s="4">
        <v>-5</v>
      </c>
      <c r="BT97" s="4">
        <v>8.8769999999999995E-3</v>
      </c>
      <c r="BU97" s="4">
        <v>4.561153</v>
      </c>
      <c r="BV97" s="4">
        <v>21</v>
      </c>
      <c r="BW97" s="4">
        <f t="shared" si="10"/>
        <v>1.2050566225999999</v>
      </c>
      <c r="BY97" s="4">
        <f>BE97*$BU97*VLOOKUP("Fuel Specific Gravity",'Raw Data'!$A$1:$B$2000,2,FALSE)</f>
        <v>9504.3545563330463</v>
      </c>
      <c r="BZ97" s="4">
        <f>BF97*$BU97*VLOOKUP("Fuel Specific Gravity",'Raw Data'!$A$1:$B$2000,2,FALSE)</f>
        <v>202.04532146255204</v>
      </c>
      <c r="CA97" s="4">
        <f>BJ97*$BU97*VLOOKUP("Fuel Specific Gravity",'Raw Data'!$A$1:$B$2000,2,FALSE)</f>
        <v>25.190582090661998</v>
      </c>
      <c r="CB97" s="4">
        <f>BM97*$BU97*VLOOKUP("Fuel Specific Gravity",'Raw Data'!$A$1:$B$2000,2,FALSE)</f>
        <v>46.9269647007388</v>
      </c>
    </row>
    <row r="98" spans="1:80" x14ac:dyDescent="0.25">
      <c r="A98" s="2">
        <v>43167</v>
      </c>
      <c r="B98" s="38">
        <v>2.092476851851852E-2</v>
      </c>
      <c r="C98" s="4">
        <v>12.724</v>
      </c>
      <c r="D98" s="4">
        <v>0.2482</v>
      </c>
      <c r="E98" s="4">
        <v>2482.424242</v>
      </c>
      <c r="F98" s="4">
        <v>367.5</v>
      </c>
      <c r="G98" s="4">
        <v>2</v>
      </c>
      <c r="H98" s="4">
        <v>1231.4000000000001</v>
      </c>
      <c r="J98" s="4">
        <v>1.4</v>
      </c>
      <c r="K98" s="4">
        <v>0.88290000000000002</v>
      </c>
      <c r="L98" s="4">
        <v>11.2342</v>
      </c>
      <c r="M98" s="4">
        <v>0.21920000000000001</v>
      </c>
      <c r="N98" s="4">
        <v>324.50319999999999</v>
      </c>
      <c r="O98" s="4">
        <v>1.7659</v>
      </c>
      <c r="P98" s="4">
        <v>326.3</v>
      </c>
      <c r="Q98" s="4">
        <v>264.80759999999998</v>
      </c>
      <c r="R98" s="4">
        <v>1.4410000000000001</v>
      </c>
      <c r="S98" s="4">
        <v>266.2</v>
      </c>
      <c r="T98" s="4">
        <v>1231.4070999999999</v>
      </c>
      <c r="W98" s="4">
        <v>0</v>
      </c>
      <c r="X98" s="4">
        <v>1.2361</v>
      </c>
      <c r="Y98" s="4">
        <v>12</v>
      </c>
      <c r="Z98" s="4">
        <v>852</v>
      </c>
      <c r="AA98" s="4">
        <v>852</v>
      </c>
      <c r="AB98" s="4">
        <v>865</v>
      </c>
      <c r="AC98" s="4">
        <v>92</v>
      </c>
      <c r="AD98" s="4">
        <v>27.04</v>
      </c>
      <c r="AE98" s="4">
        <v>0.62</v>
      </c>
      <c r="AF98" s="4">
        <v>978</v>
      </c>
      <c r="AG98" s="4">
        <v>1</v>
      </c>
      <c r="AH98" s="4">
        <v>53</v>
      </c>
      <c r="AI98" s="4">
        <v>37</v>
      </c>
      <c r="AJ98" s="4">
        <v>189.9</v>
      </c>
      <c r="AK98" s="4">
        <v>168</v>
      </c>
      <c r="AL98" s="4">
        <v>3.7</v>
      </c>
      <c r="AM98" s="4">
        <v>175</v>
      </c>
      <c r="AN98" s="4" t="s">
        <v>155</v>
      </c>
      <c r="AO98" s="4">
        <v>2</v>
      </c>
      <c r="AP98" s="5">
        <v>0.77173611111111118</v>
      </c>
      <c r="AQ98" s="4">
        <v>47.164208000000002</v>
      </c>
      <c r="AR98" s="4">
        <v>-88.488213999999999</v>
      </c>
      <c r="AS98" s="4">
        <v>319</v>
      </c>
      <c r="AT98" s="4">
        <v>21.6</v>
      </c>
      <c r="AU98" s="4">
        <v>12</v>
      </c>
      <c r="AV98" s="4">
        <v>10</v>
      </c>
      <c r="AW98" s="4" t="s">
        <v>226</v>
      </c>
      <c r="AX98" s="4">
        <v>2.3157000000000001</v>
      </c>
      <c r="AY98" s="4">
        <v>1.1124000000000001</v>
      </c>
      <c r="AZ98" s="4">
        <v>3.1438000000000001</v>
      </c>
      <c r="BA98" s="4">
        <v>13.404</v>
      </c>
      <c r="BB98" s="4">
        <v>15.41</v>
      </c>
      <c r="BC98" s="4">
        <v>1.1499999999999999</v>
      </c>
      <c r="BD98" s="4">
        <v>13.257</v>
      </c>
      <c r="BE98" s="4">
        <v>2821.346</v>
      </c>
      <c r="BF98" s="4">
        <v>35.034999999999997</v>
      </c>
      <c r="BG98" s="4">
        <v>8.5340000000000007</v>
      </c>
      <c r="BH98" s="4">
        <v>4.5999999999999999E-2</v>
      </c>
      <c r="BI98" s="4">
        <v>8.5809999999999995</v>
      </c>
      <c r="BJ98" s="4">
        <v>6.9640000000000004</v>
      </c>
      <c r="BK98" s="4">
        <v>3.7999999999999999E-2</v>
      </c>
      <c r="BL98" s="4">
        <v>7.0019999999999998</v>
      </c>
      <c r="BM98" s="4">
        <v>10.671799999999999</v>
      </c>
      <c r="BQ98" s="4">
        <v>225.72200000000001</v>
      </c>
      <c r="BR98" s="4">
        <v>0.19413900000000001</v>
      </c>
      <c r="BS98" s="4">
        <v>-5</v>
      </c>
      <c r="BT98" s="4">
        <v>8.123E-3</v>
      </c>
      <c r="BU98" s="4">
        <v>4.7442719999999996</v>
      </c>
      <c r="BV98" s="4">
        <v>21</v>
      </c>
      <c r="BW98" s="4">
        <f t="shared" si="10"/>
        <v>1.2534366624</v>
      </c>
      <c r="BY98" s="4">
        <f>BE98*$BU98*VLOOKUP("Fuel Specific Gravity",'Raw Data'!$A$1:$B$2000,2,FALSE)</f>
        <v>10052.309855414112</v>
      </c>
      <c r="BZ98" s="4">
        <f>BF98*$BU98*VLOOKUP("Fuel Specific Gravity",'Raw Data'!$A$1:$B$2000,2,FALSE)</f>
        <v>124.82789270951999</v>
      </c>
      <c r="CA98" s="4">
        <f>BJ98*$BU98*VLOOKUP("Fuel Specific Gravity",'Raw Data'!$A$1:$B$2000,2,FALSE)</f>
        <v>24.812371766207999</v>
      </c>
      <c r="CB98" s="4">
        <f>BM98*$BU98*VLOOKUP("Fuel Specific Gravity",'Raw Data'!$A$1:$B$2000,2,FALSE)</f>
        <v>38.023071369129596</v>
      </c>
    </row>
    <row r="99" spans="1:80" x14ac:dyDescent="0.25">
      <c r="A99" s="2">
        <v>43167</v>
      </c>
      <c r="B99" s="38">
        <v>2.0936342592592593E-2</v>
      </c>
      <c r="C99" s="4">
        <v>12.742000000000001</v>
      </c>
      <c r="D99" s="4">
        <v>0.19750000000000001</v>
      </c>
      <c r="E99" s="4">
        <v>1975.3726449999999</v>
      </c>
      <c r="F99" s="4">
        <v>346.2</v>
      </c>
      <c r="G99" s="4">
        <v>2.1</v>
      </c>
      <c r="H99" s="4">
        <v>1000.4</v>
      </c>
      <c r="J99" s="4">
        <v>1.4</v>
      </c>
      <c r="K99" s="4">
        <v>0.88339999999999996</v>
      </c>
      <c r="L99" s="4">
        <v>11.2567</v>
      </c>
      <c r="M99" s="4">
        <v>0.17449999999999999</v>
      </c>
      <c r="N99" s="4">
        <v>305.84019999999998</v>
      </c>
      <c r="O99" s="4">
        <v>1.8552</v>
      </c>
      <c r="P99" s="4">
        <v>307.7</v>
      </c>
      <c r="Q99" s="4">
        <v>249.5779</v>
      </c>
      <c r="R99" s="4">
        <v>1.5139</v>
      </c>
      <c r="S99" s="4">
        <v>251.1</v>
      </c>
      <c r="T99" s="4">
        <v>1000.4095</v>
      </c>
      <c r="W99" s="4">
        <v>0</v>
      </c>
      <c r="X99" s="4">
        <v>1.2383</v>
      </c>
      <c r="Y99" s="4">
        <v>12</v>
      </c>
      <c r="Z99" s="4">
        <v>852</v>
      </c>
      <c r="AA99" s="4">
        <v>852</v>
      </c>
      <c r="AB99" s="4">
        <v>865</v>
      </c>
      <c r="AC99" s="4">
        <v>92</v>
      </c>
      <c r="AD99" s="4">
        <v>27.04</v>
      </c>
      <c r="AE99" s="4">
        <v>0.62</v>
      </c>
      <c r="AF99" s="4">
        <v>978</v>
      </c>
      <c r="AG99" s="4">
        <v>1</v>
      </c>
      <c r="AH99" s="4">
        <v>53</v>
      </c>
      <c r="AI99" s="4">
        <v>37</v>
      </c>
      <c r="AJ99" s="4">
        <v>190</v>
      </c>
      <c r="AK99" s="4">
        <v>168</v>
      </c>
      <c r="AL99" s="4">
        <v>3.6</v>
      </c>
      <c r="AM99" s="4">
        <v>175</v>
      </c>
      <c r="AN99" s="4" t="s">
        <v>155</v>
      </c>
      <c r="AO99" s="4">
        <v>2</v>
      </c>
      <c r="AP99" s="5">
        <v>0.77174768518518511</v>
      </c>
      <c r="AQ99" s="4">
        <v>47.164228999999999</v>
      </c>
      <c r="AR99" s="4">
        <v>-88.488333999999995</v>
      </c>
      <c r="AS99" s="4">
        <v>319.3</v>
      </c>
      <c r="AT99" s="4">
        <v>21.1</v>
      </c>
      <c r="AU99" s="4">
        <v>12</v>
      </c>
      <c r="AV99" s="4">
        <v>10</v>
      </c>
      <c r="AW99" s="4" t="s">
        <v>226</v>
      </c>
      <c r="AX99" s="4">
        <v>2.4</v>
      </c>
      <c r="AY99" s="4">
        <v>1.1437999999999999</v>
      </c>
      <c r="AZ99" s="4">
        <v>3.3437999999999999</v>
      </c>
      <c r="BA99" s="4">
        <v>13.404</v>
      </c>
      <c r="BB99" s="4">
        <v>15.48</v>
      </c>
      <c r="BC99" s="4">
        <v>1.1599999999999999</v>
      </c>
      <c r="BD99" s="4">
        <v>13.193</v>
      </c>
      <c r="BE99" s="4">
        <v>2838.136</v>
      </c>
      <c r="BF99" s="4">
        <v>28.004000000000001</v>
      </c>
      <c r="BG99" s="4">
        <v>8.0749999999999993</v>
      </c>
      <c r="BH99" s="4">
        <v>4.9000000000000002E-2</v>
      </c>
      <c r="BI99" s="4">
        <v>8.1240000000000006</v>
      </c>
      <c r="BJ99" s="4">
        <v>6.59</v>
      </c>
      <c r="BK99" s="4">
        <v>0.04</v>
      </c>
      <c r="BL99" s="4">
        <v>6.63</v>
      </c>
      <c r="BM99" s="4">
        <v>8.7040000000000006</v>
      </c>
      <c r="BQ99" s="4">
        <v>227.01300000000001</v>
      </c>
      <c r="BR99" s="4">
        <v>0.18535299999999999</v>
      </c>
      <c r="BS99" s="4">
        <v>-5</v>
      </c>
      <c r="BT99" s="4">
        <v>8.0000000000000002E-3</v>
      </c>
      <c r="BU99" s="4">
        <v>4.5295639999999997</v>
      </c>
      <c r="BV99" s="4">
        <v>21</v>
      </c>
      <c r="BW99" s="4">
        <f t="shared" si="10"/>
        <v>1.1967108087999998</v>
      </c>
      <c r="BY99" s="4">
        <f>BE99*$BU99*VLOOKUP("Fuel Specific Gravity",'Raw Data'!$A$1:$B$2000,2,FALSE)</f>
        <v>9654.4945081807036</v>
      </c>
      <c r="BZ99" s="4">
        <f>BF99*$BU99*VLOOKUP("Fuel Specific Gravity",'Raw Data'!$A$1:$B$2000,2,FALSE)</f>
        <v>95.261278602255999</v>
      </c>
      <c r="CA99" s="4">
        <f>BJ99*$BU99*VLOOKUP("Fuel Specific Gravity",'Raw Data'!$A$1:$B$2000,2,FALSE)</f>
        <v>22.417219896759999</v>
      </c>
      <c r="CB99" s="4">
        <f>BM99*$BU99*VLOOKUP("Fuel Specific Gravity",'Raw Data'!$A$1:$B$2000,2,FALSE)</f>
        <v>29.608419117055998</v>
      </c>
    </row>
    <row r="100" spans="1:80" x14ac:dyDescent="0.25">
      <c r="A100" s="2">
        <v>43167</v>
      </c>
      <c r="B100" s="38">
        <v>2.0947916666666667E-2</v>
      </c>
      <c r="C100" s="4">
        <v>13.048999999999999</v>
      </c>
      <c r="D100" s="4">
        <v>0.28239999999999998</v>
      </c>
      <c r="E100" s="4">
        <v>2823.752066</v>
      </c>
      <c r="F100" s="4">
        <v>340.4</v>
      </c>
      <c r="G100" s="4">
        <v>2</v>
      </c>
      <c r="H100" s="4">
        <v>922.7</v>
      </c>
      <c r="J100" s="4">
        <v>1.5</v>
      </c>
      <c r="K100" s="4">
        <v>0.88029999999999997</v>
      </c>
      <c r="L100" s="4">
        <v>11.4871</v>
      </c>
      <c r="M100" s="4">
        <v>0.24859999999999999</v>
      </c>
      <c r="N100" s="4">
        <v>299.68950000000001</v>
      </c>
      <c r="O100" s="4">
        <v>1.7606999999999999</v>
      </c>
      <c r="P100" s="4">
        <v>301.5</v>
      </c>
      <c r="Q100" s="4">
        <v>244.55860000000001</v>
      </c>
      <c r="R100" s="4">
        <v>1.4368000000000001</v>
      </c>
      <c r="S100" s="4">
        <v>246</v>
      </c>
      <c r="T100" s="4">
        <v>922.68420000000003</v>
      </c>
      <c r="W100" s="4">
        <v>0</v>
      </c>
      <c r="X100" s="4">
        <v>1.3205</v>
      </c>
      <c r="Y100" s="4">
        <v>12</v>
      </c>
      <c r="Z100" s="4">
        <v>851</v>
      </c>
      <c r="AA100" s="4">
        <v>851</v>
      </c>
      <c r="AB100" s="4">
        <v>864</v>
      </c>
      <c r="AC100" s="4">
        <v>92</v>
      </c>
      <c r="AD100" s="4">
        <v>27.04</v>
      </c>
      <c r="AE100" s="4">
        <v>0.62</v>
      </c>
      <c r="AF100" s="4">
        <v>978</v>
      </c>
      <c r="AG100" s="4">
        <v>1</v>
      </c>
      <c r="AH100" s="4">
        <v>53</v>
      </c>
      <c r="AI100" s="4">
        <v>37</v>
      </c>
      <c r="AJ100" s="4">
        <v>190</v>
      </c>
      <c r="AK100" s="4">
        <v>168</v>
      </c>
      <c r="AL100" s="4">
        <v>3.7</v>
      </c>
      <c r="AM100" s="4">
        <v>175</v>
      </c>
      <c r="AN100" s="4" t="s">
        <v>155</v>
      </c>
      <c r="AO100" s="4">
        <v>2</v>
      </c>
      <c r="AP100" s="5">
        <v>0.77175925925925926</v>
      </c>
      <c r="AQ100" s="4">
        <v>47.164243999999997</v>
      </c>
      <c r="AR100" s="4">
        <v>-88.488454000000004</v>
      </c>
      <c r="AS100" s="4">
        <v>319.5</v>
      </c>
      <c r="AT100" s="4">
        <v>20.9</v>
      </c>
      <c r="AU100" s="4">
        <v>12</v>
      </c>
      <c r="AV100" s="4">
        <v>10</v>
      </c>
      <c r="AW100" s="4" t="s">
        <v>226</v>
      </c>
      <c r="AX100" s="4">
        <v>2.4</v>
      </c>
      <c r="AY100" s="4">
        <v>1.2</v>
      </c>
      <c r="AZ100" s="4">
        <v>3.4</v>
      </c>
      <c r="BA100" s="4">
        <v>13.404</v>
      </c>
      <c r="BB100" s="4">
        <v>15.06</v>
      </c>
      <c r="BC100" s="4">
        <v>1.1200000000000001</v>
      </c>
      <c r="BD100" s="4">
        <v>13.593999999999999</v>
      </c>
      <c r="BE100" s="4">
        <v>2823.328</v>
      </c>
      <c r="BF100" s="4">
        <v>38.887</v>
      </c>
      <c r="BG100" s="4">
        <v>7.7140000000000004</v>
      </c>
      <c r="BH100" s="4">
        <v>4.4999999999999998E-2</v>
      </c>
      <c r="BI100" s="4">
        <v>7.7590000000000003</v>
      </c>
      <c r="BJ100" s="4">
        <v>6.2949999999999999</v>
      </c>
      <c r="BK100" s="4">
        <v>3.6999999999999998E-2</v>
      </c>
      <c r="BL100" s="4">
        <v>6.3319999999999999</v>
      </c>
      <c r="BM100" s="4">
        <v>7.8258000000000001</v>
      </c>
      <c r="BQ100" s="4">
        <v>235.98599999999999</v>
      </c>
      <c r="BR100" s="4">
        <v>0.18926200000000001</v>
      </c>
      <c r="BS100" s="4">
        <v>-5</v>
      </c>
      <c r="BT100" s="4">
        <v>8.8769999999999995E-3</v>
      </c>
      <c r="BU100" s="4">
        <v>4.6250900000000001</v>
      </c>
      <c r="BV100" s="4">
        <v>21</v>
      </c>
      <c r="BW100" s="4">
        <f t="shared" si="10"/>
        <v>1.221948778</v>
      </c>
      <c r="BY100" s="4">
        <f>BE100*$BU100*VLOOKUP("Fuel Specific Gravity",'Raw Data'!$A$1:$B$2000,2,FALSE)</f>
        <v>9806.6677207395205</v>
      </c>
      <c r="BZ100" s="4">
        <f>BF100*$BU100*VLOOKUP("Fuel Specific Gravity",'Raw Data'!$A$1:$B$2000,2,FALSE)</f>
        <v>135.07176199733001</v>
      </c>
      <c r="CA100" s="4">
        <f>BJ100*$BU100*VLOOKUP("Fuel Specific Gravity",'Raw Data'!$A$1:$B$2000,2,FALSE)</f>
        <v>21.86532110405</v>
      </c>
      <c r="CB100" s="4">
        <f>BM100*$BU100*VLOOKUP("Fuel Specific Gravity",'Raw Data'!$A$1:$B$2000,2,FALSE)</f>
        <v>27.182467020822003</v>
      </c>
    </row>
    <row r="101" spans="1:80" x14ac:dyDescent="0.25">
      <c r="A101" s="2">
        <v>43167</v>
      </c>
      <c r="B101" s="38">
        <v>2.0959490740740744E-2</v>
      </c>
      <c r="C101" s="4">
        <v>13.103</v>
      </c>
      <c r="D101" s="4">
        <v>0.52880000000000005</v>
      </c>
      <c r="E101" s="4">
        <v>5287.636364</v>
      </c>
      <c r="F101" s="4">
        <v>342.4</v>
      </c>
      <c r="G101" s="4">
        <v>2</v>
      </c>
      <c r="H101" s="4">
        <v>961.7</v>
      </c>
      <c r="J101" s="4">
        <v>1.6</v>
      </c>
      <c r="K101" s="4">
        <v>0.87770000000000004</v>
      </c>
      <c r="L101" s="4">
        <v>11.500299999999999</v>
      </c>
      <c r="M101" s="4">
        <v>0.46410000000000001</v>
      </c>
      <c r="N101" s="4">
        <v>300.505</v>
      </c>
      <c r="O101" s="4">
        <v>1.7554000000000001</v>
      </c>
      <c r="P101" s="4">
        <v>302.3</v>
      </c>
      <c r="Q101" s="4">
        <v>245.22409999999999</v>
      </c>
      <c r="R101" s="4">
        <v>1.4323999999999999</v>
      </c>
      <c r="S101" s="4">
        <v>246.7</v>
      </c>
      <c r="T101" s="4">
        <v>961.69629999999995</v>
      </c>
      <c r="W101" s="4">
        <v>0</v>
      </c>
      <c r="X101" s="4">
        <v>1.4056999999999999</v>
      </c>
      <c r="Y101" s="4">
        <v>12</v>
      </c>
      <c r="Z101" s="4">
        <v>851</v>
      </c>
      <c r="AA101" s="4">
        <v>851</v>
      </c>
      <c r="AB101" s="4">
        <v>864</v>
      </c>
      <c r="AC101" s="4">
        <v>92</v>
      </c>
      <c r="AD101" s="4">
        <v>27.04</v>
      </c>
      <c r="AE101" s="4">
        <v>0.62</v>
      </c>
      <c r="AF101" s="4">
        <v>978</v>
      </c>
      <c r="AG101" s="4">
        <v>1</v>
      </c>
      <c r="AH101" s="4">
        <v>53</v>
      </c>
      <c r="AI101" s="4">
        <v>37</v>
      </c>
      <c r="AJ101" s="4">
        <v>190</v>
      </c>
      <c r="AK101" s="4">
        <v>168</v>
      </c>
      <c r="AL101" s="4">
        <v>3.8</v>
      </c>
      <c r="AM101" s="4">
        <v>175</v>
      </c>
      <c r="AN101" s="4" t="s">
        <v>155</v>
      </c>
      <c r="AO101" s="4">
        <v>2</v>
      </c>
      <c r="AP101" s="5">
        <v>0.77177083333333341</v>
      </c>
      <c r="AQ101" s="4">
        <v>47.164275000000004</v>
      </c>
      <c r="AR101" s="4">
        <v>-88.488561000000004</v>
      </c>
      <c r="AS101" s="4">
        <v>319.39999999999998</v>
      </c>
      <c r="AT101" s="4">
        <v>20.3</v>
      </c>
      <c r="AU101" s="4">
        <v>12</v>
      </c>
      <c r="AV101" s="4">
        <v>10</v>
      </c>
      <c r="AW101" s="4" t="s">
        <v>226</v>
      </c>
      <c r="AX101" s="4">
        <v>2.3281000000000001</v>
      </c>
      <c r="AY101" s="4">
        <v>1.3438000000000001</v>
      </c>
      <c r="AZ101" s="4">
        <v>3.4</v>
      </c>
      <c r="BA101" s="4">
        <v>13.404</v>
      </c>
      <c r="BB101" s="4">
        <v>14.71</v>
      </c>
      <c r="BC101" s="4">
        <v>1.1000000000000001</v>
      </c>
      <c r="BD101" s="4">
        <v>13.936999999999999</v>
      </c>
      <c r="BE101" s="4">
        <v>2771.8679999999999</v>
      </c>
      <c r="BF101" s="4">
        <v>71.192999999999998</v>
      </c>
      <c r="BG101" s="4">
        <v>7.585</v>
      </c>
      <c r="BH101" s="4">
        <v>4.3999999999999997E-2</v>
      </c>
      <c r="BI101" s="4">
        <v>7.6289999999999996</v>
      </c>
      <c r="BJ101" s="4">
        <v>6.19</v>
      </c>
      <c r="BK101" s="4">
        <v>3.5999999999999997E-2</v>
      </c>
      <c r="BL101" s="4">
        <v>6.226</v>
      </c>
      <c r="BM101" s="4">
        <v>7.9988000000000001</v>
      </c>
      <c r="BQ101" s="4">
        <v>246.358</v>
      </c>
      <c r="BR101" s="4">
        <v>0.176845</v>
      </c>
      <c r="BS101" s="4">
        <v>-5</v>
      </c>
      <c r="BT101" s="4">
        <v>7.2459999999999998E-3</v>
      </c>
      <c r="BU101" s="4">
        <v>4.3216489999999999</v>
      </c>
      <c r="BV101" s="4">
        <v>21</v>
      </c>
      <c r="BW101" s="4">
        <f t="shared" si="10"/>
        <v>1.1417796657999999</v>
      </c>
      <c r="BY101" s="4">
        <f>BE101*$BU101*VLOOKUP("Fuel Specific Gravity",'Raw Data'!$A$1:$B$2000,2,FALSE)</f>
        <v>8996.2594683193311</v>
      </c>
      <c r="BZ101" s="4">
        <f>BF101*$BU101*VLOOKUP("Fuel Specific Gravity",'Raw Data'!$A$1:$B$2000,2,FALSE)</f>
        <v>231.06103910000701</v>
      </c>
      <c r="CA101" s="4">
        <f>BJ101*$BU101*VLOOKUP("Fuel Specific Gravity",'Raw Data'!$A$1:$B$2000,2,FALSE)</f>
        <v>20.090006489810001</v>
      </c>
      <c r="CB101" s="4">
        <f>BM101*$BU101*VLOOKUP("Fuel Specific Gravity",'Raw Data'!$A$1:$B$2000,2,FALSE)</f>
        <v>25.9605725219212</v>
      </c>
    </row>
    <row r="102" spans="1:80" x14ac:dyDescent="0.25">
      <c r="A102" s="2">
        <v>43167</v>
      </c>
      <c r="B102" s="38">
        <v>2.0971064814814814E-2</v>
      </c>
      <c r="C102" s="4">
        <v>13.095000000000001</v>
      </c>
      <c r="D102" s="4">
        <v>0.65600000000000003</v>
      </c>
      <c r="E102" s="4">
        <v>6560.363636</v>
      </c>
      <c r="F102" s="4">
        <v>342.8</v>
      </c>
      <c r="G102" s="4">
        <v>2</v>
      </c>
      <c r="H102" s="4">
        <v>1158.7</v>
      </c>
      <c r="J102" s="4">
        <v>1.7</v>
      </c>
      <c r="K102" s="4">
        <v>0.87639999999999996</v>
      </c>
      <c r="L102" s="4">
        <v>11.4763</v>
      </c>
      <c r="M102" s="4">
        <v>0.57499999999999996</v>
      </c>
      <c r="N102" s="4">
        <v>300.4556</v>
      </c>
      <c r="O102" s="4">
        <v>1.7527999999999999</v>
      </c>
      <c r="P102" s="4">
        <v>302.2</v>
      </c>
      <c r="Q102" s="4">
        <v>245.18379999999999</v>
      </c>
      <c r="R102" s="4">
        <v>1.4303999999999999</v>
      </c>
      <c r="S102" s="4">
        <v>246.6</v>
      </c>
      <c r="T102" s="4">
        <v>1158.7224000000001</v>
      </c>
      <c r="W102" s="4">
        <v>0</v>
      </c>
      <c r="X102" s="4">
        <v>1.4899</v>
      </c>
      <c r="Y102" s="4">
        <v>11.9</v>
      </c>
      <c r="Z102" s="4">
        <v>852</v>
      </c>
      <c r="AA102" s="4">
        <v>852</v>
      </c>
      <c r="AB102" s="4">
        <v>865</v>
      </c>
      <c r="AC102" s="4">
        <v>92</v>
      </c>
      <c r="AD102" s="4">
        <v>27.04</v>
      </c>
      <c r="AE102" s="4">
        <v>0.62</v>
      </c>
      <c r="AF102" s="4">
        <v>978</v>
      </c>
      <c r="AG102" s="4">
        <v>1</v>
      </c>
      <c r="AH102" s="4">
        <v>53</v>
      </c>
      <c r="AI102" s="4">
        <v>37</v>
      </c>
      <c r="AJ102" s="4">
        <v>190</v>
      </c>
      <c r="AK102" s="4">
        <v>168</v>
      </c>
      <c r="AL102" s="4">
        <v>3.8</v>
      </c>
      <c r="AM102" s="4">
        <v>175</v>
      </c>
      <c r="AN102" s="4" t="s">
        <v>155</v>
      </c>
      <c r="AO102" s="4">
        <v>2</v>
      </c>
      <c r="AP102" s="5">
        <v>0.77178240740740733</v>
      </c>
      <c r="AQ102" s="4">
        <v>47.164299</v>
      </c>
      <c r="AR102" s="4">
        <v>-88.488674000000003</v>
      </c>
      <c r="AS102" s="4">
        <v>319.3</v>
      </c>
      <c r="AT102" s="4">
        <v>20.3</v>
      </c>
      <c r="AU102" s="4">
        <v>12</v>
      </c>
      <c r="AV102" s="4">
        <v>10</v>
      </c>
      <c r="AW102" s="4" t="s">
        <v>226</v>
      </c>
      <c r="AX102" s="4">
        <v>1.4372</v>
      </c>
      <c r="AY102" s="4">
        <v>1.4</v>
      </c>
      <c r="AZ102" s="4">
        <v>2.2496</v>
      </c>
      <c r="BA102" s="4">
        <v>13.404</v>
      </c>
      <c r="BB102" s="4">
        <v>14.55</v>
      </c>
      <c r="BC102" s="4">
        <v>1.0900000000000001</v>
      </c>
      <c r="BD102" s="4">
        <v>14.102</v>
      </c>
      <c r="BE102" s="4">
        <v>2741.77</v>
      </c>
      <c r="BF102" s="4">
        <v>87.427000000000007</v>
      </c>
      <c r="BG102" s="4">
        <v>7.5170000000000003</v>
      </c>
      <c r="BH102" s="4">
        <v>4.3999999999999997E-2</v>
      </c>
      <c r="BI102" s="4">
        <v>7.5609999999999999</v>
      </c>
      <c r="BJ102" s="4">
        <v>6.1340000000000003</v>
      </c>
      <c r="BK102" s="4">
        <v>3.5999999999999997E-2</v>
      </c>
      <c r="BL102" s="4">
        <v>6.17</v>
      </c>
      <c r="BM102" s="4">
        <v>9.5527999999999995</v>
      </c>
      <c r="BQ102" s="4">
        <v>258.81299999999999</v>
      </c>
      <c r="BR102" s="4">
        <v>0.20394100000000001</v>
      </c>
      <c r="BS102" s="4">
        <v>-5</v>
      </c>
      <c r="BT102" s="4">
        <v>7.8770000000000003E-3</v>
      </c>
      <c r="BU102" s="4">
        <v>4.9838079999999998</v>
      </c>
      <c r="BV102" s="4">
        <v>21</v>
      </c>
      <c r="BW102" s="4">
        <f t="shared" si="10"/>
        <v>1.3167220735999998</v>
      </c>
      <c r="BY102" s="4">
        <f>BE102*$BU102*VLOOKUP("Fuel Specific Gravity",'Raw Data'!$A$1:$B$2000,2,FALSE)</f>
        <v>10262.00590038016</v>
      </c>
      <c r="BZ102" s="4">
        <f>BF102*$BU102*VLOOKUP("Fuel Specific Gravity",'Raw Data'!$A$1:$B$2000,2,FALSE)</f>
        <v>327.22525589401602</v>
      </c>
      <c r="CA102" s="4">
        <f>BJ102*$BU102*VLOOKUP("Fuel Specific Gravity",'Raw Data'!$A$1:$B$2000,2,FALSE)</f>
        <v>22.958579382272003</v>
      </c>
      <c r="CB102" s="4">
        <f>BM102*$BU102*VLOOKUP("Fuel Specific Gravity",'Raw Data'!$A$1:$B$2000,2,FALSE)</f>
        <v>35.754600117862395</v>
      </c>
    </row>
    <row r="103" spans="1:80" x14ac:dyDescent="0.25">
      <c r="A103" s="2">
        <v>43167</v>
      </c>
      <c r="B103" s="38">
        <v>2.0982638888888891E-2</v>
      </c>
      <c r="C103" s="4">
        <v>13.042999999999999</v>
      </c>
      <c r="D103" s="4">
        <v>0.76949999999999996</v>
      </c>
      <c r="E103" s="4">
        <v>7694.9421490000004</v>
      </c>
      <c r="F103" s="4">
        <v>341.1</v>
      </c>
      <c r="G103" s="4">
        <v>2</v>
      </c>
      <c r="H103" s="4">
        <v>1457.8</v>
      </c>
      <c r="J103" s="4">
        <v>1.7</v>
      </c>
      <c r="K103" s="4">
        <v>0.87549999999999994</v>
      </c>
      <c r="L103" s="4">
        <v>11.4192</v>
      </c>
      <c r="M103" s="4">
        <v>0.67369999999999997</v>
      </c>
      <c r="N103" s="4">
        <v>298.63729999999998</v>
      </c>
      <c r="O103" s="4">
        <v>1.7509999999999999</v>
      </c>
      <c r="P103" s="4">
        <v>300.39999999999998</v>
      </c>
      <c r="Q103" s="4">
        <v>243.7</v>
      </c>
      <c r="R103" s="4">
        <v>1.4289000000000001</v>
      </c>
      <c r="S103" s="4">
        <v>245.1</v>
      </c>
      <c r="T103" s="4">
        <v>1457.8056999999999</v>
      </c>
      <c r="W103" s="4">
        <v>0</v>
      </c>
      <c r="X103" s="4">
        <v>1.4883999999999999</v>
      </c>
      <c r="Y103" s="4">
        <v>12</v>
      </c>
      <c r="Z103" s="4">
        <v>851</v>
      </c>
      <c r="AA103" s="4">
        <v>851</v>
      </c>
      <c r="AB103" s="4">
        <v>865</v>
      </c>
      <c r="AC103" s="4">
        <v>92</v>
      </c>
      <c r="AD103" s="4">
        <v>27.04</v>
      </c>
      <c r="AE103" s="4">
        <v>0.62</v>
      </c>
      <c r="AF103" s="4">
        <v>978</v>
      </c>
      <c r="AG103" s="4">
        <v>1</v>
      </c>
      <c r="AH103" s="4">
        <v>53</v>
      </c>
      <c r="AI103" s="4">
        <v>37</v>
      </c>
      <c r="AJ103" s="4">
        <v>190</v>
      </c>
      <c r="AK103" s="4">
        <v>168</v>
      </c>
      <c r="AL103" s="4">
        <v>3.8</v>
      </c>
      <c r="AM103" s="4">
        <v>175</v>
      </c>
      <c r="AN103" s="4" t="s">
        <v>155</v>
      </c>
      <c r="AO103" s="4">
        <v>2</v>
      </c>
      <c r="AP103" s="5">
        <v>0.77179398148148148</v>
      </c>
      <c r="AQ103" s="4">
        <v>47.164313999999997</v>
      </c>
      <c r="AR103" s="4">
        <v>-88.488792000000004</v>
      </c>
      <c r="AS103" s="4">
        <v>319.3</v>
      </c>
      <c r="AT103" s="4">
        <v>20.399999999999999</v>
      </c>
      <c r="AU103" s="4">
        <v>12</v>
      </c>
      <c r="AV103" s="4">
        <v>10</v>
      </c>
      <c r="AW103" s="4" t="s">
        <v>226</v>
      </c>
      <c r="AX103" s="4">
        <v>1.1000000000000001</v>
      </c>
      <c r="AY103" s="4">
        <v>1.4</v>
      </c>
      <c r="AZ103" s="4">
        <v>1.8</v>
      </c>
      <c r="BA103" s="4">
        <v>13.404</v>
      </c>
      <c r="BB103" s="4">
        <v>14.44</v>
      </c>
      <c r="BC103" s="4">
        <v>1.08</v>
      </c>
      <c r="BD103" s="4">
        <v>14.218999999999999</v>
      </c>
      <c r="BE103" s="4">
        <v>2712.123</v>
      </c>
      <c r="BF103" s="4">
        <v>101.84</v>
      </c>
      <c r="BG103" s="4">
        <v>7.4279999999999999</v>
      </c>
      <c r="BH103" s="4">
        <v>4.3999999999999997E-2</v>
      </c>
      <c r="BI103" s="4">
        <v>7.4710000000000001</v>
      </c>
      <c r="BJ103" s="4">
        <v>6.0609999999999999</v>
      </c>
      <c r="BK103" s="4">
        <v>3.5999999999999997E-2</v>
      </c>
      <c r="BL103" s="4">
        <v>6.0970000000000004</v>
      </c>
      <c r="BM103" s="4">
        <v>11.948</v>
      </c>
      <c r="BQ103" s="4">
        <v>257.029</v>
      </c>
      <c r="BR103" s="4">
        <v>0.25798900000000002</v>
      </c>
      <c r="BS103" s="4">
        <v>-5</v>
      </c>
      <c r="BT103" s="4">
        <v>7.123E-3</v>
      </c>
      <c r="BU103" s="4">
        <v>6.3046069999999999</v>
      </c>
      <c r="BV103" s="4">
        <v>21</v>
      </c>
      <c r="BW103" s="4">
        <f t="shared" si="10"/>
        <v>1.6656771693999999</v>
      </c>
      <c r="BY103" s="4">
        <f>BE103*$BU103*VLOOKUP("Fuel Specific Gravity",'Raw Data'!$A$1:$B$2000,2,FALSE)</f>
        <v>12841.251107646411</v>
      </c>
      <c r="BZ103" s="4">
        <f>BF103*$BU103*VLOOKUP("Fuel Specific Gravity",'Raw Data'!$A$1:$B$2000,2,FALSE)</f>
        <v>482.18794383688004</v>
      </c>
      <c r="CA103" s="4">
        <f>BJ103*$BU103*VLOOKUP("Fuel Specific Gravity",'Raw Data'!$A$1:$B$2000,2,FALSE)</f>
        <v>28.697379493277001</v>
      </c>
      <c r="CB103" s="4">
        <f>BM103*$BU103*VLOOKUP("Fuel Specific Gravity",'Raw Data'!$A$1:$B$2000,2,FALSE)</f>
        <v>56.570910771436004</v>
      </c>
    </row>
    <row r="104" spans="1:80" x14ac:dyDescent="0.25">
      <c r="A104" s="2">
        <v>43167</v>
      </c>
      <c r="B104" s="38">
        <v>2.0994212962962961E-2</v>
      </c>
      <c r="C104" s="4">
        <v>12.96</v>
      </c>
      <c r="D104" s="4">
        <v>0.97970000000000002</v>
      </c>
      <c r="E104" s="4">
        <v>9797.0558799999999</v>
      </c>
      <c r="F104" s="4">
        <v>354.5</v>
      </c>
      <c r="G104" s="4">
        <v>2</v>
      </c>
      <c r="H104" s="4">
        <v>1972.5</v>
      </c>
      <c r="J104" s="4">
        <v>1.7</v>
      </c>
      <c r="K104" s="4">
        <v>0.87380000000000002</v>
      </c>
      <c r="L104" s="4">
        <v>11.3241</v>
      </c>
      <c r="M104" s="4">
        <v>0.85599999999999998</v>
      </c>
      <c r="N104" s="4">
        <v>309.7516</v>
      </c>
      <c r="O104" s="4">
        <v>1.7224999999999999</v>
      </c>
      <c r="P104" s="4">
        <v>311.5</v>
      </c>
      <c r="Q104" s="4">
        <v>252.7697</v>
      </c>
      <c r="R104" s="4">
        <v>1.4056</v>
      </c>
      <c r="S104" s="4">
        <v>254.2</v>
      </c>
      <c r="T104" s="4">
        <v>1972.539</v>
      </c>
      <c r="W104" s="4">
        <v>0</v>
      </c>
      <c r="X104" s="4">
        <v>1.4854000000000001</v>
      </c>
      <c r="Y104" s="4">
        <v>12</v>
      </c>
      <c r="Z104" s="4">
        <v>851</v>
      </c>
      <c r="AA104" s="4">
        <v>851</v>
      </c>
      <c r="AB104" s="4">
        <v>864</v>
      </c>
      <c r="AC104" s="4">
        <v>92</v>
      </c>
      <c r="AD104" s="4">
        <v>27.04</v>
      </c>
      <c r="AE104" s="4">
        <v>0.62</v>
      </c>
      <c r="AF104" s="4">
        <v>978</v>
      </c>
      <c r="AG104" s="4">
        <v>1</v>
      </c>
      <c r="AH104" s="4">
        <v>53</v>
      </c>
      <c r="AI104" s="4">
        <v>37</v>
      </c>
      <c r="AJ104" s="4">
        <v>190</v>
      </c>
      <c r="AK104" s="4">
        <v>168</v>
      </c>
      <c r="AL104" s="4">
        <v>3.8</v>
      </c>
      <c r="AM104" s="4">
        <v>175</v>
      </c>
      <c r="AN104" s="4" t="s">
        <v>155</v>
      </c>
      <c r="AO104" s="4">
        <v>2</v>
      </c>
      <c r="AP104" s="5">
        <v>0.77180555555555552</v>
      </c>
      <c r="AQ104" s="4">
        <v>47.164318999999999</v>
      </c>
      <c r="AR104" s="4">
        <v>-88.488915000000006</v>
      </c>
      <c r="AS104" s="4">
        <v>319.39999999999998</v>
      </c>
      <c r="AT104" s="4">
        <v>21.2</v>
      </c>
      <c r="AU104" s="4">
        <v>12</v>
      </c>
      <c r="AV104" s="4">
        <v>10</v>
      </c>
      <c r="AW104" s="4" t="s">
        <v>226</v>
      </c>
      <c r="AX104" s="4">
        <v>1.1718999999999999</v>
      </c>
      <c r="AY104" s="4">
        <v>1.5438000000000001</v>
      </c>
      <c r="AZ104" s="4">
        <v>1.9438</v>
      </c>
      <c r="BA104" s="4">
        <v>13.404</v>
      </c>
      <c r="BB104" s="4">
        <v>14.23</v>
      </c>
      <c r="BC104" s="4">
        <v>1.06</v>
      </c>
      <c r="BD104" s="4">
        <v>14.446</v>
      </c>
      <c r="BE104" s="4">
        <v>2659.29</v>
      </c>
      <c r="BF104" s="4">
        <v>127.94799999999999</v>
      </c>
      <c r="BG104" s="4">
        <v>7.617</v>
      </c>
      <c r="BH104" s="4">
        <v>4.2000000000000003E-2</v>
      </c>
      <c r="BI104" s="4">
        <v>7.66</v>
      </c>
      <c r="BJ104" s="4">
        <v>6.2160000000000002</v>
      </c>
      <c r="BK104" s="4">
        <v>3.5000000000000003E-2</v>
      </c>
      <c r="BL104" s="4">
        <v>6.2510000000000003</v>
      </c>
      <c r="BM104" s="4">
        <v>15.9848</v>
      </c>
      <c r="BQ104" s="4">
        <v>253.63399999999999</v>
      </c>
      <c r="BR104" s="4">
        <v>0.243952</v>
      </c>
      <c r="BS104" s="4">
        <v>-5</v>
      </c>
      <c r="BT104" s="4">
        <v>7.8770000000000003E-3</v>
      </c>
      <c r="BU104" s="4">
        <v>5.9615770000000001</v>
      </c>
      <c r="BV104" s="4">
        <v>21</v>
      </c>
      <c r="BW104" s="4">
        <f t="shared" si="10"/>
        <v>1.5750486433999999</v>
      </c>
      <c r="BY104" s="4">
        <f>BE104*$BU104*VLOOKUP("Fuel Specific Gravity",'Raw Data'!$A$1:$B$2000,2,FALSE)</f>
        <v>11906.02513734783</v>
      </c>
      <c r="BZ104" s="4">
        <f>BF104*$BU104*VLOOKUP("Fuel Specific Gravity",'Raw Data'!$A$1:$B$2000,2,FALSE)</f>
        <v>572.84166235099599</v>
      </c>
      <c r="CA104" s="4">
        <f>BJ104*$BU104*VLOOKUP("Fuel Specific Gravity",'Raw Data'!$A$1:$B$2000,2,FALSE)</f>
        <v>27.829929136632</v>
      </c>
      <c r="CB104" s="4">
        <f>BM104*$BU104*VLOOKUP("Fuel Specific Gravity",'Raw Data'!$A$1:$B$2000,2,FALSE)</f>
        <v>71.566256638229603</v>
      </c>
    </row>
    <row r="105" spans="1:80" x14ac:dyDescent="0.25">
      <c r="A105" s="2">
        <v>43167</v>
      </c>
      <c r="B105" s="38">
        <v>2.1005787037037038E-2</v>
      </c>
      <c r="C105" s="4">
        <v>12.96</v>
      </c>
      <c r="D105" s="4">
        <v>1.0922000000000001</v>
      </c>
      <c r="E105" s="4">
        <v>10921.818960000001</v>
      </c>
      <c r="F105" s="4">
        <v>404</v>
      </c>
      <c r="G105" s="4">
        <v>1.6</v>
      </c>
      <c r="H105" s="4">
        <v>2731.2</v>
      </c>
      <c r="J105" s="4">
        <v>1.7</v>
      </c>
      <c r="K105" s="4">
        <v>0.872</v>
      </c>
      <c r="L105" s="4">
        <v>11.3011</v>
      </c>
      <c r="M105" s="4">
        <v>0.95240000000000002</v>
      </c>
      <c r="N105" s="4">
        <v>352.24630000000002</v>
      </c>
      <c r="O105" s="4">
        <v>1.4319999999999999</v>
      </c>
      <c r="P105" s="4">
        <v>353.7</v>
      </c>
      <c r="Q105" s="4">
        <v>287.44709999999998</v>
      </c>
      <c r="R105" s="4">
        <v>1.1686000000000001</v>
      </c>
      <c r="S105" s="4">
        <v>288.60000000000002</v>
      </c>
      <c r="T105" s="4">
        <v>2731.1594</v>
      </c>
      <c r="W105" s="4">
        <v>0</v>
      </c>
      <c r="X105" s="4">
        <v>1.4823999999999999</v>
      </c>
      <c r="Y105" s="4">
        <v>12</v>
      </c>
      <c r="Z105" s="4">
        <v>852</v>
      </c>
      <c r="AA105" s="4">
        <v>852</v>
      </c>
      <c r="AB105" s="4">
        <v>865</v>
      </c>
      <c r="AC105" s="4">
        <v>92</v>
      </c>
      <c r="AD105" s="4">
        <v>27.04</v>
      </c>
      <c r="AE105" s="4">
        <v>0.62</v>
      </c>
      <c r="AF105" s="4">
        <v>978</v>
      </c>
      <c r="AG105" s="4">
        <v>1</v>
      </c>
      <c r="AH105" s="4">
        <v>53</v>
      </c>
      <c r="AI105" s="4">
        <v>37</v>
      </c>
      <c r="AJ105" s="4">
        <v>190</v>
      </c>
      <c r="AK105" s="4">
        <v>168</v>
      </c>
      <c r="AL105" s="4">
        <v>3.7</v>
      </c>
      <c r="AM105" s="4">
        <v>175</v>
      </c>
      <c r="AN105" s="4" t="s">
        <v>155</v>
      </c>
      <c r="AO105" s="4">
        <v>2</v>
      </c>
      <c r="AP105" s="5">
        <v>0.77181712962962967</v>
      </c>
      <c r="AQ105" s="4">
        <v>47.164298000000002</v>
      </c>
      <c r="AR105" s="4">
        <v>-88.489041999999998</v>
      </c>
      <c r="AS105" s="4">
        <v>319.2</v>
      </c>
      <c r="AT105" s="4">
        <v>21.5</v>
      </c>
      <c r="AU105" s="4">
        <v>12</v>
      </c>
      <c r="AV105" s="4">
        <v>10</v>
      </c>
      <c r="AW105" s="4" t="s">
        <v>226</v>
      </c>
      <c r="AX105" s="4">
        <v>1.4157</v>
      </c>
      <c r="AY105" s="4">
        <v>1.8157000000000001</v>
      </c>
      <c r="AZ105" s="4">
        <v>2.2875999999999999</v>
      </c>
      <c r="BA105" s="4">
        <v>13.404</v>
      </c>
      <c r="BB105" s="4">
        <v>14.03</v>
      </c>
      <c r="BC105" s="4">
        <v>1.05</v>
      </c>
      <c r="BD105" s="4">
        <v>14.679</v>
      </c>
      <c r="BE105" s="4">
        <v>2622.174</v>
      </c>
      <c r="BF105" s="4">
        <v>140.64599999999999</v>
      </c>
      <c r="BG105" s="4">
        <v>8.5589999999999993</v>
      </c>
      <c r="BH105" s="4">
        <v>3.5000000000000003E-2</v>
      </c>
      <c r="BI105" s="4">
        <v>8.5939999999999994</v>
      </c>
      <c r="BJ105" s="4">
        <v>6.9850000000000003</v>
      </c>
      <c r="BK105" s="4">
        <v>2.8000000000000001E-2</v>
      </c>
      <c r="BL105" s="4">
        <v>7.0129999999999999</v>
      </c>
      <c r="BM105" s="4">
        <v>21.868099999999998</v>
      </c>
      <c r="BQ105" s="4">
        <v>250.09399999999999</v>
      </c>
      <c r="BR105" s="4">
        <v>0.26380199999999998</v>
      </c>
      <c r="BS105" s="4">
        <v>-5</v>
      </c>
      <c r="BT105" s="4">
        <v>7.123E-3</v>
      </c>
      <c r="BU105" s="4">
        <v>6.4466619999999999</v>
      </c>
      <c r="BV105" s="4">
        <v>21</v>
      </c>
      <c r="BW105" s="4">
        <f t="shared" si="10"/>
        <v>1.7032081003999999</v>
      </c>
      <c r="BY105" s="4">
        <f>BE105*$BU105*VLOOKUP("Fuel Specific Gravity",'Raw Data'!$A$1:$B$2000,2,FALSE)</f>
        <v>12695.106381874188</v>
      </c>
      <c r="BZ105" s="4">
        <f>BF105*$BU105*VLOOKUP("Fuel Specific Gravity",'Raw Data'!$A$1:$B$2000,2,FALSE)</f>
        <v>680.92961496265195</v>
      </c>
      <c r="CA105" s="4">
        <f>BJ105*$BU105*VLOOKUP("Fuel Specific Gravity",'Raw Data'!$A$1:$B$2000,2,FALSE)</f>
        <v>33.817480486570005</v>
      </c>
      <c r="CB105" s="4">
        <f>BM105*$BU105*VLOOKUP("Fuel Specific Gravity",'Raw Data'!$A$1:$B$2000,2,FALSE)</f>
        <v>105.87316321093218</v>
      </c>
    </row>
    <row r="106" spans="1:80" x14ac:dyDescent="0.25">
      <c r="A106" s="2">
        <v>43167</v>
      </c>
      <c r="B106" s="38">
        <v>2.1017361111111108E-2</v>
      </c>
      <c r="C106" s="4">
        <v>12.96</v>
      </c>
      <c r="D106" s="4">
        <v>0.96789999999999998</v>
      </c>
      <c r="E106" s="4">
        <v>9678.6689420000002</v>
      </c>
      <c r="F106" s="4">
        <v>541.20000000000005</v>
      </c>
      <c r="G106" s="4">
        <v>0.9</v>
      </c>
      <c r="H106" s="4">
        <v>3232.9</v>
      </c>
      <c r="J106" s="4">
        <v>1.7</v>
      </c>
      <c r="K106" s="4">
        <v>0.87270000000000003</v>
      </c>
      <c r="L106" s="4">
        <v>11.309799999999999</v>
      </c>
      <c r="M106" s="4">
        <v>0.84460000000000002</v>
      </c>
      <c r="N106" s="4">
        <v>472.27319999999997</v>
      </c>
      <c r="O106" s="4">
        <v>0.74609999999999999</v>
      </c>
      <c r="P106" s="4">
        <v>473</v>
      </c>
      <c r="Q106" s="4">
        <v>385.3938</v>
      </c>
      <c r="R106" s="4">
        <v>0.6089</v>
      </c>
      <c r="S106" s="4">
        <v>386</v>
      </c>
      <c r="T106" s="4">
        <v>3232.8694</v>
      </c>
      <c r="W106" s="4">
        <v>0</v>
      </c>
      <c r="X106" s="4">
        <v>1.4835</v>
      </c>
      <c r="Y106" s="4">
        <v>12</v>
      </c>
      <c r="Z106" s="4">
        <v>851</v>
      </c>
      <c r="AA106" s="4">
        <v>851</v>
      </c>
      <c r="AB106" s="4">
        <v>864</v>
      </c>
      <c r="AC106" s="4">
        <v>92</v>
      </c>
      <c r="AD106" s="4">
        <v>27.04</v>
      </c>
      <c r="AE106" s="4">
        <v>0.62</v>
      </c>
      <c r="AF106" s="4">
        <v>978</v>
      </c>
      <c r="AG106" s="4">
        <v>1</v>
      </c>
      <c r="AH106" s="4">
        <v>53</v>
      </c>
      <c r="AI106" s="4">
        <v>37</v>
      </c>
      <c r="AJ106" s="4">
        <v>190</v>
      </c>
      <c r="AK106" s="4">
        <v>168</v>
      </c>
      <c r="AL106" s="4">
        <v>3.8</v>
      </c>
      <c r="AM106" s="4">
        <v>175</v>
      </c>
      <c r="AN106" s="4" t="s">
        <v>155</v>
      </c>
      <c r="AO106" s="4">
        <v>2</v>
      </c>
      <c r="AP106" s="5">
        <v>0.7718287037037036</v>
      </c>
      <c r="AQ106" s="4">
        <v>47.164273999999999</v>
      </c>
      <c r="AR106" s="4">
        <v>-88.489170999999999</v>
      </c>
      <c r="AS106" s="4">
        <v>319</v>
      </c>
      <c r="AT106" s="4">
        <v>22.1</v>
      </c>
      <c r="AU106" s="4">
        <v>12</v>
      </c>
      <c r="AV106" s="4">
        <v>10</v>
      </c>
      <c r="AW106" s="4" t="s">
        <v>226</v>
      </c>
      <c r="AX106" s="4">
        <v>1.1405000000000001</v>
      </c>
      <c r="AY106" s="4">
        <v>1.6124000000000001</v>
      </c>
      <c r="AZ106" s="4">
        <v>1.9685999999999999</v>
      </c>
      <c r="BA106" s="4">
        <v>13.404</v>
      </c>
      <c r="BB106" s="4">
        <v>14.1</v>
      </c>
      <c r="BC106" s="4">
        <v>1.05</v>
      </c>
      <c r="BD106" s="4">
        <v>14.590999999999999</v>
      </c>
      <c r="BE106" s="4">
        <v>2634.511</v>
      </c>
      <c r="BF106" s="4">
        <v>125.224</v>
      </c>
      <c r="BG106" s="4">
        <v>11.521000000000001</v>
      </c>
      <c r="BH106" s="4">
        <v>1.7999999999999999E-2</v>
      </c>
      <c r="BI106" s="4">
        <v>11.539</v>
      </c>
      <c r="BJ106" s="4">
        <v>9.4009999999999998</v>
      </c>
      <c r="BK106" s="4">
        <v>1.4999999999999999E-2</v>
      </c>
      <c r="BL106" s="4">
        <v>9.4160000000000004</v>
      </c>
      <c r="BM106" s="4">
        <v>25.986999999999998</v>
      </c>
      <c r="BQ106" s="4">
        <v>251.27099999999999</v>
      </c>
      <c r="BR106" s="4">
        <v>0.29594100000000001</v>
      </c>
      <c r="BS106" s="4">
        <v>-5</v>
      </c>
      <c r="BT106" s="4">
        <v>7.0000000000000001E-3</v>
      </c>
      <c r="BU106" s="4">
        <v>7.2320580000000003</v>
      </c>
      <c r="BV106" s="4">
        <v>21</v>
      </c>
      <c r="BW106" s="4">
        <f t="shared" si="10"/>
        <v>1.9107097235999999</v>
      </c>
      <c r="BY106" s="4">
        <f>BE106*$BU106*VLOOKUP("Fuel Specific Gravity",'Raw Data'!$A$1:$B$2000,2,FALSE)</f>
        <v>14308.755201582138</v>
      </c>
      <c r="BZ106" s="4">
        <f>BF106*$BU106*VLOOKUP("Fuel Specific Gravity",'Raw Data'!$A$1:$B$2000,2,FALSE)</f>
        <v>680.12605047499198</v>
      </c>
      <c r="CA106" s="4">
        <f>BJ106*$BU106*VLOOKUP("Fuel Specific Gravity",'Raw Data'!$A$1:$B$2000,2,FALSE)</f>
        <v>51.059421520758008</v>
      </c>
      <c r="CB106" s="4">
        <f>BM106*$BU106*VLOOKUP("Fuel Specific Gravity",'Raw Data'!$A$1:$B$2000,2,FALSE)</f>
        <v>141.14255792574599</v>
      </c>
    </row>
    <row r="107" spans="1:80" x14ac:dyDescent="0.25">
      <c r="A107" s="2">
        <v>43167</v>
      </c>
      <c r="B107" s="38">
        <v>2.1028935185185185E-2</v>
      </c>
      <c r="C107" s="4">
        <v>12.96</v>
      </c>
      <c r="D107" s="4">
        <v>0.94789999999999996</v>
      </c>
      <c r="E107" s="4">
        <v>9479.4690269999992</v>
      </c>
      <c r="F107" s="4">
        <v>707.2</v>
      </c>
      <c r="G107" s="4">
        <v>0.4</v>
      </c>
      <c r="H107" s="4">
        <v>3313.5</v>
      </c>
      <c r="J107" s="4">
        <v>1.7</v>
      </c>
      <c r="K107" s="4">
        <v>0.87270000000000003</v>
      </c>
      <c r="L107" s="4">
        <v>11.3108</v>
      </c>
      <c r="M107" s="4">
        <v>0.82730000000000004</v>
      </c>
      <c r="N107" s="4">
        <v>617.19380000000001</v>
      </c>
      <c r="O107" s="4">
        <v>0.34910000000000002</v>
      </c>
      <c r="P107" s="4">
        <v>617.5</v>
      </c>
      <c r="Q107" s="4">
        <v>503.6549</v>
      </c>
      <c r="R107" s="4">
        <v>0.28489999999999999</v>
      </c>
      <c r="S107" s="4">
        <v>503.9</v>
      </c>
      <c r="T107" s="4">
        <v>3313.4924999999998</v>
      </c>
      <c r="W107" s="4">
        <v>0</v>
      </c>
      <c r="X107" s="4">
        <v>1.4837</v>
      </c>
      <c r="Y107" s="4">
        <v>12</v>
      </c>
      <c r="Z107" s="4">
        <v>852</v>
      </c>
      <c r="AA107" s="4">
        <v>852</v>
      </c>
      <c r="AB107" s="4">
        <v>865</v>
      </c>
      <c r="AC107" s="4">
        <v>92</v>
      </c>
      <c r="AD107" s="4">
        <v>27.04</v>
      </c>
      <c r="AE107" s="4">
        <v>0.62</v>
      </c>
      <c r="AF107" s="4">
        <v>978</v>
      </c>
      <c r="AG107" s="4">
        <v>1</v>
      </c>
      <c r="AH107" s="4">
        <v>52.122999999999998</v>
      </c>
      <c r="AI107" s="4">
        <v>37</v>
      </c>
      <c r="AJ107" s="4">
        <v>190</v>
      </c>
      <c r="AK107" s="4">
        <v>168</v>
      </c>
      <c r="AL107" s="4">
        <v>3.7</v>
      </c>
      <c r="AM107" s="4">
        <v>175</v>
      </c>
      <c r="AN107" s="4" t="s">
        <v>155</v>
      </c>
      <c r="AO107" s="4">
        <v>2</v>
      </c>
      <c r="AP107" s="5">
        <v>0.77184027777777775</v>
      </c>
      <c r="AQ107" s="4">
        <v>47.164253000000002</v>
      </c>
      <c r="AR107" s="4">
        <v>-88.489298000000005</v>
      </c>
      <c r="AS107" s="4">
        <v>319</v>
      </c>
      <c r="AT107" s="4">
        <v>24.9</v>
      </c>
      <c r="AU107" s="4">
        <v>12</v>
      </c>
      <c r="AV107" s="4">
        <v>10</v>
      </c>
      <c r="AW107" s="4" t="s">
        <v>226</v>
      </c>
      <c r="AX107" s="4">
        <v>1</v>
      </c>
      <c r="AY107" s="4">
        <v>1.5</v>
      </c>
      <c r="AZ107" s="4">
        <v>1.8</v>
      </c>
      <c r="BA107" s="4">
        <v>13.404</v>
      </c>
      <c r="BB107" s="4">
        <v>14.11</v>
      </c>
      <c r="BC107" s="4">
        <v>1.05</v>
      </c>
      <c r="BD107" s="4">
        <v>14.581</v>
      </c>
      <c r="BE107" s="4">
        <v>2636.4929999999999</v>
      </c>
      <c r="BF107" s="4">
        <v>122.739</v>
      </c>
      <c r="BG107" s="4">
        <v>15.066000000000001</v>
      </c>
      <c r="BH107" s="4">
        <v>8.9999999999999993E-3</v>
      </c>
      <c r="BI107" s="4">
        <v>15.074</v>
      </c>
      <c r="BJ107" s="4">
        <v>12.294</v>
      </c>
      <c r="BK107" s="4">
        <v>7.0000000000000001E-3</v>
      </c>
      <c r="BL107" s="4">
        <v>12.301</v>
      </c>
      <c r="BM107" s="4">
        <v>26.652799999999999</v>
      </c>
      <c r="BQ107" s="4">
        <v>251.46</v>
      </c>
      <c r="BR107" s="4">
        <v>0.27018199999999998</v>
      </c>
      <c r="BS107" s="4">
        <v>-5</v>
      </c>
      <c r="BT107" s="4">
        <v>7.8770000000000003E-3</v>
      </c>
      <c r="BU107" s="4">
        <v>6.6025729999999996</v>
      </c>
      <c r="BV107" s="4">
        <v>21</v>
      </c>
      <c r="BW107" s="4">
        <f t="shared" si="10"/>
        <v>1.7443997865999998</v>
      </c>
      <c r="BY107" s="4">
        <f>BE107*$BU107*VLOOKUP("Fuel Specific Gravity",'Raw Data'!$A$1:$B$2000,2,FALSE)</f>
        <v>13073.135759863238</v>
      </c>
      <c r="BZ107" s="4">
        <f>BF107*$BU107*VLOOKUP("Fuel Specific Gravity",'Raw Data'!$A$1:$B$2000,2,FALSE)</f>
        <v>608.605298792697</v>
      </c>
      <c r="CA107" s="4">
        <f>BJ107*$BU107*VLOOKUP("Fuel Specific Gravity",'Raw Data'!$A$1:$B$2000,2,FALSE)</f>
        <v>60.960196378962003</v>
      </c>
      <c r="CB107" s="4">
        <f>BM107*$BU107*VLOOKUP("Fuel Specific Gravity",'Raw Data'!$A$1:$B$2000,2,FALSE)</f>
        <v>132.15877029845439</v>
      </c>
    </row>
    <row r="108" spans="1:80" x14ac:dyDescent="0.25">
      <c r="A108" s="2">
        <v>43167</v>
      </c>
      <c r="B108" s="38">
        <v>2.1040509259259255E-2</v>
      </c>
      <c r="C108" s="4">
        <v>12.96</v>
      </c>
      <c r="D108" s="4">
        <v>0.81040000000000001</v>
      </c>
      <c r="E108" s="4">
        <v>8103.7650839999997</v>
      </c>
      <c r="F108" s="4">
        <v>807.5</v>
      </c>
      <c r="G108" s="4">
        <v>0.4</v>
      </c>
      <c r="H108" s="4">
        <v>3042.6</v>
      </c>
      <c r="J108" s="4">
        <v>1.7</v>
      </c>
      <c r="K108" s="4">
        <v>0.87429999999999997</v>
      </c>
      <c r="L108" s="4">
        <v>11.3306</v>
      </c>
      <c r="M108" s="4">
        <v>0.70850000000000002</v>
      </c>
      <c r="N108" s="4">
        <v>706.02120000000002</v>
      </c>
      <c r="O108" s="4">
        <v>0.375</v>
      </c>
      <c r="P108" s="4">
        <v>706.4</v>
      </c>
      <c r="Q108" s="4">
        <v>576.14160000000004</v>
      </c>
      <c r="R108" s="4">
        <v>0.30599999999999999</v>
      </c>
      <c r="S108" s="4">
        <v>576.4</v>
      </c>
      <c r="T108" s="4">
        <v>3042.6239</v>
      </c>
      <c r="W108" s="4">
        <v>0</v>
      </c>
      <c r="X108" s="4">
        <v>1.4863</v>
      </c>
      <c r="Y108" s="4">
        <v>12</v>
      </c>
      <c r="Z108" s="4">
        <v>852</v>
      </c>
      <c r="AA108" s="4">
        <v>852</v>
      </c>
      <c r="AB108" s="4">
        <v>865</v>
      </c>
      <c r="AC108" s="4">
        <v>92</v>
      </c>
      <c r="AD108" s="4">
        <v>27.04</v>
      </c>
      <c r="AE108" s="4">
        <v>0.62</v>
      </c>
      <c r="AF108" s="4">
        <v>978</v>
      </c>
      <c r="AG108" s="4">
        <v>1</v>
      </c>
      <c r="AH108" s="4">
        <v>52</v>
      </c>
      <c r="AI108" s="4">
        <v>37</v>
      </c>
      <c r="AJ108" s="4">
        <v>190</v>
      </c>
      <c r="AK108" s="4">
        <v>168</v>
      </c>
      <c r="AL108" s="4">
        <v>3.8</v>
      </c>
      <c r="AM108" s="4">
        <v>175</v>
      </c>
      <c r="AN108" s="4" t="s">
        <v>155</v>
      </c>
      <c r="AO108" s="4">
        <v>2</v>
      </c>
      <c r="AP108" s="5">
        <v>0.7718518518518519</v>
      </c>
      <c r="AQ108" s="4">
        <v>47.164214999999999</v>
      </c>
      <c r="AR108" s="4">
        <v>-88.489435</v>
      </c>
      <c r="AS108" s="4">
        <v>318.89999999999998</v>
      </c>
      <c r="AT108" s="4">
        <v>26.6</v>
      </c>
      <c r="AU108" s="4">
        <v>12</v>
      </c>
      <c r="AV108" s="4">
        <v>10</v>
      </c>
      <c r="AW108" s="4" t="s">
        <v>226</v>
      </c>
      <c r="AX108" s="4">
        <v>1</v>
      </c>
      <c r="AY108" s="4">
        <v>1.5</v>
      </c>
      <c r="AZ108" s="4">
        <v>1.8718999999999999</v>
      </c>
      <c r="BA108" s="4">
        <v>13.404</v>
      </c>
      <c r="BB108" s="4">
        <v>14.29</v>
      </c>
      <c r="BC108" s="4">
        <v>1.07</v>
      </c>
      <c r="BD108" s="4">
        <v>14.38</v>
      </c>
      <c r="BE108" s="4">
        <v>2668.1840000000002</v>
      </c>
      <c r="BF108" s="4">
        <v>106.188</v>
      </c>
      <c r="BG108" s="4">
        <v>17.411000000000001</v>
      </c>
      <c r="BH108" s="4">
        <v>8.9999999999999993E-3</v>
      </c>
      <c r="BI108" s="4">
        <v>17.420000000000002</v>
      </c>
      <c r="BJ108" s="4">
        <v>14.208</v>
      </c>
      <c r="BK108" s="4">
        <v>8.0000000000000002E-3</v>
      </c>
      <c r="BL108" s="4">
        <v>14.215</v>
      </c>
      <c r="BM108" s="4">
        <v>24.724799999999998</v>
      </c>
      <c r="BQ108" s="4">
        <v>254.483</v>
      </c>
      <c r="BR108" s="4">
        <v>0.27038499999999999</v>
      </c>
      <c r="BS108" s="4">
        <v>-5</v>
      </c>
      <c r="BT108" s="4">
        <v>8.0000000000000002E-3</v>
      </c>
      <c r="BU108" s="4">
        <v>6.6075340000000002</v>
      </c>
      <c r="BV108" s="4">
        <v>21</v>
      </c>
      <c r="BW108" s="4">
        <f t="shared" si="10"/>
        <v>1.7457104828000001</v>
      </c>
      <c r="BY108" s="4">
        <f>BE108*$BU108*VLOOKUP("Fuel Specific Gravity",'Raw Data'!$A$1:$B$2000,2,FALSE)</f>
        <v>13240.217490190256</v>
      </c>
      <c r="BZ108" s="4">
        <f>BF108*$BU108*VLOOKUP("Fuel Specific Gravity",'Raw Data'!$A$1:$B$2000,2,FALSE)</f>
        <v>526.93225611439198</v>
      </c>
      <c r="CA108" s="4">
        <f>BJ108*$BU108*VLOOKUP("Fuel Specific Gravity",'Raw Data'!$A$1:$B$2000,2,FALSE)</f>
        <v>70.503762147071996</v>
      </c>
      <c r="CB108" s="4">
        <f>BM108*$BU108*VLOOKUP("Fuel Specific Gravity",'Raw Data'!$A$1:$B$2000,2,FALSE)</f>
        <v>122.69083743904319</v>
      </c>
    </row>
    <row r="109" spans="1:80" x14ac:dyDescent="0.25">
      <c r="A109" s="2">
        <v>43167</v>
      </c>
      <c r="B109" s="38">
        <v>2.1052083333333332E-2</v>
      </c>
      <c r="C109" s="4">
        <v>12.96</v>
      </c>
      <c r="D109" s="4">
        <v>0.66049999999999998</v>
      </c>
      <c r="E109" s="4">
        <v>6605.3305790000004</v>
      </c>
      <c r="F109" s="4">
        <v>761.8</v>
      </c>
      <c r="G109" s="4">
        <v>1</v>
      </c>
      <c r="H109" s="4">
        <v>2633</v>
      </c>
      <c r="J109" s="4">
        <v>1.6</v>
      </c>
      <c r="K109" s="4">
        <v>0.876</v>
      </c>
      <c r="L109" s="4">
        <v>11.3529</v>
      </c>
      <c r="M109" s="4">
        <v>0.5786</v>
      </c>
      <c r="N109" s="4">
        <v>667.31679999999994</v>
      </c>
      <c r="O109" s="4">
        <v>0.86460000000000004</v>
      </c>
      <c r="P109" s="4">
        <v>668.2</v>
      </c>
      <c r="Q109" s="4">
        <v>544.55730000000005</v>
      </c>
      <c r="R109" s="4">
        <v>0.7056</v>
      </c>
      <c r="S109" s="4">
        <v>545.29999999999995</v>
      </c>
      <c r="T109" s="4">
        <v>2632.9965000000002</v>
      </c>
      <c r="W109" s="4">
        <v>0</v>
      </c>
      <c r="X109" s="4">
        <v>1.4016</v>
      </c>
      <c r="Y109" s="4">
        <v>12</v>
      </c>
      <c r="Z109" s="4">
        <v>852</v>
      </c>
      <c r="AA109" s="4">
        <v>851</v>
      </c>
      <c r="AB109" s="4">
        <v>865</v>
      </c>
      <c r="AC109" s="4">
        <v>92</v>
      </c>
      <c r="AD109" s="4">
        <v>27.04</v>
      </c>
      <c r="AE109" s="4">
        <v>0.62</v>
      </c>
      <c r="AF109" s="4">
        <v>978</v>
      </c>
      <c r="AG109" s="4">
        <v>1</v>
      </c>
      <c r="AH109" s="4">
        <v>52</v>
      </c>
      <c r="AI109" s="4">
        <v>37</v>
      </c>
      <c r="AJ109" s="4">
        <v>190</v>
      </c>
      <c r="AK109" s="4">
        <v>168.9</v>
      </c>
      <c r="AL109" s="4">
        <v>3.7</v>
      </c>
      <c r="AM109" s="4">
        <v>175</v>
      </c>
      <c r="AN109" s="4" t="s">
        <v>155</v>
      </c>
      <c r="AO109" s="4">
        <v>2</v>
      </c>
      <c r="AP109" s="5">
        <v>0.77186342592592594</v>
      </c>
      <c r="AQ109" s="4">
        <v>47.164152000000001</v>
      </c>
      <c r="AR109" s="4">
        <v>-88.489572999999993</v>
      </c>
      <c r="AS109" s="4">
        <v>318.8</v>
      </c>
      <c r="AT109" s="4">
        <v>26.8</v>
      </c>
      <c r="AU109" s="4">
        <v>12</v>
      </c>
      <c r="AV109" s="4">
        <v>10</v>
      </c>
      <c r="AW109" s="4" t="s">
        <v>226</v>
      </c>
      <c r="AX109" s="4">
        <v>1.071828</v>
      </c>
      <c r="AY109" s="4">
        <v>1.1408590000000001</v>
      </c>
      <c r="AZ109" s="4">
        <v>1.9</v>
      </c>
      <c r="BA109" s="4">
        <v>13.404</v>
      </c>
      <c r="BB109" s="4">
        <v>14.5</v>
      </c>
      <c r="BC109" s="4">
        <v>1.08</v>
      </c>
      <c r="BD109" s="4">
        <v>14.156000000000001</v>
      </c>
      <c r="BE109" s="4">
        <v>2706.1089999999999</v>
      </c>
      <c r="BF109" s="4">
        <v>87.783000000000001</v>
      </c>
      <c r="BG109" s="4">
        <v>16.657</v>
      </c>
      <c r="BH109" s="4">
        <v>2.1999999999999999E-2</v>
      </c>
      <c r="BI109" s="4">
        <v>16.678999999999998</v>
      </c>
      <c r="BJ109" s="4">
        <v>13.593</v>
      </c>
      <c r="BK109" s="4">
        <v>1.7999999999999999E-2</v>
      </c>
      <c r="BL109" s="4">
        <v>13.611000000000001</v>
      </c>
      <c r="BM109" s="4">
        <v>21.657599999999999</v>
      </c>
      <c r="BQ109" s="4">
        <v>242.91800000000001</v>
      </c>
      <c r="BR109" s="4">
        <v>0.24556700000000001</v>
      </c>
      <c r="BS109" s="4">
        <v>-5</v>
      </c>
      <c r="BT109" s="4">
        <v>7.123E-3</v>
      </c>
      <c r="BU109" s="4">
        <v>6.0010440000000003</v>
      </c>
      <c r="BV109" s="4">
        <v>21</v>
      </c>
      <c r="BW109" s="4">
        <f t="shared" si="10"/>
        <v>1.5854758248</v>
      </c>
      <c r="BY109" s="4">
        <f>BE109*$BU109*VLOOKUP("Fuel Specific Gravity",'Raw Data'!$A$1:$B$2000,2,FALSE)</f>
        <v>12195.848862524796</v>
      </c>
      <c r="BZ109" s="4">
        <f>BF109*$BU109*VLOOKUP("Fuel Specific Gravity",'Raw Data'!$A$1:$B$2000,2,FALSE)</f>
        <v>395.61902373445207</v>
      </c>
      <c r="CA109" s="4">
        <f>BJ109*$BU109*VLOOKUP("Fuel Specific Gravity",'Raw Data'!$A$1:$B$2000,2,FALSE)</f>
        <v>61.260715510091998</v>
      </c>
      <c r="CB109" s="4">
        <f>BM109*$BU109*VLOOKUP("Fuel Specific Gravity",'Raw Data'!$A$1:$B$2000,2,FALSE)</f>
        <v>97.60612611133439</v>
      </c>
    </row>
    <row r="110" spans="1:80" x14ac:dyDescent="0.25">
      <c r="A110" s="2">
        <v>43167</v>
      </c>
      <c r="B110" s="38">
        <v>2.1063657407407409E-2</v>
      </c>
      <c r="C110" s="4">
        <v>12.962</v>
      </c>
      <c r="D110" s="4">
        <v>0.56899999999999995</v>
      </c>
      <c r="E110" s="4">
        <v>5690</v>
      </c>
      <c r="F110" s="4">
        <v>676.8</v>
      </c>
      <c r="G110" s="4">
        <v>1.6</v>
      </c>
      <c r="H110" s="4">
        <v>2219.4</v>
      </c>
      <c r="J110" s="4">
        <v>1.6</v>
      </c>
      <c r="K110" s="4">
        <v>0.87719999999999998</v>
      </c>
      <c r="L110" s="4">
        <v>11.3705</v>
      </c>
      <c r="M110" s="4">
        <v>0.49909999999999999</v>
      </c>
      <c r="N110" s="4">
        <v>593.71420000000001</v>
      </c>
      <c r="O110" s="4">
        <v>1.3917999999999999</v>
      </c>
      <c r="P110" s="4">
        <v>595.1</v>
      </c>
      <c r="Q110" s="4">
        <v>484.49459999999999</v>
      </c>
      <c r="R110" s="4">
        <v>1.1357999999999999</v>
      </c>
      <c r="S110" s="4">
        <v>485.6</v>
      </c>
      <c r="T110" s="4">
        <v>2219.4443999999999</v>
      </c>
      <c r="W110" s="4">
        <v>0</v>
      </c>
      <c r="X110" s="4">
        <v>1.4036</v>
      </c>
      <c r="Y110" s="4">
        <v>12</v>
      </c>
      <c r="Z110" s="4">
        <v>852</v>
      </c>
      <c r="AA110" s="4">
        <v>852</v>
      </c>
      <c r="AB110" s="4">
        <v>865</v>
      </c>
      <c r="AC110" s="4">
        <v>92</v>
      </c>
      <c r="AD110" s="4">
        <v>27.04</v>
      </c>
      <c r="AE110" s="4">
        <v>0.62</v>
      </c>
      <c r="AF110" s="4">
        <v>978</v>
      </c>
      <c r="AG110" s="4">
        <v>1</v>
      </c>
      <c r="AH110" s="4">
        <v>52</v>
      </c>
      <c r="AI110" s="4">
        <v>37</v>
      </c>
      <c r="AJ110" s="4">
        <v>190</v>
      </c>
      <c r="AK110" s="4">
        <v>169</v>
      </c>
      <c r="AL110" s="4">
        <v>3.8</v>
      </c>
      <c r="AM110" s="4">
        <v>175</v>
      </c>
      <c r="AN110" s="4" t="s">
        <v>155</v>
      </c>
      <c r="AO110" s="4">
        <v>2</v>
      </c>
      <c r="AP110" s="5">
        <v>0.77187499999999998</v>
      </c>
      <c r="AQ110" s="4">
        <v>47.164078000000003</v>
      </c>
      <c r="AR110" s="4">
        <v>-88.489697000000007</v>
      </c>
      <c r="AS110" s="4">
        <v>318.7</v>
      </c>
      <c r="AT110" s="4">
        <v>26.8</v>
      </c>
      <c r="AU110" s="4">
        <v>12</v>
      </c>
      <c r="AV110" s="4">
        <v>11</v>
      </c>
      <c r="AW110" s="4" t="s">
        <v>215</v>
      </c>
      <c r="AX110" s="4">
        <v>1.243744</v>
      </c>
      <c r="AY110" s="4">
        <v>1</v>
      </c>
      <c r="AZ110" s="4">
        <v>1.9718720000000001</v>
      </c>
      <c r="BA110" s="4">
        <v>13.404</v>
      </c>
      <c r="BB110" s="4">
        <v>14.65</v>
      </c>
      <c r="BC110" s="4">
        <v>1.0900000000000001</v>
      </c>
      <c r="BD110" s="4">
        <v>13.994999999999999</v>
      </c>
      <c r="BE110" s="4">
        <v>2733.5239999999999</v>
      </c>
      <c r="BF110" s="4">
        <v>76.373999999999995</v>
      </c>
      <c r="BG110" s="4">
        <v>14.946999999999999</v>
      </c>
      <c r="BH110" s="4">
        <v>3.5000000000000003E-2</v>
      </c>
      <c r="BI110" s="4">
        <v>14.981999999999999</v>
      </c>
      <c r="BJ110" s="4">
        <v>12.196999999999999</v>
      </c>
      <c r="BK110" s="4">
        <v>2.9000000000000001E-2</v>
      </c>
      <c r="BL110" s="4">
        <v>12.226000000000001</v>
      </c>
      <c r="BM110" s="4">
        <v>18.412400000000002</v>
      </c>
      <c r="BQ110" s="4">
        <v>245.34399999999999</v>
      </c>
      <c r="BR110" s="4">
        <v>0.22709099999999999</v>
      </c>
      <c r="BS110" s="4">
        <v>-5</v>
      </c>
      <c r="BT110" s="4">
        <v>7.0000000000000001E-3</v>
      </c>
      <c r="BU110" s="4">
        <v>5.5495369999999999</v>
      </c>
      <c r="BV110" s="4">
        <v>21</v>
      </c>
      <c r="BW110" s="4">
        <f t="shared" si="10"/>
        <v>1.4661876753999998</v>
      </c>
      <c r="BY110" s="4">
        <f>BE110*$BU110*VLOOKUP("Fuel Specific Gravity",'Raw Data'!$A$1:$B$2000,2,FALSE)</f>
        <v>11392.514226369389</v>
      </c>
      <c r="BZ110" s="4">
        <f>BF110*$BU110*VLOOKUP("Fuel Specific Gravity",'Raw Data'!$A$1:$B$2000,2,FALSE)</f>
        <v>318.30409446733796</v>
      </c>
      <c r="CA110" s="4">
        <f>BJ110*$BU110*VLOOKUP("Fuel Specific Gravity",'Raw Data'!$A$1:$B$2000,2,FALSE)</f>
        <v>50.833464794538997</v>
      </c>
      <c r="CB110" s="4">
        <f>BM110*$BU110*VLOOKUP("Fuel Specific Gravity",'Raw Data'!$A$1:$B$2000,2,FALSE)</f>
        <v>76.737401589158807</v>
      </c>
    </row>
    <row r="111" spans="1:80" x14ac:dyDescent="0.25">
      <c r="A111" s="2">
        <v>43167</v>
      </c>
      <c r="B111" s="38">
        <v>2.107523148148148E-2</v>
      </c>
      <c r="C111" s="4">
        <v>12.97</v>
      </c>
      <c r="D111" s="4">
        <v>0.55169999999999997</v>
      </c>
      <c r="E111" s="4">
        <v>5516.5632859999996</v>
      </c>
      <c r="F111" s="4">
        <v>593.79999999999995</v>
      </c>
      <c r="G111" s="4">
        <v>1.9</v>
      </c>
      <c r="H111" s="4">
        <v>1881.2</v>
      </c>
      <c r="J111" s="4">
        <v>1.6</v>
      </c>
      <c r="K111" s="4">
        <v>0.87770000000000004</v>
      </c>
      <c r="L111" s="4">
        <v>11.383599999999999</v>
      </c>
      <c r="M111" s="4">
        <v>0.48420000000000002</v>
      </c>
      <c r="N111" s="4">
        <v>521.19320000000005</v>
      </c>
      <c r="O111" s="4">
        <v>1.6676</v>
      </c>
      <c r="P111" s="4">
        <v>522.9</v>
      </c>
      <c r="Q111" s="4">
        <v>425.31459999999998</v>
      </c>
      <c r="R111" s="4">
        <v>1.3608</v>
      </c>
      <c r="S111" s="4">
        <v>426.7</v>
      </c>
      <c r="T111" s="4">
        <v>1881.2357</v>
      </c>
      <c r="W111" s="4">
        <v>0</v>
      </c>
      <c r="X111" s="4">
        <v>1.4043000000000001</v>
      </c>
      <c r="Y111" s="4">
        <v>12</v>
      </c>
      <c r="Z111" s="4">
        <v>851</v>
      </c>
      <c r="AA111" s="4">
        <v>851</v>
      </c>
      <c r="AB111" s="4">
        <v>864</v>
      </c>
      <c r="AC111" s="4">
        <v>92</v>
      </c>
      <c r="AD111" s="4">
        <v>27.04</v>
      </c>
      <c r="AE111" s="4">
        <v>0.62</v>
      </c>
      <c r="AF111" s="4">
        <v>978</v>
      </c>
      <c r="AG111" s="4">
        <v>1</v>
      </c>
      <c r="AH111" s="4">
        <v>52</v>
      </c>
      <c r="AI111" s="4">
        <v>37</v>
      </c>
      <c r="AJ111" s="4">
        <v>190</v>
      </c>
      <c r="AK111" s="4">
        <v>168.1</v>
      </c>
      <c r="AL111" s="4">
        <v>3.9</v>
      </c>
      <c r="AM111" s="4">
        <v>175</v>
      </c>
      <c r="AN111" s="4" t="s">
        <v>155</v>
      </c>
      <c r="AO111" s="4">
        <v>2</v>
      </c>
      <c r="AP111" s="5">
        <v>0.77188657407407402</v>
      </c>
      <c r="AQ111" s="4">
        <v>47.164002000000004</v>
      </c>
      <c r="AR111" s="4">
        <v>-88.489811000000003</v>
      </c>
      <c r="AS111" s="4">
        <v>318.3</v>
      </c>
      <c r="AT111" s="4">
        <v>26.4</v>
      </c>
      <c r="AU111" s="4">
        <v>12</v>
      </c>
      <c r="AV111" s="4">
        <v>11</v>
      </c>
      <c r="AW111" s="4" t="s">
        <v>215</v>
      </c>
      <c r="AX111" s="4">
        <v>1.6595</v>
      </c>
      <c r="AY111" s="4">
        <v>1.0719000000000001</v>
      </c>
      <c r="AZ111" s="4">
        <v>2.2875999999999999</v>
      </c>
      <c r="BA111" s="4">
        <v>13.404</v>
      </c>
      <c r="BB111" s="4">
        <v>14.71</v>
      </c>
      <c r="BC111" s="4">
        <v>1.1000000000000001</v>
      </c>
      <c r="BD111" s="4">
        <v>13.936</v>
      </c>
      <c r="BE111" s="4">
        <v>2744.8009999999999</v>
      </c>
      <c r="BF111" s="4">
        <v>74.305000000000007</v>
      </c>
      <c r="BG111" s="4">
        <v>13.16</v>
      </c>
      <c r="BH111" s="4">
        <v>4.2000000000000003E-2</v>
      </c>
      <c r="BI111" s="4">
        <v>13.202</v>
      </c>
      <c r="BJ111" s="4">
        <v>10.739000000000001</v>
      </c>
      <c r="BK111" s="4">
        <v>3.4000000000000002E-2</v>
      </c>
      <c r="BL111" s="4">
        <v>10.773999999999999</v>
      </c>
      <c r="BM111" s="4">
        <v>15.653</v>
      </c>
      <c r="BQ111" s="4">
        <v>246.20099999999999</v>
      </c>
      <c r="BR111" s="4">
        <v>0.210091</v>
      </c>
      <c r="BS111" s="4">
        <v>-5</v>
      </c>
      <c r="BT111" s="4">
        <v>7.0000000000000001E-3</v>
      </c>
      <c r="BU111" s="4">
        <v>5.134099</v>
      </c>
      <c r="BV111" s="4">
        <v>21</v>
      </c>
      <c r="BW111" s="4">
        <f t="shared" si="10"/>
        <v>1.3564289558</v>
      </c>
      <c r="BY111" s="4">
        <f>BE111*$BU111*VLOOKUP("Fuel Specific Gravity",'Raw Data'!$A$1:$B$2000,2,FALSE)</f>
        <v>10583.152132043549</v>
      </c>
      <c r="BZ111" s="4">
        <f>BF111*$BU111*VLOOKUP("Fuel Specific Gravity",'Raw Data'!$A$1:$B$2000,2,FALSE)</f>
        <v>286.498408872445</v>
      </c>
      <c r="CA111" s="4">
        <f>BJ111*$BU111*VLOOKUP("Fuel Specific Gravity",'Raw Data'!$A$1:$B$2000,2,FALSE)</f>
        <v>41.406451959911003</v>
      </c>
      <c r="CB111" s="4">
        <f>BM111*$BU111*VLOOKUP("Fuel Specific Gravity",'Raw Data'!$A$1:$B$2000,2,FALSE)</f>
        <v>60.353402786897</v>
      </c>
    </row>
    <row r="112" spans="1:80" x14ac:dyDescent="0.25">
      <c r="A112" s="2">
        <v>43167</v>
      </c>
      <c r="B112" s="38">
        <v>2.1086805555555557E-2</v>
      </c>
      <c r="C112" s="4">
        <v>12.97</v>
      </c>
      <c r="D112" s="4">
        <v>0.58260000000000001</v>
      </c>
      <c r="E112" s="4">
        <v>5826.0338979999997</v>
      </c>
      <c r="F112" s="4">
        <v>537.9</v>
      </c>
      <c r="G112" s="4">
        <v>1.9</v>
      </c>
      <c r="H112" s="4">
        <v>1752.2</v>
      </c>
      <c r="J112" s="4">
        <v>1.6</v>
      </c>
      <c r="K112" s="4">
        <v>0.87749999999999995</v>
      </c>
      <c r="L112" s="4">
        <v>11.380800000000001</v>
      </c>
      <c r="M112" s="4">
        <v>0.51119999999999999</v>
      </c>
      <c r="N112" s="4">
        <v>472.02569999999997</v>
      </c>
      <c r="O112" s="4">
        <v>1.6672</v>
      </c>
      <c r="P112" s="4">
        <v>473.7</v>
      </c>
      <c r="Q112" s="4">
        <v>385.19189999999998</v>
      </c>
      <c r="R112" s="4">
        <v>1.3605</v>
      </c>
      <c r="S112" s="4">
        <v>386.6</v>
      </c>
      <c r="T112" s="4">
        <v>1752.2058</v>
      </c>
      <c r="W112" s="4">
        <v>0</v>
      </c>
      <c r="X112" s="4">
        <v>1.4039999999999999</v>
      </c>
      <c r="Y112" s="4">
        <v>12</v>
      </c>
      <c r="Z112" s="4">
        <v>852</v>
      </c>
      <c r="AA112" s="4">
        <v>851</v>
      </c>
      <c r="AB112" s="4">
        <v>864</v>
      </c>
      <c r="AC112" s="4">
        <v>92</v>
      </c>
      <c r="AD112" s="4">
        <v>27.04</v>
      </c>
      <c r="AE112" s="4">
        <v>0.62</v>
      </c>
      <c r="AF112" s="4">
        <v>978</v>
      </c>
      <c r="AG112" s="4">
        <v>1</v>
      </c>
      <c r="AH112" s="4">
        <v>52</v>
      </c>
      <c r="AI112" s="4">
        <v>37</v>
      </c>
      <c r="AJ112" s="4">
        <v>190</v>
      </c>
      <c r="AK112" s="4">
        <v>168</v>
      </c>
      <c r="AL112" s="4">
        <v>3.7</v>
      </c>
      <c r="AM112" s="4">
        <v>175</v>
      </c>
      <c r="AN112" s="4" t="s">
        <v>155</v>
      </c>
      <c r="AO112" s="4">
        <v>2</v>
      </c>
      <c r="AP112" s="5">
        <v>0.77189814814814817</v>
      </c>
      <c r="AQ112" s="4">
        <v>47.163927999999999</v>
      </c>
      <c r="AR112" s="4">
        <v>-88.489924999999999</v>
      </c>
      <c r="AS112" s="4">
        <v>318.10000000000002</v>
      </c>
      <c r="AT112" s="4">
        <v>26</v>
      </c>
      <c r="AU112" s="4">
        <v>12</v>
      </c>
      <c r="AV112" s="4">
        <v>11</v>
      </c>
      <c r="AW112" s="4" t="s">
        <v>215</v>
      </c>
      <c r="AX112" s="4">
        <v>1.8</v>
      </c>
      <c r="AY112" s="4">
        <v>1.2438</v>
      </c>
      <c r="AZ112" s="4">
        <v>2.4719000000000002</v>
      </c>
      <c r="BA112" s="4">
        <v>13.404</v>
      </c>
      <c r="BB112" s="4">
        <v>14.69</v>
      </c>
      <c r="BC112" s="4">
        <v>1.1000000000000001</v>
      </c>
      <c r="BD112" s="4">
        <v>13.964</v>
      </c>
      <c r="BE112" s="4">
        <v>2741.5390000000002</v>
      </c>
      <c r="BF112" s="4">
        <v>78.38</v>
      </c>
      <c r="BG112" s="4">
        <v>11.907999999999999</v>
      </c>
      <c r="BH112" s="4">
        <v>4.2000000000000003E-2</v>
      </c>
      <c r="BI112" s="4">
        <v>11.95</v>
      </c>
      <c r="BJ112" s="4">
        <v>9.7170000000000005</v>
      </c>
      <c r="BK112" s="4">
        <v>3.4000000000000002E-2</v>
      </c>
      <c r="BL112" s="4">
        <v>9.7509999999999994</v>
      </c>
      <c r="BM112" s="4">
        <v>14.5657</v>
      </c>
      <c r="BQ112" s="4">
        <v>245.90799999999999</v>
      </c>
      <c r="BR112" s="4">
        <v>0.23430999999999999</v>
      </c>
      <c r="BS112" s="4">
        <v>-5</v>
      </c>
      <c r="BT112" s="4">
        <v>7.8770000000000003E-3</v>
      </c>
      <c r="BU112" s="4">
        <v>5.7259510000000002</v>
      </c>
      <c r="BV112" s="4">
        <v>21</v>
      </c>
      <c r="BW112" s="4">
        <f t="shared" si="10"/>
        <v>1.5127962542</v>
      </c>
      <c r="BY112" s="4">
        <f>BE112*$BU112*VLOOKUP("Fuel Specific Gravity",'Raw Data'!$A$1:$B$2000,2,FALSE)</f>
        <v>11789.136401920339</v>
      </c>
      <c r="BZ112" s="4">
        <f>BF112*$BU112*VLOOKUP("Fuel Specific Gravity",'Raw Data'!$A$1:$B$2000,2,FALSE)</f>
        <v>337.04882957437997</v>
      </c>
      <c r="CA112" s="4">
        <f>BJ112*$BU112*VLOOKUP("Fuel Specific Gravity",'Raw Data'!$A$1:$B$2000,2,FALSE)</f>
        <v>41.784938466117005</v>
      </c>
      <c r="CB112" s="4">
        <f>BM112*$BU112*VLOOKUP("Fuel Specific Gravity",'Raw Data'!$A$1:$B$2000,2,FALSE)</f>
        <v>62.635265845005698</v>
      </c>
    </row>
    <row r="113" spans="1:80" x14ac:dyDescent="0.25">
      <c r="A113" s="2">
        <v>43167</v>
      </c>
      <c r="B113" s="38">
        <v>2.109837962962963E-2</v>
      </c>
      <c r="C113" s="4">
        <v>12.962999999999999</v>
      </c>
      <c r="D113" s="4">
        <v>0.621</v>
      </c>
      <c r="E113" s="4">
        <v>6210</v>
      </c>
      <c r="F113" s="4">
        <v>520.1</v>
      </c>
      <c r="G113" s="4">
        <v>1.9</v>
      </c>
      <c r="H113" s="4">
        <v>2187.1999999999998</v>
      </c>
      <c r="J113" s="4">
        <v>1.6</v>
      </c>
      <c r="K113" s="4">
        <v>0.87680000000000002</v>
      </c>
      <c r="L113" s="4">
        <v>11.366</v>
      </c>
      <c r="M113" s="4">
        <v>0.54449999999999998</v>
      </c>
      <c r="N113" s="4">
        <v>456.0222</v>
      </c>
      <c r="O113" s="4">
        <v>1.6658999999999999</v>
      </c>
      <c r="P113" s="4">
        <v>457.7</v>
      </c>
      <c r="Q113" s="4">
        <v>372.13240000000002</v>
      </c>
      <c r="R113" s="4">
        <v>1.3593999999999999</v>
      </c>
      <c r="S113" s="4">
        <v>373.5</v>
      </c>
      <c r="T113" s="4">
        <v>2187.2188999999998</v>
      </c>
      <c r="W113" s="4">
        <v>0</v>
      </c>
      <c r="X113" s="4">
        <v>1.4029</v>
      </c>
      <c r="Y113" s="4">
        <v>12</v>
      </c>
      <c r="Z113" s="4">
        <v>853</v>
      </c>
      <c r="AA113" s="4">
        <v>852</v>
      </c>
      <c r="AB113" s="4">
        <v>866</v>
      </c>
      <c r="AC113" s="4">
        <v>92</v>
      </c>
      <c r="AD113" s="4">
        <v>27.04</v>
      </c>
      <c r="AE113" s="4">
        <v>0.62</v>
      </c>
      <c r="AF113" s="4">
        <v>978</v>
      </c>
      <c r="AG113" s="4">
        <v>1</v>
      </c>
      <c r="AH113" s="4">
        <v>52</v>
      </c>
      <c r="AI113" s="4">
        <v>37</v>
      </c>
      <c r="AJ113" s="4">
        <v>190</v>
      </c>
      <c r="AK113" s="4">
        <v>168</v>
      </c>
      <c r="AL113" s="4">
        <v>3.8</v>
      </c>
      <c r="AM113" s="4">
        <v>175</v>
      </c>
      <c r="AN113" s="4" t="s">
        <v>155</v>
      </c>
      <c r="AO113" s="4">
        <v>2</v>
      </c>
      <c r="AP113" s="5">
        <v>0.77190972222222232</v>
      </c>
      <c r="AQ113" s="4">
        <v>47.163860999999997</v>
      </c>
      <c r="AR113" s="4">
        <v>-88.490042000000003</v>
      </c>
      <c r="AS113" s="4">
        <v>317.8</v>
      </c>
      <c r="AT113" s="4">
        <v>25.5</v>
      </c>
      <c r="AU113" s="4">
        <v>12</v>
      </c>
      <c r="AV113" s="4">
        <v>11</v>
      </c>
      <c r="AW113" s="4" t="s">
        <v>215</v>
      </c>
      <c r="AX113" s="4">
        <v>1.3686</v>
      </c>
      <c r="AY113" s="4">
        <v>1.3</v>
      </c>
      <c r="AZ113" s="4">
        <v>1.9966999999999999</v>
      </c>
      <c r="BA113" s="4">
        <v>13.404</v>
      </c>
      <c r="BB113" s="4">
        <v>14.6</v>
      </c>
      <c r="BC113" s="4">
        <v>1.0900000000000001</v>
      </c>
      <c r="BD113" s="4">
        <v>14.053000000000001</v>
      </c>
      <c r="BE113" s="4">
        <v>2723.9389999999999</v>
      </c>
      <c r="BF113" s="4">
        <v>83.052000000000007</v>
      </c>
      <c r="BG113" s="4">
        <v>11.445</v>
      </c>
      <c r="BH113" s="4">
        <v>4.2000000000000003E-2</v>
      </c>
      <c r="BI113" s="4">
        <v>11.487</v>
      </c>
      <c r="BJ113" s="4">
        <v>9.34</v>
      </c>
      <c r="BK113" s="4">
        <v>3.4000000000000002E-2</v>
      </c>
      <c r="BL113" s="4">
        <v>9.3740000000000006</v>
      </c>
      <c r="BM113" s="4">
        <v>18.0886</v>
      </c>
      <c r="BQ113" s="4">
        <v>244.45599999999999</v>
      </c>
      <c r="BR113" s="4">
        <v>0.29938999999999999</v>
      </c>
      <c r="BS113" s="4">
        <v>-5</v>
      </c>
      <c r="BT113" s="4">
        <v>7.123E-3</v>
      </c>
      <c r="BU113" s="4">
        <v>7.3163429999999998</v>
      </c>
      <c r="BV113" s="4">
        <v>21</v>
      </c>
      <c r="BW113" s="4">
        <f t="shared" si="10"/>
        <v>1.9329778205999999</v>
      </c>
      <c r="BY113" s="4">
        <f>BE113*$BU113*VLOOKUP("Fuel Specific Gravity",'Raw Data'!$A$1:$B$2000,2,FALSE)</f>
        <v>14966.883298342827</v>
      </c>
      <c r="BZ113" s="4">
        <f>BF113*$BU113*VLOOKUP("Fuel Specific Gravity",'Raw Data'!$A$1:$B$2000,2,FALSE)</f>
        <v>456.33532604583604</v>
      </c>
      <c r="CA113" s="4">
        <f>BJ113*$BU113*VLOOKUP("Fuel Specific Gravity",'Raw Data'!$A$1:$B$2000,2,FALSE)</f>
        <v>51.319317358619998</v>
      </c>
      <c r="CB113" s="4">
        <f>BM113*$BU113*VLOOKUP("Fuel Specific Gravity",'Raw Data'!$A$1:$B$2000,2,FALSE)</f>
        <v>99.389143894339782</v>
      </c>
    </row>
    <row r="114" spans="1:80" x14ac:dyDescent="0.25">
      <c r="A114" s="2">
        <v>43167</v>
      </c>
      <c r="B114" s="38">
        <v>2.1109953703703704E-2</v>
      </c>
      <c r="C114" s="4">
        <v>12.96</v>
      </c>
      <c r="D114" s="4">
        <v>0.621</v>
      </c>
      <c r="E114" s="4">
        <v>6210</v>
      </c>
      <c r="F114" s="4">
        <v>596.29999999999995</v>
      </c>
      <c r="G114" s="4">
        <v>1.6</v>
      </c>
      <c r="H114" s="4">
        <v>2621.1999999999998</v>
      </c>
      <c r="J114" s="4">
        <v>1.6</v>
      </c>
      <c r="K114" s="4">
        <v>0.87639999999999996</v>
      </c>
      <c r="L114" s="4">
        <v>11.3581</v>
      </c>
      <c r="M114" s="4">
        <v>0.54420000000000002</v>
      </c>
      <c r="N114" s="4">
        <v>522.61789999999996</v>
      </c>
      <c r="O114" s="4">
        <v>1.4137999999999999</v>
      </c>
      <c r="P114" s="4">
        <v>524</v>
      </c>
      <c r="Q114" s="4">
        <v>426.47710000000001</v>
      </c>
      <c r="R114" s="4">
        <v>1.1536999999999999</v>
      </c>
      <c r="S114" s="4">
        <v>427.6</v>
      </c>
      <c r="T114" s="4">
        <v>2621.1977999999999</v>
      </c>
      <c r="W114" s="4">
        <v>0</v>
      </c>
      <c r="X114" s="4">
        <v>1.4021999999999999</v>
      </c>
      <c r="Y114" s="4">
        <v>12</v>
      </c>
      <c r="Z114" s="4">
        <v>853</v>
      </c>
      <c r="AA114" s="4">
        <v>852</v>
      </c>
      <c r="AB114" s="4">
        <v>865</v>
      </c>
      <c r="AC114" s="4">
        <v>92</v>
      </c>
      <c r="AD114" s="4">
        <v>27.04</v>
      </c>
      <c r="AE114" s="4">
        <v>0.62</v>
      </c>
      <c r="AF114" s="4">
        <v>978</v>
      </c>
      <c r="AG114" s="4">
        <v>1</v>
      </c>
      <c r="AH114" s="4">
        <v>52</v>
      </c>
      <c r="AI114" s="4">
        <v>37</v>
      </c>
      <c r="AJ114" s="4">
        <v>190</v>
      </c>
      <c r="AK114" s="4">
        <v>168</v>
      </c>
      <c r="AL114" s="4">
        <v>3.8</v>
      </c>
      <c r="AM114" s="4">
        <v>175</v>
      </c>
      <c r="AN114" s="4" t="s">
        <v>155</v>
      </c>
      <c r="AO114" s="4">
        <v>2</v>
      </c>
      <c r="AP114" s="5">
        <v>0.77192129629629624</v>
      </c>
      <c r="AQ114" s="4">
        <v>47.163803000000001</v>
      </c>
      <c r="AR114" s="4">
        <v>-88.490167</v>
      </c>
      <c r="AS114" s="4">
        <v>317.60000000000002</v>
      </c>
      <c r="AT114" s="4">
        <v>25.4</v>
      </c>
      <c r="AU114" s="4">
        <v>12</v>
      </c>
      <c r="AV114" s="4">
        <v>11</v>
      </c>
      <c r="AW114" s="4" t="s">
        <v>215</v>
      </c>
      <c r="AX114" s="4">
        <v>1.2719</v>
      </c>
      <c r="AY114" s="4">
        <v>1.3</v>
      </c>
      <c r="AZ114" s="4">
        <v>1.8718999999999999</v>
      </c>
      <c r="BA114" s="4">
        <v>13.404</v>
      </c>
      <c r="BB114" s="4">
        <v>14.55</v>
      </c>
      <c r="BC114" s="4">
        <v>1.0900000000000001</v>
      </c>
      <c r="BD114" s="4">
        <v>14.103999999999999</v>
      </c>
      <c r="BE114" s="4">
        <v>2714.13</v>
      </c>
      <c r="BF114" s="4">
        <v>82.774000000000001</v>
      </c>
      <c r="BG114" s="4">
        <v>13.077999999999999</v>
      </c>
      <c r="BH114" s="4">
        <v>3.5000000000000003E-2</v>
      </c>
      <c r="BI114" s="4">
        <v>13.114000000000001</v>
      </c>
      <c r="BJ114" s="4">
        <v>10.672000000000001</v>
      </c>
      <c r="BK114" s="4">
        <v>2.9000000000000001E-2</v>
      </c>
      <c r="BL114" s="4">
        <v>10.701000000000001</v>
      </c>
      <c r="BM114" s="4">
        <v>21.614599999999999</v>
      </c>
      <c r="BQ114" s="4">
        <v>243.63800000000001</v>
      </c>
      <c r="BR114" s="4">
        <v>0.29484500000000002</v>
      </c>
      <c r="BS114" s="4">
        <v>-5</v>
      </c>
      <c r="BT114" s="4">
        <v>6.123E-3</v>
      </c>
      <c r="BU114" s="4">
        <v>7.2052740000000002</v>
      </c>
      <c r="BV114" s="4">
        <v>21</v>
      </c>
      <c r="BW114" s="4">
        <f t="shared" si="10"/>
        <v>1.9036333908</v>
      </c>
      <c r="BY114" s="4">
        <f>BE114*$BU114*VLOOKUP("Fuel Specific Gravity",'Raw Data'!$A$1:$B$2000,2,FALSE)</f>
        <v>14686.593791536621</v>
      </c>
      <c r="BZ114" s="4">
        <f>BF114*$BU114*VLOOKUP("Fuel Specific Gravity",'Raw Data'!$A$1:$B$2000,2,FALSE)</f>
        <v>447.90342190707599</v>
      </c>
      <c r="CA114" s="4">
        <f>BJ114*$BU114*VLOOKUP("Fuel Specific Gravity",'Raw Data'!$A$1:$B$2000,2,FALSE)</f>
        <v>57.74790778012801</v>
      </c>
      <c r="CB114" s="4">
        <f>BM114*$BU114*VLOOKUP("Fuel Specific Gravity",'Raw Data'!$A$1:$B$2000,2,FALSE)</f>
        <v>116.9600756657004</v>
      </c>
    </row>
    <row r="115" spans="1:80" x14ac:dyDescent="0.25">
      <c r="A115" s="2">
        <v>43167</v>
      </c>
      <c r="B115" s="38">
        <v>2.1121527777777777E-2</v>
      </c>
      <c r="C115" s="4">
        <v>12.994999999999999</v>
      </c>
      <c r="D115" s="4">
        <v>0.80620000000000003</v>
      </c>
      <c r="E115" s="4">
        <v>8062.3310229999997</v>
      </c>
      <c r="F115" s="4">
        <v>775.2</v>
      </c>
      <c r="G115" s="4">
        <v>0.9</v>
      </c>
      <c r="H115" s="4">
        <v>3040.3</v>
      </c>
      <c r="J115" s="4">
        <v>1.6</v>
      </c>
      <c r="K115" s="4">
        <v>0.874</v>
      </c>
      <c r="L115" s="4">
        <v>11.3581</v>
      </c>
      <c r="M115" s="4">
        <v>0.70469999999999999</v>
      </c>
      <c r="N115" s="4">
        <v>677.55029999999999</v>
      </c>
      <c r="O115" s="4">
        <v>0.79749999999999999</v>
      </c>
      <c r="P115" s="4">
        <v>678.3</v>
      </c>
      <c r="Q115" s="4">
        <v>552.90819999999997</v>
      </c>
      <c r="R115" s="4">
        <v>0.65080000000000005</v>
      </c>
      <c r="S115" s="4">
        <v>553.6</v>
      </c>
      <c r="T115" s="4">
        <v>3040.3058000000001</v>
      </c>
      <c r="W115" s="4">
        <v>0</v>
      </c>
      <c r="X115" s="4">
        <v>1.3984000000000001</v>
      </c>
      <c r="Y115" s="4">
        <v>12</v>
      </c>
      <c r="Z115" s="4">
        <v>853</v>
      </c>
      <c r="AA115" s="4">
        <v>852</v>
      </c>
      <c r="AB115" s="4">
        <v>865</v>
      </c>
      <c r="AC115" s="4">
        <v>92</v>
      </c>
      <c r="AD115" s="4">
        <v>27.04</v>
      </c>
      <c r="AE115" s="4">
        <v>0.62</v>
      </c>
      <c r="AF115" s="4">
        <v>978</v>
      </c>
      <c r="AG115" s="4">
        <v>1</v>
      </c>
      <c r="AH115" s="4">
        <v>52</v>
      </c>
      <c r="AI115" s="4">
        <v>37</v>
      </c>
      <c r="AJ115" s="4">
        <v>190</v>
      </c>
      <c r="AK115" s="4">
        <v>168</v>
      </c>
      <c r="AL115" s="4">
        <v>3.7</v>
      </c>
      <c r="AM115" s="4">
        <v>175</v>
      </c>
      <c r="AN115" s="4" t="s">
        <v>155</v>
      </c>
      <c r="AO115" s="4">
        <v>2</v>
      </c>
      <c r="AP115" s="5">
        <v>0.77193287037037039</v>
      </c>
      <c r="AQ115" s="4">
        <v>47.163753</v>
      </c>
      <c r="AR115" s="4">
        <v>-88.490300000000005</v>
      </c>
      <c r="AS115" s="4">
        <v>317.5</v>
      </c>
      <c r="AT115" s="4">
        <v>26.1</v>
      </c>
      <c r="AU115" s="4">
        <v>12</v>
      </c>
      <c r="AV115" s="4">
        <v>11</v>
      </c>
      <c r="AW115" s="4" t="s">
        <v>215</v>
      </c>
      <c r="AX115" s="4">
        <v>1.2281</v>
      </c>
      <c r="AY115" s="4">
        <v>1.3718999999999999</v>
      </c>
      <c r="AZ115" s="4">
        <v>1.9</v>
      </c>
      <c r="BA115" s="4">
        <v>13.404</v>
      </c>
      <c r="BB115" s="4">
        <v>14.26</v>
      </c>
      <c r="BC115" s="4">
        <v>1.06</v>
      </c>
      <c r="BD115" s="4">
        <v>14.416</v>
      </c>
      <c r="BE115" s="4">
        <v>2669.576</v>
      </c>
      <c r="BF115" s="4">
        <v>105.41200000000001</v>
      </c>
      <c r="BG115" s="4">
        <v>16.677</v>
      </c>
      <c r="BH115" s="4">
        <v>0.02</v>
      </c>
      <c r="BI115" s="4">
        <v>16.696999999999999</v>
      </c>
      <c r="BJ115" s="4">
        <v>13.609</v>
      </c>
      <c r="BK115" s="4">
        <v>1.6E-2</v>
      </c>
      <c r="BL115" s="4">
        <v>13.625</v>
      </c>
      <c r="BM115" s="4">
        <v>24.659099999999999</v>
      </c>
      <c r="BQ115" s="4">
        <v>238.98500000000001</v>
      </c>
      <c r="BR115" s="4">
        <v>0.36309000000000002</v>
      </c>
      <c r="BS115" s="4">
        <v>-5</v>
      </c>
      <c r="BT115" s="4">
        <v>6.8760000000000002E-3</v>
      </c>
      <c r="BU115" s="4">
        <v>8.8730089999999997</v>
      </c>
      <c r="BV115" s="4">
        <v>21</v>
      </c>
      <c r="BW115" s="4">
        <f t="shared" si="10"/>
        <v>2.3442489778</v>
      </c>
      <c r="BY115" s="4">
        <f>BE115*$BU115*VLOOKUP("Fuel Specific Gravity",'Raw Data'!$A$1:$B$2000,2,FALSE)</f>
        <v>17789.066077512183</v>
      </c>
      <c r="BZ115" s="4">
        <f>BF115*$BU115*VLOOKUP("Fuel Specific Gravity",'Raw Data'!$A$1:$B$2000,2,FALSE)</f>
        <v>702.42654015570804</v>
      </c>
      <c r="CA115" s="4">
        <f>BJ115*$BU115*VLOOKUP("Fuel Specific Gravity",'Raw Data'!$A$1:$B$2000,2,FALSE)</f>
        <v>90.685337390230998</v>
      </c>
      <c r="CB115" s="4">
        <f>BM115*$BU115*VLOOKUP("Fuel Specific Gravity",'Raw Data'!$A$1:$B$2000,2,FALSE)</f>
        <v>164.31911259015689</v>
      </c>
    </row>
    <row r="116" spans="1:80" x14ac:dyDescent="0.25">
      <c r="A116" s="2">
        <v>43167</v>
      </c>
      <c r="B116" s="38">
        <v>2.1133101851851851E-2</v>
      </c>
      <c r="C116" s="4">
        <v>13.06</v>
      </c>
      <c r="D116" s="4">
        <v>0.94630000000000003</v>
      </c>
      <c r="E116" s="4">
        <v>9463.2945089999994</v>
      </c>
      <c r="F116" s="4">
        <v>971.5</v>
      </c>
      <c r="G116" s="4">
        <v>0.6</v>
      </c>
      <c r="H116" s="4">
        <v>3426.8</v>
      </c>
      <c r="J116" s="4">
        <v>1.6</v>
      </c>
      <c r="K116" s="4">
        <v>0.87190000000000001</v>
      </c>
      <c r="L116" s="4">
        <v>11.386799999999999</v>
      </c>
      <c r="M116" s="4">
        <v>0.82509999999999994</v>
      </c>
      <c r="N116" s="4">
        <v>847.04259999999999</v>
      </c>
      <c r="O116" s="4">
        <v>0.55510000000000004</v>
      </c>
      <c r="P116" s="4">
        <v>847.6</v>
      </c>
      <c r="Q116" s="4">
        <v>691.22069999999997</v>
      </c>
      <c r="R116" s="4">
        <v>0.45300000000000001</v>
      </c>
      <c r="S116" s="4">
        <v>691.7</v>
      </c>
      <c r="T116" s="4">
        <v>3426.8270000000002</v>
      </c>
      <c r="W116" s="4">
        <v>0</v>
      </c>
      <c r="X116" s="4">
        <v>1.395</v>
      </c>
      <c r="Y116" s="4">
        <v>12</v>
      </c>
      <c r="Z116" s="4">
        <v>852</v>
      </c>
      <c r="AA116" s="4">
        <v>852</v>
      </c>
      <c r="AB116" s="4">
        <v>864</v>
      </c>
      <c r="AC116" s="4">
        <v>92</v>
      </c>
      <c r="AD116" s="4">
        <v>27.04</v>
      </c>
      <c r="AE116" s="4">
        <v>0.62</v>
      </c>
      <c r="AF116" s="4">
        <v>978</v>
      </c>
      <c r="AG116" s="4">
        <v>1</v>
      </c>
      <c r="AH116" s="4">
        <v>52</v>
      </c>
      <c r="AI116" s="4">
        <v>37</v>
      </c>
      <c r="AJ116" s="4">
        <v>190</v>
      </c>
      <c r="AK116" s="4">
        <v>168.9</v>
      </c>
      <c r="AL116" s="4">
        <v>3.8</v>
      </c>
      <c r="AM116" s="4">
        <v>175</v>
      </c>
      <c r="AN116" s="4" t="s">
        <v>155</v>
      </c>
      <c r="AO116" s="4">
        <v>2</v>
      </c>
      <c r="AP116" s="5">
        <v>0.77194444444444443</v>
      </c>
      <c r="AQ116" s="4">
        <v>47.163721000000002</v>
      </c>
      <c r="AR116" s="4">
        <v>-88.490455999999995</v>
      </c>
      <c r="AS116" s="4">
        <v>317.39999999999998</v>
      </c>
      <c r="AT116" s="4">
        <v>26.4</v>
      </c>
      <c r="AU116" s="4">
        <v>12</v>
      </c>
      <c r="AV116" s="4">
        <v>11</v>
      </c>
      <c r="AW116" s="4" t="s">
        <v>215</v>
      </c>
      <c r="AX116" s="4">
        <v>1.3438000000000001</v>
      </c>
      <c r="AY116" s="4">
        <v>1.6156999999999999</v>
      </c>
      <c r="AZ116" s="4">
        <v>2.1876000000000002</v>
      </c>
      <c r="BA116" s="4">
        <v>13.404</v>
      </c>
      <c r="BB116" s="4">
        <v>14.01</v>
      </c>
      <c r="BC116" s="4">
        <v>1.05</v>
      </c>
      <c r="BD116" s="4">
        <v>14.694000000000001</v>
      </c>
      <c r="BE116" s="4">
        <v>2636.1590000000001</v>
      </c>
      <c r="BF116" s="4">
        <v>121.57599999999999</v>
      </c>
      <c r="BG116" s="4">
        <v>20.536000000000001</v>
      </c>
      <c r="BH116" s="4">
        <v>1.2999999999999999E-2</v>
      </c>
      <c r="BI116" s="4">
        <v>20.548999999999999</v>
      </c>
      <c r="BJ116" s="4">
        <v>16.757999999999999</v>
      </c>
      <c r="BK116" s="4">
        <v>1.0999999999999999E-2</v>
      </c>
      <c r="BL116" s="4">
        <v>16.768999999999998</v>
      </c>
      <c r="BM116" s="4">
        <v>27.376899999999999</v>
      </c>
      <c r="BQ116" s="4">
        <v>234.82599999999999</v>
      </c>
      <c r="BR116" s="4">
        <v>0.355462</v>
      </c>
      <c r="BS116" s="4">
        <v>-5</v>
      </c>
      <c r="BT116" s="4">
        <v>7.0000000000000001E-3</v>
      </c>
      <c r="BU116" s="4">
        <v>8.6866129999999995</v>
      </c>
      <c r="BV116" s="4">
        <v>21</v>
      </c>
      <c r="BW116" s="4">
        <f t="shared" si="10"/>
        <v>2.2950031545999998</v>
      </c>
      <c r="BY116" s="4">
        <f>BE116*$BU116*VLOOKUP("Fuel Specific Gravity",'Raw Data'!$A$1:$B$2000,2,FALSE)</f>
        <v>17197.369072639718</v>
      </c>
      <c r="BZ116" s="4">
        <f>BF116*$BU116*VLOOKUP("Fuel Specific Gravity",'Raw Data'!$A$1:$B$2000,2,FALSE)</f>
        <v>793.11883022808797</v>
      </c>
      <c r="CA116" s="4">
        <f>BJ116*$BU116*VLOOKUP("Fuel Specific Gravity",'Raw Data'!$A$1:$B$2000,2,FALSE)</f>
        <v>109.32326575115398</v>
      </c>
      <c r="CB116" s="4">
        <f>BM116*$BU116*VLOOKUP("Fuel Specific Gravity",'Raw Data'!$A$1:$B$2000,2,FALSE)</f>
        <v>178.59721411521468</v>
      </c>
    </row>
    <row r="117" spans="1:80" x14ac:dyDescent="0.25">
      <c r="A117" s="2">
        <v>43167</v>
      </c>
      <c r="B117" s="38">
        <v>2.1144675925925924E-2</v>
      </c>
      <c r="C117" s="4">
        <v>13.06</v>
      </c>
      <c r="D117" s="4">
        <v>1.0334000000000001</v>
      </c>
      <c r="E117" s="4">
        <v>10333.66279</v>
      </c>
      <c r="F117" s="4">
        <v>1135.7</v>
      </c>
      <c r="G117" s="4">
        <v>0.5</v>
      </c>
      <c r="H117" s="4">
        <v>3550.1</v>
      </c>
      <c r="J117" s="4">
        <v>1.6</v>
      </c>
      <c r="K117" s="4">
        <v>0.871</v>
      </c>
      <c r="L117" s="4">
        <v>11.374599999999999</v>
      </c>
      <c r="M117" s="4">
        <v>0.9</v>
      </c>
      <c r="N117" s="4">
        <v>989.15409999999997</v>
      </c>
      <c r="O117" s="4">
        <v>0.46949999999999997</v>
      </c>
      <c r="P117" s="4">
        <v>989.6</v>
      </c>
      <c r="Q117" s="4">
        <v>807.18939999999998</v>
      </c>
      <c r="R117" s="4">
        <v>0.3831</v>
      </c>
      <c r="S117" s="4">
        <v>807.6</v>
      </c>
      <c r="T117" s="4">
        <v>3550.1379000000002</v>
      </c>
      <c r="W117" s="4">
        <v>0</v>
      </c>
      <c r="X117" s="4">
        <v>1.3935</v>
      </c>
      <c r="Y117" s="4">
        <v>12</v>
      </c>
      <c r="Z117" s="4">
        <v>853</v>
      </c>
      <c r="AA117" s="4">
        <v>853</v>
      </c>
      <c r="AB117" s="4">
        <v>864</v>
      </c>
      <c r="AC117" s="4">
        <v>92</v>
      </c>
      <c r="AD117" s="4">
        <v>27.04</v>
      </c>
      <c r="AE117" s="4">
        <v>0.62</v>
      </c>
      <c r="AF117" s="4">
        <v>978</v>
      </c>
      <c r="AG117" s="4">
        <v>1</v>
      </c>
      <c r="AH117" s="4">
        <v>52</v>
      </c>
      <c r="AI117" s="4">
        <v>37</v>
      </c>
      <c r="AJ117" s="4">
        <v>190</v>
      </c>
      <c r="AK117" s="4">
        <v>169</v>
      </c>
      <c r="AL117" s="4">
        <v>3.7</v>
      </c>
      <c r="AM117" s="4">
        <v>175</v>
      </c>
      <c r="AN117" s="4" t="s">
        <v>155</v>
      </c>
      <c r="AO117" s="4">
        <v>2</v>
      </c>
      <c r="AP117" s="5">
        <v>0.77195601851851858</v>
      </c>
      <c r="AQ117" s="4">
        <v>47.163687000000003</v>
      </c>
      <c r="AR117" s="4">
        <v>-88.490612999999996</v>
      </c>
      <c r="AS117" s="4">
        <v>317.3</v>
      </c>
      <c r="AT117" s="4">
        <v>27.3</v>
      </c>
      <c r="AU117" s="4">
        <v>12</v>
      </c>
      <c r="AV117" s="4">
        <v>11</v>
      </c>
      <c r="AW117" s="4" t="s">
        <v>215</v>
      </c>
      <c r="AX117" s="4">
        <v>1.1842999999999999</v>
      </c>
      <c r="AY117" s="4">
        <v>1.4843</v>
      </c>
      <c r="AZ117" s="4">
        <v>1.9404999999999999</v>
      </c>
      <c r="BA117" s="4">
        <v>13.404</v>
      </c>
      <c r="BB117" s="4">
        <v>13.91</v>
      </c>
      <c r="BC117" s="4">
        <v>1.04</v>
      </c>
      <c r="BD117" s="4">
        <v>14.817</v>
      </c>
      <c r="BE117" s="4">
        <v>2617.634</v>
      </c>
      <c r="BF117" s="4">
        <v>131.82499999999999</v>
      </c>
      <c r="BG117" s="4">
        <v>23.838000000000001</v>
      </c>
      <c r="BH117" s="4">
        <v>1.0999999999999999E-2</v>
      </c>
      <c r="BI117" s="4">
        <v>23.849</v>
      </c>
      <c r="BJ117" s="4">
        <v>19.452999999999999</v>
      </c>
      <c r="BK117" s="4">
        <v>8.9999999999999993E-3</v>
      </c>
      <c r="BL117" s="4">
        <v>19.462</v>
      </c>
      <c r="BM117" s="4">
        <v>28.192900000000002</v>
      </c>
      <c r="BQ117" s="4">
        <v>233.17599999999999</v>
      </c>
      <c r="BR117" s="4">
        <v>0.33195200000000002</v>
      </c>
      <c r="BS117" s="4">
        <v>-5</v>
      </c>
      <c r="BT117" s="4">
        <v>7.8770000000000003E-3</v>
      </c>
      <c r="BU117" s="4">
        <v>8.1120769999999993</v>
      </c>
      <c r="BV117" s="4">
        <v>21</v>
      </c>
      <c r="BW117" s="4">
        <f t="shared" si="10"/>
        <v>2.1432107433999996</v>
      </c>
      <c r="BY117" s="4">
        <f>BE117*$BU117*VLOOKUP("Fuel Specific Gravity",'Raw Data'!$A$1:$B$2000,2,FALSE)</f>
        <v>15947.070872929316</v>
      </c>
      <c r="BZ117" s="4">
        <f>BF117*$BU117*VLOOKUP("Fuel Specific Gravity",'Raw Data'!$A$1:$B$2000,2,FALSE)</f>
        <v>803.10028744427495</v>
      </c>
      <c r="CA117" s="4">
        <f>BJ117*$BU117*VLOOKUP("Fuel Specific Gravity",'Raw Data'!$A$1:$B$2000,2,FALSE)</f>
        <v>118.51097964463099</v>
      </c>
      <c r="CB117" s="4">
        <f>BM117*$BU117*VLOOKUP("Fuel Specific Gravity",'Raw Data'!$A$1:$B$2000,2,FALSE)</f>
        <v>171.75593471562831</v>
      </c>
    </row>
    <row r="118" spans="1:80" x14ac:dyDescent="0.25">
      <c r="A118" s="2">
        <v>43167</v>
      </c>
      <c r="B118" s="38">
        <v>2.1156250000000001E-2</v>
      </c>
      <c r="C118" s="4">
        <v>13.06</v>
      </c>
      <c r="D118" s="4">
        <v>1.0855999999999999</v>
      </c>
      <c r="E118" s="4">
        <v>10855.76828</v>
      </c>
      <c r="F118" s="4">
        <v>1253.2</v>
      </c>
      <c r="G118" s="4">
        <v>0.5</v>
      </c>
      <c r="H118" s="4">
        <v>3493.2</v>
      </c>
      <c r="J118" s="4">
        <v>1.6</v>
      </c>
      <c r="K118" s="4">
        <v>0.87050000000000005</v>
      </c>
      <c r="L118" s="4">
        <v>11.3691</v>
      </c>
      <c r="M118" s="4">
        <v>0.94499999999999995</v>
      </c>
      <c r="N118" s="4">
        <v>1090.9393</v>
      </c>
      <c r="O118" s="4">
        <v>0.46050000000000002</v>
      </c>
      <c r="P118" s="4">
        <v>1091.4000000000001</v>
      </c>
      <c r="Q118" s="4">
        <v>890.25019999999995</v>
      </c>
      <c r="R118" s="4">
        <v>0.37580000000000002</v>
      </c>
      <c r="S118" s="4">
        <v>890.6</v>
      </c>
      <c r="T118" s="4">
        <v>3493.2132999999999</v>
      </c>
      <c r="W118" s="4">
        <v>0</v>
      </c>
      <c r="X118" s="4">
        <v>1.3928</v>
      </c>
      <c r="Y118" s="4">
        <v>12</v>
      </c>
      <c r="Z118" s="4">
        <v>853</v>
      </c>
      <c r="AA118" s="4">
        <v>854</v>
      </c>
      <c r="AB118" s="4">
        <v>865</v>
      </c>
      <c r="AC118" s="4">
        <v>92</v>
      </c>
      <c r="AD118" s="4">
        <v>27.04</v>
      </c>
      <c r="AE118" s="4">
        <v>0.62</v>
      </c>
      <c r="AF118" s="4">
        <v>978</v>
      </c>
      <c r="AG118" s="4">
        <v>1</v>
      </c>
      <c r="AH118" s="4">
        <v>52</v>
      </c>
      <c r="AI118" s="4">
        <v>37</v>
      </c>
      <c r="AJ118" s="4">
        <v>190</v>
      </c>
      <c r="AK118" s="4">
        <v>168.1</v>
      </c>
      <c r="AL118" s="4">
        <v>3.7</v>
      </c>
      <c r="AM118" s="4">
        <v>175</v>
      </c>
      <c r="AN118" s="4" t="s">
        <v>155</v>
      </c>
      <c r="AO118" s="4">
        <v>2</v>
      </c>
      <c r="AP118" s="5">
        <v>0.77196759259259251</v>
      </c>
      <c r="AQ118" s="4">
        <v>47.163649999999997</v>
      </c>
      <c r="AR118" s="4">
        <v>-88.490767000000005</v>
      </c>
      <c r="AS118" s="4">
        <v>317.3</v>
      </c>
      <c r="AT118" s="4">
        <v>29.1</v>
      </c>
      <c r="AU118" s="4">
        <v>12</v>
      </c>
      <c r="AV118" s="4">
        <v>11</v>
      </c>
      <c r="AW118" s="4" t="s">
        <v>215</v>
      </c>
      <c r="AX118" s="4">
        <v>1.1000000000000001</v>
      </c>
      <c r="AY118" s="4">
        <v>1.4</v>
      </c>
      <c r="AZ118" s="4">
        <v>1.8</v>
      </c>
      <c r="BA118" s="4">
        <v>13.404</v>
      </c>
      <c r="BB118" s="4">
        <v>13.86</v>
      </c>
      <c r="BC118" s="4">
        <v>1.03</v>
      </c>
      <c r="BD118" s="4">
        <v>14.872999999999999</v>
      </c>
      <c r="BE118" s="4">
        <v>2609.3560000000002</v>
      </c>
      <c r="BF118" s="4">
        <v>138.047</v>
      </c>
      <c r="BG118" s="4">
        <v>26.221</v>
      </c>
      <c r="BH118" s="4">
        <v>1.0999999999999999E-2</v>
      </c>
      <c r="BI118" s="4">
        <v>26.231999999999999</v>
      </c>
      <c r="BJ118" s="4">
        <v>21.396999999999998</v>
      </c>
      <c r="BK118" s="4">
        <v>8.9999999999999993E-3</v>
      </c>
      <c r="BL118" s="4">
        <v>21.405999999999999</v>
      </c>
      <c r="BM118" s="4">
        <v>27.666499999999999</v>
      </c>
      <c r="BQ118" s="4">
        <v>232.43899999999999</v>
      </c>
      <c r="BR118" s="4">
        <v>0.25971699999999998</v>
      </c>
      <c r="BS118" s="4">
        <v>-5</v>
      </c>
      <c r="BT118" s="4">
        <v>8.0000000000000002E-3</v>
      </c>
      <c r="BU118" s="4">
        <v>6.3468340000000003</v>
      </c>
      <c r="BV118" s="4">
        <v>21</v>
      </c>
      <c r="BW118" s="4">
        <f t="shared" si="10"/>
        <v>1.6768335428000001</v>
      </c>
      <c r="BY118" s="4">
        <f>BE118*$BU118*VLOOKUP("Fuel Specific Gravity",'Raw Data'!$A$1:$B$2000,2,FALSE)</f>
        <v>12437.423183556906</v>
      </c>
      <c r="BZ118" s="4">
        <f>BF118*$BU118*VLOOKUP("Fuel Specific Gravity",'Raw Data'!$A$1:$B$2000,2,FALSE)</f>
        <v>657.99720629169803</v>
      </c>
      <c r="CA118" s="4">
        <f>BJ118*$BU118*VLOOKUP("Fuel Specific Gravity",'Raw Data'!$A$1:$B$2000,2,FALSE)</f>
        <v>101.988208530598</v>
      </c>
      <c r="CB118" s="4">
        <f>BM118*$BU118*VLOOKUP("Fuel Specific Gravity",'Raw Data'!$A$1:$B$2000,2,FALSE)</f>
        <v>131.87160682861099</v>
      </c>
    </row>
    <row r="119" spans="1:80" x14ac:dyDescent="0.25">
      <c r="A119" s="2">
        <v>43167</v>
      </c>
      <c r="B119" s="38">
        <v>2.1167824074074072E-2</v>
      </c>
      <c r="C119" s="4">
        <v>13.053000000000001</v>
      </c>
      <c r="D119" s="4">
        <v>0.99850000000000005</v>
      </c>
      <c r="E119" s="4">
        <v>9984.9753689999998</v>
      </c>
      <c r="F119" s="4">
        <v>1269.3</v>
      </c>
      <c r="G119" s="4">
        <v>1</v>
      </c>
      <c r="H119" s="4">
        <v>3455</v>
      </c>
      <c r="J119" s="4">
        <v>1.6</v>
      </c>
      <c r="K119" s="4">
        <v>0.87139999999999995</v>
      </c>
      <c r="L119" s="4">
        <v>11.374599999999999</v>
      </c>
      <c r="M119" s="4">
        <v>0.87009999999999998</v>
      </c>
      <c r="N119" s="4">
        <v>1106.0531000000001</v>
      </c>
      <c r="O119" s="4">
        <v>0.88490000000000002</v>
      </c>
      <c r="P119" s="4">
        <v>1106.9000000000001</v>
      </c>
      <c r="Q119" s="4">
        <v>902.58370000000002</v>
      </c>
      <c r="R119" s="4">
        <v>0.72209999999999996</v>
      </c>
      <c r="S119" s="4">
        <v>903.3</v>
      </c>
      <c r="T119" s="4">
        <v>3454.9535000000001</v>
      </c>
      <c r="W119" s="4">
        <v>0</v>
      </c>
      <c r="X119" s="4">
        <v>1.3943000000000001</v>
      </c>
      <c r="Y119" s="4">
        <v>12</v>
      </c>
      <c r="Z119" s="4">
        <v>853</v>
      </c>
      <c r="AA119" s="4">
        <v>853</v>
      </c>
      <c r="AB119" s="4">
        <v>864</v>
      </c>
      <c r="AC119" s="4">
        <v>92</v>
      </c>
      <c r="AD119" s="4">
        <v>27.04</v>
      </c>
      <c r="AE119" s="4">
        <v>0.62</v>
      </c>
      <c r="AF119" s="4">
        <v>978</v>
      </c>
      <c r="AG119" s="4">
        <v>1</v>
      </c>
      <c r="AH119" s="4">
        <v>52</v>
      </c>
      <c r="AI119" s="4">
        <v>37</v>
      </c>
      <c r="AJ119" s="4">
        <v>190</v>
      </c>
      <c r="AK119" s="4">
        <v>168.9</v>
      </c>
      <c r="AL119" s="4">
        <v>3.7</v>
      </c>
      <c r="AM119" s="4">
        <v>175</v>
      </c>
      <c r="AN119" s="4" t="s">
        <v>155</v>
      </c>
      <c r="AO119" s="4">
        <v>2</v>
      </c>
      <c r="AP119" s="5">
        <v>0.77197916666666666</v>
      </c>
      <c r="AQ119" s="4">
        <v>47.163615</v>
      </c>
      <c r="AR119" s="4">
        <v>-88.490951999999993</v>
      </c>
      <c r="AS119" s="4">
        <v>317.39999999999998</v>
      </c>
      <c r="AT119" s="4">
        <v>29.7</v>
      </c>
      <c r="AU119" s="4">
        <v>12</v>
      </c>
      <c r="AV119" s="4">
        <v>11</v>
      </c>
      <c r="AW119" s="4" t="s">
        <v>215</v>
      </c>
      <c r="AX119" s="4">
        <v>1.2438</v>
      </c>
      <c r="AY119" s="4">
        <v>1.4719</v>
      </c>
      <c r="AZ119" s="4">
        <v>1.9438</v>
      </c>
      <c r="BA119" s="4">
        <v>13.404</v>
      </c>
      <c r="BB119" s="4">
        <v>13.96</v>
      </c>
      <c r="BC119" s="4">
        <v>1.04</v>
      </c>
      <c r="BD119" s="4">
        <v>14.757</v>
      </c>
      <c r="BE119" s="4">
        <v>2625.8580000000002</v>
      </c>
      <c r="BF119" s="4">
        <v>127.845</v>
      </c>
      <c r="BG119" s="4">
        <v>26.739000000000001</v>
      </c>
      <c r="BH119" s="4">
        <v>2.1000000000000001E-2</v>
      </c>
      <c r="BI119" s="4">
        <v>26.760999999999999</v>
      </c>
      <c r="BJ119" s="4">
        <v>21.82</v>
      </c>
      <c r="BK119" s="4">
        <v>1.7000000000000001E-2</v>
      </c>
      <c r="BL119" s="4">
        <v>21.838000000000001</v>
      </c>
      <c r="BM119" s="4">
        <v>27.523299999999999</v>
      </c>
      <c r="BQ119" s="4">
        <v>234.03299999999999</v>
      </c>
      <c r="BR119" s="4">
        <v>0.26841700000000002</v>
      </c>
      <c r="BS119" s="4">
        <v>-5</v>
      </c>
      <c r="BT119" s="4">
        <v>7.123E-3</v>
      </c>
      <c r="BU119" s="4">
        <v>6.5594409999999996</v>
      </c>
      <c r="BV119" s="4">
        <v>21</v>
      </c>
      <c r="BW119" s="4">
        <f t="shared" si="10"/>
        <v>1.7330043121999998</v>
      </c>
      <c r="BY119" s="4">
        <f>BE119*$BU119*VLOOKUP("Fuel Specific Gravity",'Raw Data'!$A$1:$B$2000,2,FALSE)</f>
        <v>12935.344629658879</v>
      </c>
      <c r="BZ119" s="4">
        <f>BF119*$BU119*VLOOKUP("Fuel Specific Gravity",'Raw Data'!$A$1:$B$2000,2,FALSE)</f>
        <v>629.78239271839493</v>
      </c>
      <c r="CA119" s="4">
        <f>BJ119*$BU119*VLOOKUP("Fuel Specific Gravity",'Raw Data'!$A$1:$B$2000,2,FALSE)</f>
        <v>107.48837896761999</v>
      </c>
      <c r="CB119" s="4">
        <f>BM119*$BU119*VLOOKUP("Fuel Specific Gravity",'Raw Data'!$A$1:$B$2000,2,FALSE)</f>
        <v>135.58363431895029</v>
      </c>
    </row>
    <row r="120" spans="1:80" x14ac:dyDescent="0.25">
      <c r="A120" s="2">
        <v>43167</v>
      </c>
      <c r="B120" s="38">
        <v>2.1179398148148149E-2</v>
      </c>
      <c r="C120" s="4">
        <v>13.034000000000001</v>
      </c>
      <c r="D120" s="4">
        <v>0.91479999999999995</v>
      </c>
      <c r="E120" s="4">
        <v>9147.5369460000002</v>
      </c>
      <c r="F120" s="4">
        <v>1194.8</v>
      </c>
      <c r="G120" s="4">
        <v>1.6</v>
      </c>
      <c r="H120" s="4">
        <v>3356.4</v>
      </c>
      <c r="J120" s="4">
        <v>1.55</v>
      </c>
      <c r="K120" s="4">
        <v>0.87239999999999995</v>
      </c>
      <c r="L120" s="4">
        <v>11.370900000000001</v>
      </c>
      <c r="M120" s="4">
        <v>0.79800000000000004</v>
      </c>
      <c r="N120" s="4">
        <v>1042.2809</v>
      </c>
      <c r="O120" s="4">
        <v>1.3838999999999999</v>
      </c>
      <c r="P120" s="4">
        <v>1043.7</v>
      </c>
      <c r="Q120" s="4">
        <v>850.54290000000003</v>
      </c>
      <c r="R120" s="4">
        <v>1.1294</v>
      </c>
      <c r="S120" s="4">
        <v>851.7</v>
      </c>
      <c r="T120" s="4">
        <v>3356.4366</v>
      </c>
      <c r="W120" s="4">
        <v>0</v>
      </c>
      <c r="X120" s="4">
        <v>1.3519000000000001</v>
      </c>
      <c r="Y120" s="4">
        <v>11.9</v>
      </c>
      <c r="Z120" s="4">
        <v>853</v>
      </c>
      <c r="AA120" s="4">
        <v>853</v>
      </c>
      <c r="AB120" s="4">
        <v>863</v>
      </c>
      <c r="AC120" s="4">
        <v>92</v>
      </c>
      <c r="AD120" s="4">
        <v>27.04</v>
      </c>
      <c r="AE120" s="4">
        <v>0.62</v>
      </c>
      <c r="AF120" s="4">
        <v>978</v>
      </c>
      <c r="AG120" s="4">
        <v>1</v>
      </c>
      <c r="AH120" s="4">
        <v>51.122999999999998</v>
      </c>
      <c r="AI120" s="4">
        <v>37</v>
      </c>
      <c r="AJ120" s="4">
        <v>190</v>
      </c>
      <c r="AK120" s="4">
        <v>169</v>
      </c>
      <c r="AL120" s="4">
        <v>3.6</v>
      </c>
      <c r="AM120" s="4">
        <v>175</v>
      </c>
      <c r="AN120" s="4" t="s">
        <v>155</v>
      </c>
      <c r="AO120" s="4">
        <v>2</v>
      </c>
      <c r="AP120" s="5">
        <v>0.77199074074074081</v>
      </c>
      <c r="AQ120" s="4">
        <v>47.163575000000002</v>
      </c>
      <c r="AR120" s="4">
        <v>-88.491152999999997</v>
      </c>
      <c r="AS120" s="4">
        <v>317.39999999999998</v>
      </c>
      <c r="AT120" s="4">
        <v>31.4</v>
      </c>
      <c r="AU120" s="4">
        <v>12</v>
      </c>
      <c r="AV120" s="4">
        <v>11</v>
      </c>
      <c r="AW120" s="4" t="s">
        <v>215</v>
      </c>
      <c r="AX120" s="4">
        <v>1.3718999999999999</v>
      </c>
      <c r="AY120" s="4">
        <v>1.1405000000000001</v>
      </c>
      <c r="AZ120" s="4">
        <v>2.0718999999999999</v>
      </c>
      <c r="BA120" s="4">
        <v>13.404</v>
      </c>
      <c r="BB120" s="4">
        <v>14.07</v>
      </c>
      <c r="BC120" s="4">
        <v>1.05</v>
      </c>
      <c r="BD120" s="4">
        <v>14.629</v>
      </c>
      <c r="BE120" s="4">
        <v>2643.0419999999999</v>
      </c>
      <c r="BF120" s="4">
        <v>118.05800000000001</v>
      </c>
      <c r="BG120" s="4">
        <v>25.370999999999999</v>
      </c>
      <c r="BH120" s="4">
        <v>3.4000000000000002E-2</v>
      </c>
      <c r="BI120" s="4">
        <v>25.404</v>
      </c>
      <c r="BJ120" s="4">
        <v>20.702999999999999</v>
      </c>
      <c r="BK120" s="4">
        <v>2.7E-2</v>
      </c>
      <c r="BL120" s="4">
        <v>20.731000000000002</v>
      </c>
      <c r="BM120" s="4">
        <v>26.9222</v>
      </c>
      <c r="BQ120" s="4">
        <v>228.47900000000001</v>
      </c>
      <c r="BR120" s="4">
        <v>0.25170599999999999</v>
      </c>
      <c r="BS120" s="4">
        <v>-5</v>
      </c>
      <c r="BT120" s="4">
        <v>7.8770000000000003E-3</v>
      </c>
      <c r="BU120" s="4">
        <v>6.151065</v>
      </c>
      <c r="BV120" s="4">
        <v>21</v>
      </c>
      <c r="BW120" s="4">
        <f t="shared" si="10"/>
        <v>1.625111373</v>
      </c>
      <c r="BY120" s="4">
        <f>BE120*$BU120*VLOOKUP("Fuel Specific Gravity",'Raw Data'!$A$1:$B$2000,2,FALSE)</f>
        <v>12209.39987793723</v>
      </c>
      <c r="BZ120" s="4">
        <f>BF120*$BU120*VLOOKUP("Fuel Specific Gravity",'Raw Data'!$A$1:$B$2000,2,FALSE)</f>
        <v>545.36300625927004</v>
      </c>
      <c r="CA120" s="4">
        <f>BJ120*$BU120*VLOOKUP("Fuel Specific Gravity",'Raw Data'!$A$1:$B$2000,2,FALSE)</f>
        <v>95.63646951994501</v>
      </c>
      <c r="CB120" s="4">
        <f>BM120*$BU120*VLOOKUP("Fuel Specific Gravity",'Raw Data'!$A$1:$B$2000,2,FALSE)</f>
        <v>124.36575180939299</v>
      </c>
    </row>
    <row r="121" spans="1:80" x14ac:dyDescent="0.25">
      <c r="A121" s="2">
        <v>43167</v>
      </c>
      <c r="B121" s="38">
        <v>2.1190972222222226E-2</v>
      </c>
      <c r="C121" s="4">
        <v>13.016999999999999</v>
      </c>
      <c r="D121" s="4">
        <v>0.83650000000000002</v>
      </c>
      <c r="E121" s="4">
        <v>8365.3628019999996</v>
      </c>
      <c r="F121" s="4">
        <v>1085</v>
      </c>
      <c r="G121" s="4">
        <v>2.2999999999999998</v>
      </c>
      <c r="H121" s="4">
        <v>3124.2</v>
      </c>
      <c r="J121" s="4">
        <v>1.5</v>
      </c>
      <c r="K121" s="4">
        <v>0.87350000000000005</v>
      </c>
      <c r="L121" s="4">
        <v>11.3696</v>
      </c>
      <c r="M121" s="4">
        <v>0.73070000000000002</v>
      </c>
      <c r="N121" s="4">
        <v>947.76229999999998</v>
      </c>
      <c r="O121" s="4">
        <v>1.9979</v>
      </c>
      <c r="P121" s="4">
        <v>949.8</v>
      </c>
      <c r="Q121" s="4">
        <v>773.41200000000003</v>
      </c>
      <c r="R121" s="4">
        <v>1.6303000000000001</v>
      </c>
      <c r="S121" s="4">
        <v>775</v>
      </c>
      <c r="T121" s="4">
        <v>3124.1678000000002</v>
      </c>
      <c r="W121" s="4">
        <v>0</v>
      </c>
      <c r="X121" s="4">
        <v>1.3102</v>
      </c>
      <c r="Y121" s="4">
        <v>12</v>
      </c>
      <c r="Z121" s="4">
        <v>852</v>
      </c>
      <c r="AA121" s="4">
        <v>852</v>
      </c>
      <c r="AB121" s="4">
        <v>862</v>
      </c>
      <c r="AC121" s="4">
        <v>92</v>
      </c>
      <c r="AD121" s="4">
        <v>27.04</v>
      </c>
      <c r="AE121" s="4">
        <v>0.62</v>
      </c>
      <c r="AF121" s="4">
        <v>978</v>
      </c>
      <c r="AG121" s="4">
        <v>1</v>
      </c>
      <c r="AH121" s="4">
        <v>51</v>
      </c>
      <c r="AI121" s="4">
        <v>37</v>
      </c>
      <c r="AJ121" s="4">
        <v>190</v>
      </c>
      <c r="AK121" s="4">
        <v>169</v>
      </c>
      <c r="AL121" s="4">
        <v>3.7</v>
      </c>
      <c r="AM121" s="4">
        <v>175</v>
      </c>
      <c r="AN121" s="4" t="s">
        <v>155</v>
      </c>
      <c r="AO121" s="4">
        <v>2</v>
      </c>
      <c r="AP121" s="5">
        <v>0.77200231481481485</v>
      </c>
      <c r="AQ121" s="4">
        <v>47.163530999999999</v>
      </c>
      <c r="AR121" s="4">
        <v>-88.491341000000006</v>
      </c>
      <c r="AS121" s="4">
        <v>317.2</v>
      </c>
      <c r="AT121" s="4">
        <v>32.1</v>
      </c>
      <c r="AU121" s="4">
        <v>12</v>
      </c>
      <c r="AV121" s="4">
        <v>10</v>
      </c>
      <c r="AW121" s="4" t="s">
        <v>199</v>
      </c>
      <c r="AX121" s="4">
        <v>1.4719</v>
      </c>
      <c r="AY121" s="4">
        <v>1.1437999999999999</v>
      </c>
      <c r="AZ121" s="4">
        <v>2.1718999999999999</v>
      </c>
      <c r="BA121" s="4">
        <v>13.404</v>
      </c>
      <c r="BB121" s="4">
        <v>14.2</v>
      </c>
      <c r="BC121" s="4">
        <v>1.06</v>
      </c>
      <c r="BD121" s="4">
        <v>14.484999999999999</v>
      </c>
      <c r="BE121" s="4">
        <v>2662.36</v>
      </c>
      <c r="BF121" s="4">
        <v>108.901</v>
      </c>
      <c r="BG121" s="4">
        <v>23.241</v>
      </c>
      <c r="BH121" s="4">
        <v>4.9000000000000002E-2</v>
      </c>
      <c r="BI121" s="4">
        <v>23.29</v>
      </c>
      <c r="BJ121" s="4">
        <v>18.966000000000001</v>
      </c>
      <c r="BK121" s="4">
        <v>0.04</v>
      </c>
      <c r="BL121" s="4">
        <v>19.006</v>
      </c>
      <c r="BM121" s="4">
        <v>25.245100000000001</v>
      </c>
      <c r="BQ121" s="4">
        <v>223.08</v>
      </c>
      <c r="BR121" s="4">
        <v>0.32003700000000002</v>
      </c>
      <c r="BS121" s="4">
        <v>-5</v>
      </c>
      <c r="BT121" s="4">
        <v>8.0000000000000002E-3</v>
      </c>
      <c r="BU121" s="4">
        <v>7.8209039999999996</v>
      </c>
      <c r="BV121" s="4">
        <v>21</v>
      </c>
      <c r="BW121" s="4">
        <f t="shared" si="10"/>
        <v>2.0662828367999997</v>
      </c>
      <c r="BY121" s="4">
        <f>BE121*$BU121*VLOOKUP("Fuel Specific Gravity",'Raw Data'!$A$1:$B$2000,2,FALSE)</f>
        <v>15637.368542053438</v>
      </c>
      <c r="BZ121" s="4">
        <f>BF121*$BU121*VLOOKUP("Fuel Specific Gravity",'Raw Data'!$A$1:$B$2000,2,FALSE)</f>
        <v>639.62990414450394</v>
      </c>
      <c r="CA121" s="4">
        <f>BJ121*$BU121*VLOOKUP("Fuel Specific Gravity",'Raw Data'!$A$1:$B$2000,2,FALSE)</f>
        <v>111.39678021326399</v>
      </c>
      <c r="CB121" s="4">
        <f>BM121*$BU121*VLOOKUP("Fuel Specific Gravity",'Raw Data'!$A$1:$B$2000,2,FALSE)</f>
        <v>148.2770671813704</v>
      </c>
    </row>
    <row r="122" spans="1:80" x14ac:dyDescent="0.25">
      <c r="A122" s="2">
        <v>43167</v>
      </c>
      <c r="B122" s="38">
        <v>2.1202546296296296E-2</v>
      </c>
      <c r="C122" s="4">
        <v>13.013999999999999</v>
      </c>
      <c r="D122" s="4">
        <v>0.74390000000000001</v>
      </c>
      <c r="E122" s="4">
        <v>7439.1483980000003</v>
      </c>
      <c r="F122" s="4">
        <v>971.4</v>
      </c>
      <c r="G122" s="4">
        <v>2.5</v>
      </c>
      <c r="H122" s="4">
        <v>3042.9</v>
      </c>
      <c r="J122" s="4">
        <v>1.5</v>
      </c>
      <c r="K122" s="4">
        <v>0.87439999999999996</v>
      </c>
      <c r="L122" s="4">
        <v>11.3789</v>
      </c>
      <c r="M122" s="4">
        <v>0.65049999999999997</v>
      </c>
      <c r="N122" s="4">
        <v>849.36109999999996</v>
      </c>
      <c r="O122" s="4">
        <v>2.1859999999999999</v>
      </c>
      <c r="P122" s="4">
        <v>851.5</v>
      </c>
      <c r="Q122" s="4">
        <v>693.11270000000002</v>
      </c>
      <c r="R122" s="4">
        <v>1.7838000000000001</v>
      </c>
      <c r="S122" s="4">
        <v>694.9</v>
      </c>
      <c r="T122" s="4">
        <v>3042.8694999999998</v>
      </c>
      <c r="W122" s="4">
        <v>0</v>
      </c>
      <c r="X122" s="4">
        <v>1.3116000000000001</v>
      </c>
      <c r="Y122" s="4">
        <v>12</v>
      </c>
      <c r="Z122" s="4">
        <v>853</v>
      </c>
      <c r="AA122" s="4">
        <v>853</v>
      </c>
      <c r="AB122" s="4">
        <v>861</v>
      </c>
      <c r="AC122" s="4">
        <v>92</v>
      </c>
      <c r="AD122" s="4">
        <v>27.04</v>
      </c>
      <c r="AE122" s="4">
        <v>0.62</v>
      </c>
      <c r="AF122" s="4">
        <v>978</v>
      </c>
      <c r="AG122" s="4">
        <v>1</v>
      </c>
      <c r="AH122" s="4">
        <v>51</v>
      </c>
      <c r="AI122" s="4">
        <v>37</v>
      </c>
      <c r="AJ122" s="4">
        <v>190</v>
      </c>
      <c r="AK122" s="4">
        <v>169</v>
      </c>
      <c r="AL122" s="4">
        <v>3.6</v>
      </c>
      <c r="AM122" s="4">
        <v>175</v>
      </c>
      <c r="AN122" s="4" t="s">
        <v>155</v>
      </c>
      <c r="AO122" s="4">
        <v>2</v>
      </c>
      <c r="AP122" s="5">
        <v>0.77201388888888889</v>
      </c>
      <c r="AQ122" s="4">
        <v>47.163471000000001</v>
      </c>
      <c r="AR122" s="4">
        <v>-88.491506999999999</v>
      </c>
      <c r="AS122" s="4">
        <v>317</v>
      </c>
      <c r="AT122" s="4">
        <v>31</v>
      </c>
      <c r="AU122" s="4">
        <v>12</v>
      </c>
      <c r="AV122" s="4">
        <v>10</v>
      </c>
      <c r="AW122" s="4" t="s">
        <v>199</v>
      </c>
      <c r="AX122" s="4">
        <v>1.5</v>
      </c>
      <c r="AY122" s="4">
        <v>1.2719</v>
      </c>
      <c r="AZ122" s="4">
        <v>2.2719</v>
      </c>
      <c r="BA122" s="4">
        <v>13.404</v>
      </c>
      <c r="BB122" s="4">
        <v>14.31</v>
      </c>
      <c r="BC122" s="4">
        <v>1.07</v>
      </c>
      <c r="BD122" s="4">
        <v>14.366</v>
      </c>
      <c r="BE122" s="4">
        <v>2681.674</v>
      </c>
      <c r="BF122" s="4">
        <v>97.569000000000003</v>
      </c>
      <c r="BG122" s="4">
        <v>20.962</v>
      </c>
      <c r="BH122" s="4">
        <v>5.3999999999999999E-2</v>
      </c>
      <c r="BI122" s="4">
        <v>21.015999999999998</v>
      </c>
      <c r="BJ122" s="4">
        <v>17.106000000000002</v>
      </c>
      <c r="BK122" s="4">
        <v>4.3999999999999997E-2</v>
      </c>
      <c r="BL122" s="4">
        <v>17.149999999999999</v>
      </c>
      <c r="BM122" s="4">
        <v>24.746400000000001</v>
      </c>
      <c r="BQ122" s="4">
        <v>224.75</v>
      </c>
      <c r="BR122" s="4">
        <v>0.282642</v>
      </c>
      <c r="BS122" s="4">
        <v>-5</v>
      </c>
      <c r="BT122" s="4">
        <v>8.0000000000000002E-3</v>
      </c>
      <c r="BU122" s="4">
        <v>6.9070640000000001</v>
      </c>
      <c r="BV122" s="4">
        <v>21</v>
      </c>
      <c r="BW122" s="4">
        <f t="shared" si="10"/>
        <v>1.8248463088</v>
      </c>
      <c r="BY122" s="4">
        <f>BE122*$BU122*VLOOKUP("Fuel Specific Gravity",'Raw Data'!$A$1:$B$2000,2,FALSE)</f>
        <v>13910.392952797136</v>
      </c>
      <c r="BZ122" s="4">
        <f>BF122*$BU122*VLOOKUP("Fuel Specific Gravity",'Raw Data'!$A$1:$B$2000,2,FALSE)</f>
        <v>506.11041088941607</v>
      </c>
      <c r="CA122" s="4">
        <f>BJ122*$BU122*VLOOKUP("Fuel Specific Gravity",'Raw Data'!$A$1:$B$2000,2,FALSE)</f>
        <v>88.732329824784003</v>
      </c>
      <c r="CB122" s="4">
        <f>BM122*$BU122*VLOOKUP("Fuel Specific Gravity",'Raw Data'!$A$1:$B$2000,2,FALSE)</f>
        <v>128.36465139576958</v>
      </c>
    </row>
    <row r="123" spans="1:80" x14ac:dyDescent="0.25">
      <c r="A123" s="2">
        <v>43167</v>
      </c>
      <c r="B123" s="38">
        <v>2.1214120370370373E-2</v>
      </c>
      <c r="C123" s="4">
        <v>13.03</v>
      </c>
      <c r="D123" s="4">
        <v>0.70750000000000002</v>
      </c>
      <c r="E123" s="4">
        <v>7074.6335300000001</v>
      </c>
      <c r="F123" s="4">
        <v>971.8</v>
      </c>
      <c r="G123" s="4">
        <v>2.5</v>
      </c>
      <c r="H123" s="4">
        <v>3010.9</v>
      </c>
      <c r="J123" s="4">
        <v>1.5</v>
      </c>
      <c r="K123" s="4">
        <v>0.87460000000000004</v>
      </c>
      <c r="L123" s="4">
        <v>11.395799999999999</v>
      </c>
      <c r="M123" s="4">
        <v>0.61870000000000003</v>
      </c>
      <c r="N123" s="4">
        <v>849.90129999999999</v>
      </c>
      <c r="O123" s="4">
        <v>2.1865000000000001</v>
      </c>
      <c r="P123" s="4">
        <v>852.1</v>
      </c>
      <c r="Q123" s="4">
        <v>693.55349999999999</v>
      </c>
      <c r="R123" s="4">
        <v>1.7842</v>
      </c>
      <c r="S123" s="4">
        <v>695.3</v>
      </c>
      <c r="T123" s="4">
        <v>3010.8849</v>
      </c>
      <c r="W123" s="4">
        <v>0</v>
      </c>
      <c r="X123" s="4">
        <v>1.3119000000000001</v>
      </c>
      <c r="Y123" s="4">
        <v>12</v>
      </c>
      <c r="Z123" s="4">
        <v>853</v>
      </c>
      <c r="AA123" s="4">
        <v>852</v>
      </c>
      <c r="AB123" s="4">
        <v>860</v>
      </c>
      <c r="AC123" s="4">
        <v>92</v>
      </c>
      <c r="AD123" s="4">
        <v>27.04</v>
      </c>
      <c r="AE123" s="4">
        <v>0.62</v>
      </c>
      <c r="AF123" s="4">
        <v>978</v>
      </c>
      <c r="AG123" s="4">
        <v>1</v>
      </c>
      <c r="AH123" s="4">
        <v>51</v>
      </c>
      <c r="AI123" s="4">
        <v>37</v>
      </c>
      <c r="AJ123" s="4">
        <v>190</v>
      </c>
      <c r="AK123" s="4">
        <v>169</v>
      </c>
      <c r="AL123" s="4">
        <v>3.5</v>
      </c>
      <c r="AM123" s="4">
        <v>175</v>
      </c>
      <c r="AN123" s="4" t="s">
        <v>155</v>
      </c>
      <c r="AO123" s="4">
        <v>2</v>
      </c>
      <c r="AP123" s="5">
        <v>0.77202546296296293</v>
      </c>
      <c r="AQ123" s="4">
        <v>47.163387999999998</v>
      </c>
      <c r="AR123" s="4">
        <v>-88.491645000000005</v>
      </c>
      <c r="AS123" s="4">
        <v>317</v>
      </c>
      <c r="AT123" s="4">
        <v>30.4</v>
      </c>
      <c r="AU123" s="4">
        <v>12</v>
      </c>
      <c r="AV123" s="4">
        <v>10</v>
      </c>
      <c r="AW123" s="4" t="s">
        <v>199</v>
      </c>
      <c r="AX123" s="4">
        <v>1.5</v>
      </c>
      <c r="AY123" s="4">
        <v>1.3718999999999999</v>
      </c>
      <c r="AZ123" s="4">
        <v>2.3719000000000001</v>
      </c>
      <c r="BA123" s="4">
        <v>13.404</v>
      </c>
      <c r="BB123" s="4">
        <v>14.34</v>
      </c>
      <c r="BC123" s="4">
        <v>1.07</v>
      </c>
      <c r="BD123" s="4">
        <v>14.340999999999999</v>
      </c>
      <c r="BE123" s="4">
        <v>2689.6039999999998</v>
      </c>
      <c r="BF123" s="4">
        <v>92.944999999999993</v>
      </c>
      <c r="BG123" s="4">
        <v>21.006</v>
      </c>
      <c r="BH123" s="4">
        <v>5.3999999999999999E-2</v>
      </c>
      <c r="BI123" s="4">
        <v>21.06</v>
      </c>
      <c r="BJ123" s="4">
        <v>17.141999999999999</v>
      </c>
      <c r="BK123" s="4">
        <v>4.3999999999999997E-2</v>
      </c>
      <c r="BL123" s="4">
        <v>17.186</v>
      </c>
      <c r="BM123" s="4">
        <v>24.522300000000001</v>
      </c>
      <c r="BQ123" s="4">
        <v>225.13</v>
      </c>
      <c r="BR123" s="4">
        <v>0.29266300000000001</v>
      </c>
      <c r="BS123" s="4">
        <v>-5</v>
      </c>
      <c r="BT123" s="4">
        <v>8.8769999999999995E-3</v>
      </c>
      <c r="BU123" s="4">
        <v>7.1519519999999996</v>
      </c>
      <c r="BV123" s="4">
        <v>21</v>
      </c>
      <c r="BW123" s="4">
        <f t="shared" si="10"/>
        <v>1.8895457183999997</v>
      </c>
      <c r="BY123" s="4">
        <f>BE123*$BU123*VLOOKUP("Fuel Specific Gravity",'Raw Data'!$A$1:$B$2000,2,FALSE)</f>
        <v>14446.174948963006</v>
      </c>
      <c r="BZ123" s="4">
        <f>BF123*$BU123*VLOOKUP("Fuel Specific Gravity",'Raw Data'!$A$1:$B$2000,2,FALSE)</f>
        <v>499.21837215863991</v>
      </c>
      <c r="CA123" s="4">
        <f>BJ123*$BU123*VLOOKUP("Fuel Specific Gravity",'Raw Data'!$A$1:$B$2000,2,FALSE)</f>
        <v>92.071669649184003</v>
      </c>
      <c r="CB123" s="4">
        <f>BM123*$BU123*VLOOKUP("Fuel Specific Gravity",'Raw Data'!$A$1:$B$2000,2,FALSE)</f>
        <v>131.7121167097296</v>
      </c>
    </row>
    <row r="124" spans="1:80" x14ac:dyDescent="0.25">
      <c r="A124" s="2">
        <v>43167</v>
      </c>
      <c r="B124" s="38">
        <v>2.1225694444444446E-2</v>
      </c>
      <c r="C124" s="4">
        <v>13.03</v>
      </c>
      <c r="D124" s="4">
        <v>0.79949999999999999</v>
      </c>
      <c r="E124" s="4">
        <v>7994.859504</v>
      </c>
      <c r="F124" s="4">
        <v>1040.3</v>
      </c>
      <c r="G124" s="4">
        <v>2.4</v>
      </c>
      <c r="H124" s="4">
        <v>3132.3</v>
      </c>
      <c r="J124" s="4">
        <v>1.5</v>
      </c>
      <c r="K124" s="4">
        <v>0.87370000000000003</v>
      </c>
      <c r="L124" s="4">
        <v>11.383800000000001</v>
      </c>
      <c r="M124" s="4">
        <v>0.69850000000000001</v>
      </c>
      <c r="N124" s="4">
        <v>908.85530000000006</v>
      </c>
      <c r="O124" s="4">
        <v>2.0714000000000001</v>
      </c>
      <c r="P124" s="4">
        <v>910.9</v>
      </c>
      <c r="Q124" s="4">
        <v>741.66240000000005</v>
      </c>
      <c r="R124" s="4">
        <v>1.6903999999999999</v>
      </c>
      <c r="S124" s="4">
        <v>743.4</v>
      </c>
      <c r="T124" s="4">
        <v>3132.3444</v>
      </c>
      <c r="W124" s="4">
        <v>0</v>
      </c>
      <c r="X124" s="4">
        <v>1.3105</v>
      </c>
      <c r="Y124" s="4">
        <v>12</v>
      </c>
      <c r="Z124" s="4">
        <v>852</v>
      </c>
      <c r="AA124" s="4">
        <v>851</v>
      </c>
      <c r="AB124" s="4">
        <v>861</v>
      </c>
      <c r="AC124" s="4">
        <v>92</v>
      </c>
      <c r="AD124" s="4">
        <v>27.04</v>
      </c>
      <c r="AE124" s="4">
        <v>0.62</v>
      </c>
      <c r="AF124" s="4">
        <v>978</v>
      </c>
      <c r="AG124" s="4">
        <v>1</v>
      </c>
      <c r="AH124" s="4">
        <v>51</v>
      </c>
      <c r="AI124" s="4">
        <v>37</v>
      </c>
      <c r="AJ124" s="4">
        <v>190</v>
      </c>
      <c r="AK124" s="4">
        <v>169</v>
      </c>
      <c r="AL124" s="4">
        <v>3.6</v>
      </c>
      <c r="AM124" s="4">
        <v>175</v>
      </c>
      <c r="AN124" s="4" t="s">
        <v>155</v>
      </c>
      <c r="AO124" s="4">
        <v>2</v>
      </c>
      <c r="AP124" s="5">
        <v>0.77203703703703708</v>
      </c>
      <c r="AQ124" s="4">
        <v>47.163291000000001</v>
      </c>
      <c r="AR124" s="4">
        <v>-88.491760999999997</v>
      </c>
      <c r="AS124" s="4">
        <v>317.10000000000002</v>
      </c>
      <c r="AT124" s="4">
        <v>30.3</v>
      </c>
      <c r="AU124" s="4">
        <v>12</v>
      </c>
      <c r="AV124" s="4">
        <v>10</v>
      </c>
      <c r="AW124" s="4" t="s">
        <v>199</v>
      </c>
      <c r="AX124" s="4">
        <v>1.5719000000000001</v>
      </c>
      <c r="AY124" s="4">
        <v>1.4719</v>
      </c>
      <c r="AZ124" s="4">
        <v>2.4</v>
      </c>
      <c r="BA124" s="4">
        <v>13.404</v>
      </c>
      <c r="BB124" s="4">
        <v>14.23</v>
      </c>
      <c r="BC124" s="4">
        <v>1.06</v>
      </c>
      <c r="BD124" s="4">
        <v>14.461</v>
      </c>
      <c r="BE124" s="4">
        <v>2669.3960000000002</v>
      </c>
      <c r="BF124" s="4">
        <v>104.245</v>
      </c>
      <c r="BG124" s="4">
        <v>22.318000000000001</v>
      </c>
      <c r="BH124" s="4">
        <v>5.0999999999999997E-2</v>
      </c>
      <c r="BI124" s="4">
        <v>22.369</v>
      </c>
      <c r="BJ124" s="4">
        <v>18.212</v>
      </c>
      <c r="BK124" s="4">
        <v>4.2000000000000003E-2</v>
      </c>
      <c r="BL124" s="4">
        <v>18.254000000000001</v>
      </c>
      <c r="BM124" s="4">
        <v>25.346499999999999</v>
      </c>
      <c r="BQ124" s="4">
        <v>223.43899999999999</v>
      </c>
      <c r="BR124" s="4">
        <v>0.39760899999999999</v>
      </c>
      <c r="BS124" s="4">
        <v>-5</v>
      </c>
      <c r="BT124" s="4">
        <v>8.9999999999999993E-3</v>
      </c>
      <c r="BU124" s="4">
        <v>9.7165700000000008</v>
      </c>
      <c r="BV124" s="4">
        <v>21</v>
      </c>
      <c r="BW124" s="4">
        <f t="shared" si="10"/>
        <v>2.5671177940000001</v>
      </c>
      <c r="BY124" s="4">
        <f>BE124*$BU124*VLOOKUP("Fuel Specific Gravity",'Raw Data'!$A$1:$B$2000,2,FALSE)</f>
        <v>19478.967191881722</v>
      </c>
      <c r="BZ124" s="4">
        <f>BF124*$BU124*VLOOKUP("Fuel Specific Gravity",'Raw Data'!$A$1:$B$2000,2,FALSE)</f>
        <v>760.69078357715011</v>
      </c>
      <c r="CA124" s="4">
        <f>BJ124*$BU124*VLOOKUP("Fuel Specific Gravity",'Raw Data'!$A$1:$B$2000,2,FALSE)</f>
        <v>132.89558780284</v>
      </c>
      <c r="CB124" s="4">
        <f>BM124*$BU124*VLOOKUP("Fuel Specific Gravity",'Raw Data'!$A$1:$B$2000,2,FALSE)</f>
        <v>184.95706217025503</v>
      </c>
    </row>
    <row r="125" spans="1:80" x14ac:dyDescent="0.25">
      <c r="A125" s="2">
        <v>43167</v>
      </c>
      <c r="B125" s="38">
        <v>2.123726851851852E-2</v>
      </c>
      <c r="C125" s="4">
        <v>13.05</v>
      </c>
      <c r="D125" s="4">
        <v>0.996</v>
      </c>
      <c r="E125" s="4">
        <v>9959.5897440000008</v>
      </c>
      <c r="F125" s="4">
        <v>1165.5</v>
      </c>
      <c r="G125" s="4">
        <v>2</v>
      </c>
      <c r="H125" s="4">
        <v>3474.8</v>
      </c>
      <c r="J125" s="4">
        <v>1.5</v>
      </c>
      <c r="K125" s="4">
        <v>0.87139999999999995</v>
      </c>
      <c r="L125" s="4">
        <v>11.371499999999999</v>
      </c>
      <c r="M125" s="4">
        <v>0.8679</v>
      </c>
      <c r="N125" s="4">
        <v>1015.6569</v>
      </c>
      <c r="O125" s="4">
        <v>1.7797000000000001</v>
      </c>
      <c r="P125" s="4">
        <v>1017.4</v>
      </c>
      <c r="Q125" s="4">
        <v>828.81669999999997</v>
      </c>
      <c r="R125" s="4">
        <v>1.4522999999999999</v>
      </c>
      <c r="S125" s="4">
        <v>830.3</v>
      </c>
      <c r="T125" s="4">
        <v>3474.8081000000002</v>
      </c>
      <c r="W125" s="4">
        <v>0</v>
      </c>
      <c r="X125" s="4">
        <v>1.3070999999999999</v>
      </c>
      <c r="Y125" s="4">
        <v>11.9</v>
      </c>
      <c r="Z125" s="4">
        <v>851</v>
      </c>
      <c r="AA125" s="4">
        <v>851</v>
      </c>
      <c r="AB125" s="4">
        <v>860</v>
      </c>
      <c r="AC125" s="4">
        <v>92</v>
      </c>
      <c r="AD125" s="4">
        <v>27.04</v>
      </c>
      <c r="AE125" s="4">
        <v>0.62</v>
      </c>
      <c r="AF125" s="4">
        <v>978</v>
      </c>
      <c r="AG125" s="4">
        <v>1</v>
      </c>
      <c r="AH125" s="4">
        <v>51</v>
      </c>
      <c r="AI125" s="4">
        <v>37</v>
      </c>
      <c r="AJ125" s="4">
        <v>190</v>
      </c>
      <c r="AK125" s="4">
        <v>169</v>
      </c>
      <c r="AL125" s="4">
        <v>3.6</v>
      </c>
      <c r="AM125" s="4">
        <v>175</v>
      </c>
      <c r="AN125" s="4" t="s">
        <v>155</v>
      </c>
      <c r="AO125" s="4">
        <v>2</v>
      </c>
      <c r="AP125" s="5">
        <v>0.77204861111111101</v>
      </c>
      <c r="AQ125" s="4">
        <v>47.163176999999997</v>
      </c>
      <c r="AR125" s="4">
        <v>-88.491842000000005</v>
      </c>
      <c r="AS125" s="4">
        <v>316.89999999999998</v>
      </c>
      <c r="AT125" s="4">
        <v>30.3</v>
      </c>
      <c r="AU125" s="4">
        <v>12</v>
      </c>
      <c r="AV125" s="4">
        <v>11</v>
      </c>
      <c r="AW125" s="4" t="s">
        <v>215</v>
      </c>
      <c r="AX125" s="4">
        <v>1.6718280000000001</v>
      </c>
      <c r="AY125" s="4">
        <v>1.5</v>
      </c>
      <c r="AZ125" s="4">
        <v>2.4718279999999999</v>
      </c>
      <c r="BA125" s="4">
        <v>13.404</v>
      </c>
      <c r="BB125" s="4">
        <v>13.96</v>
      </c>
      <c r="BC125" s="4">
        <v>1.04</v>
      </c>
      <c r="BD125" s="4">
        <v>14.757</v>
      </c>
      <c r="BE125" s="4">
        <v>2625.8389999999999</v>
      </c>
      <c r="BF125" s="4">
        <v>127.553</v>
      </c>
      <c r="BG125" s="4">
        <v>24.56</v>
      </c>
      <c r="BH125" s="4">
        <v>4.2999999999999997E-2</v>
      </c>
      <c r="BI125" s="4">
        <v>24.603000000000002</v>
      </c>
      <c r="BJ125" s="4">
        <v>20.042000000000002</v>
      </c>
      <c r="BK125" s="4">
        <v>3.5000000000000003E-2</v>
      </c>
      <c r="BL125" s="4">
        <v>20.077000000000002</v>
      </c>
      <c r="BM125" s="4">
        <v>27.688800000000001</v>
      </c>
      <c r="BQ125" s="4">
        <v>219.46199999999999</v>
      </c>
      <c r="BR125" s="4">
        <v>0.41726200000000002</v>
      </c>
      <c r="BS125" s="4">
        <v>-5</v>
      </c>
      <c r="BT125" s="4">
        <v>8.9999999999999993E-3</v>
      </c>
      <c r="BU125" s="4">
        <v>10.19684</v>
      </c>
      <c r="BV125" s="4">
        <v>21</v>
      </c>
      <c r="BW125" s="4">
        <f t="shared" si="10"/>
        <v>2.6940051279999997</v>
      </c>
      <c r="BY125" s="4">
        <f>BE125*$BU125*VLOOKUP("Fuel Specific Gravity",'Raw Data'!$A$1:$B$2000,2,FALSE)</f>
        <v>20108.220371718759</v>
      </c>
      <c r="BZ125" s="4">
        <f>BF125*$BU125*VLOOKUP("Fuel Specific Gravity",'Raw Data'!$A$1:$B$2000,2,FALSE)</f>
        <v>976.77878692252</v>
      </c>
      <c r="CA125" s="4">
        <f>BJ125*$BU125*VLOOKUP("Fuel Specific Gravity",'Raw Data'!$A$1:$B$2000,2,FALSE)</f>
        <v>153.47816552728</v>
      </c>
      <c r="CB125" s="4">
        <f>BM125*$BU125*VLOOKUP("Fuel Specific Gravity",'Raw Data'!$A$1:$B$2000,2,FALSE)</f>
        <v>212.03603580739198</v>
      </c>
    </row>
    <row r="126" spans="1:80" x14ac:dyDescent="0.25">
      <c r="A126" s="2">
        <v>43167</v>
      </c>
      <c r="B126" s="38">
        <v>2.124884259259259E-2</v>
      </c>
      <c r="C126" s="4">
        <v>13.065</v>
      </c>
      <c r="D126" s="4">
        <v>1.1557999999999999</v>
      </c>
      <c r="E126" s="4">
        <v>11557.88034</v>
      </c>
      <c r="F126" s="4">
        <v>1320</v>
      </c>
      <c r="G126" s="4">
        <v>1.8</v>
      </c>
      <c r="H126" s="4">
        <v>3835.7</v>
      </c>
      <c r="J126" s="4">
        <v>1.44</v>
      </c>
      <c r="K126" s="4">
        <v>0.86950000000000005</v>
      </c>
      <c r="L126" s="4">
        <v>11.359400000000001</v>
      </c>
      <c r="M126" s="4">
        <v>1.0048999999999999</v>
      </c>
      <c r="N126" s="4">
        <v>1147.6762000000001</v>
      </c>
      <c r="O126" s="4">
        <v>1.5399</v>
      </c>
      <c r="P126" s="4">
        <v>1149.2</v>
      </c>
      <c r="Q126" s="4">
        <v>936.5498</v>
      </c>
      <c r="R126" s="4">
        <v>1.2565999999999999</v>
      </c>
      <c r="S126" s="4">
        <v>937.8</v>
      </c>
      <c r="T126" s="4">
        <v>3835.7377999999999</v>
      </c>
      <c r="W126" s="4">
        <v>0</v>
      </c>
      <c r="X126" s="4">
        <v>1.2547999999999999</v>
      </c>
      <c r="Y126" s="4">
        <v>12</v>
      </c>
      <c r="Z126" s="4">
        <v>850</v>
      </c>
      <c r="AA126" s="4">
        <v>849</v>
      </c>
      <c r="AB126" s="4">
        <v>860</v>
      </c>
      <c r="AC126" s="4">
        <v>92</v>
      </c>
      <c r="AD126" s="4">
        <v>27.04</v>
      </c>
      <c r="AE126" s="4">
        <v>0.62</v>
      </c>
      <c r="AF126" s="4">
        <v>978</v>
      </c>
      <c r="AG126" s="4">
        <v>1</v>
      </c>
      <c r="AH126" s="4">
        <v>51</v>
      </c>
      <c r="AI126" s="4">
        <v>37</v>
      </c>
      <c r="AJ126" s="4">
        <v>190</v>
      </c>
      <c r="AK126" s="4">
        <v>169</v>
      </c>
      <c r="AL126" s="4">
        <v>3.5</v>
      </c>
      <c r="AM126" s="4">
        <v>175</v>
      </c>
      <c r="AN126" s="4" t="s">
        <v>155</v>
      </c>
      <c r="AO126" s="4">
        <v>2</v>
      </c>
      <c r="AP126" s="5">
        <v>0.77206018518518515</v>
      </c>
      <c r="AQ126" s="4">
        <v>47.163049999999998</v>
      </c>
      <c r="AR126" s="4">
        <v>-88.491888000000003</v>
      </c>
      <c r="AS126" s="4">
        <v>316.7</v>
      </c>
      <c r="AT126" s="4">
        <v>32</v>
      </c>
      <c r="AU126" s="4">
        <v>12</v>
      </c>
      <c r="AV126" s="4">
        <v>11</v>
      </c>
      <c r="AW126" s="4" t="s">
        <v>215</v>
      </c>
      <c r="AX126" s="4">
        <v>1.5562560000000001</v>
      </c>
      <c r="AY126" s="4">
        <v>1.4281280000000001</v>
      </c>
      <c r="AZ126" s="4">
        <v>2.140641</v>
      </c>
      <c r="BA126" s="4">
        <v>13.404</v>
      </c>
      <c r="BB126" s="4">
        <v>13.75</v>
      </c>
      <c r="BC126" s="4">
        <v>1.03</v>
      </c>
      <c r="BD126" s="4">
        <v>15.013999999999999</v>
      </c>
      <c r="BE126" s="4">
        <v>2589.8040000000001</v>
      </c>
      <c r="BF126" s="4">
        <v>145.82</v>
      </c>
      <c r="BG126" s="4">
        <v>27.401</v>
      </c>
      <c r="BH126" s="4">
        <v>3.6999999999999998E-2</v>
      </c>
      <c r="BI126" s="4">
        <v>27.437999999999999</v>
      </c>
      <c r="BJ126" s="4">
        <v>22.36</v>
      </c>
      <c r="BK126" s="4">
        <v>0.03</v>
      </c>
      <c r="BL126" s="4">
        <v>22.39</v>
      </c>
      <c r="BM126" s="4">
        <v>30.177499999999998</v>
      </c>
      <c r="BQ126" s="4">
        <v>208.005</v>
      </c>
      <c r="BR126" s="4">
        <v>0.49956099999999998</v>
      </c>
      <c r="BS126" s="4">
        <v>-5</v>
      </c>
      <c r="BT126" s="4">
        <v>9.8770000000000004E-3</v>
      </c>
      <c r="BU126" s="4">
        <v>12.208022</v>
      </c>
      <c r="BV126" s="4">
        <v>21</v>
      </c>
      <c r="BW126" s="4">
        <f t="shared" si="10"/>
        <v>3.2253594124</v>
      </c>
      <c r="BY126" s="4">
        <f>BE126*$BU126*VLOOKUP("Fuel Specific Gravity",'Raw Data'!$A$1:$B$2000,2,FALSE)</f>
        <v>23743.904539973686</v>
      </c>
      <c r="BZ126" s="4">
        <f>BF126*$BU126*VLOOKUP("Fuel Specific Gravity",'Raw Data'!$A$1:$B$2000,2,FALSE)</f>
        <v>1336.9104997980398</v>
      </c>
      <c r="CA126" s="4">
        <f>BJ126*$BU126*VLOOKUP("Fuel Specific Gravity",'Raw Data'!$A$1:$B$2000,2,FALSE)</f>
        <v>205.00150031191998</v>
      </c>
      <c r="CB126" s="4">
        <f>BM126*$BU126*VLOOKUP("Fuel Specific Gravity",'Raw Data'!$A$1:$B$2000,2,FALSE)</f>
        <v>276.67409551265496</v>
      </c>
    </row>
    <row r="127" spans="1:80" x14ac:dyDescent="0.25">
      <c r="A127" s="2">
        <v>43167</v>
      </c>
      <c r="B127" s="38">
        <v>2.1260416666666667E-2</v>
      </c>
      <c r="C127" s="4">
        <v>13.067</v>
      </c>
      <c r="D127" s="4">
        <v>1.3554999999999999</v>
      </c>
      <c r="E127" s="4">
        <v>13554.71668</v>
      </c>
      <c r="F127" s="4">
        <v>1470.7</v>
      </c>
      <c r="G127" s="4">
        <v>1.6</v>
      </c>
      <c r="H127" s="4">
        <v>4004.4</v>
      </c>
      <c r="J127" s="4">
        <v>1.4</v>
      </c>
      <c r="K127" s="4">
        <v>0.86750000000000005</v>
      </c>
      <c r="L127" s="4">
        <v>11.3354</v>
      </c>
      <c r="M127" s="4">
        <v>1.1758999999999999</v>
      </c>
      <c r="N127" s="4">
        <v>1275.8137999999999</v>
      </c>
      <c r="O127" s="4">
        <v>1.3628</v>
      </c>
      <c r="P127" s="4">
        <v>1277.2</v>
      </c>
      <c r="Q127" s="4">
        <v>1041.1152</v>
      </c>
      <c r="R127" s="4">
        <v>1.1121000000000001</v>
      </c>
      <c r="S127" s="4">
        <v>1042.2</v>
      </c>
      <c r="T127" s="4">
        <v>4004.3939</v>
      </c>
      <c r="W127" s="4">
        <v>0</v>
      </c>
      <c r="X127" s="4">
        <v>1.2144999999999999</v>
      </c>
      <c r="Y127" s="4">
        <v>12</v>
      </c>
      <c r="Z127" s="4">
        <v>849</v>
      </c>
      <c r="AA127" s="4">
        <v>849</v>
      </c>
      <c r="AB127" s="4">
        <v>860</v>
      </c>
      <c r="AC127" s="4">
        <v>92</v>
      </c>
      <c r="AD127" s="4">
        <v>27.04</v>
      </c>
      <c r="AE127" s="4">
        <v>0.62</v>
      </c>
      <c r="AF127" s="4">
        <v>978</v>
      </c>
      <c r="AG127" s="4">
        <v>1</v>
      </c>
      <c r="AH127" s="4">
        <v>51</v>
      </c>
      <c r="AI127" s="4">
        <v>37</v>
      </c>
      <c r="AJ127" s="4">
        <v>190</v>
      </c>
      <c r="AK127" s="4">
        <v>169</v>
      </c>
      <c r="AL127" s="4">
        <v>3.6</v>
      </c>
      <c r="AM127" s="4">
        <v>175</v>
      </c>
      <c r="AN127" s="4" t="s">
        <v>155</v>
      </c>
      <c r="AO127" s="4">
        <v>2</v>
      </c>
      <c r="AP127" s="5">
        <v>0.7720717592592593</v>
      </c>
      <c r="AQ127" s="4">
        <v>47.162909999999997</v>
      </c>
      <c r="AR127" s="4">
        <v>-88.491900999999999</v>
      </c>
      <c r="AS127" s="4">
        <v>316.7</v>
      </c>
      <c r="AT127" s="4">
        <v>34</v>
      </c>
      <c r="AU127" s="4">
        <v>12</v>
      </c>
      <c r="AV127" s="4">
        <v>11</v>
      </c>
      <c r="AW127" s="4" t="s">
        <v>215</v>
      </c>
      <c r="AX127" s="4">
        <v>1.5719000000000001</v>
      </c>
      <c r="AY127" s="4">
        <v>1.5438000000000001</v>
      </c>
      <c r="AZ127" s="4">
        <v>2.2157</v>
      </c>
      <c r="BA127" s="4">
        <v>13.404</v>
      </c>
      <c r="BB127" s="4">
        <v>13.53</v>
      </c>
      <c r="BC127" s="4">
        <v>1.01</v>
      </c>
      <c r="BD127" s="4">
        <v>15.273999999999999</v>
      </c>
      <c r="BE127" s="4">
        <v>2551.4340000000002</v>
      </c>
      <c r="BF127" s="4">
        <v>168.45599999999999</v>
      </c>
      <c r="BG127" s="4">
        <v>30.073</v>
      </c>
      <c r="BH127" s="4">
        <v>3.2000000000000001E-2</v>
      </c>
      <c r="BI127" s="4">
        <v>30.105</v>
      </c>
      <c r="BJ127" s="4">
        <v>24.541</v>
      </c>
      <c r="BK127" s="4">
        <v>2.5999999999999999E-2</v>
      </c>
      <c r="BL127" s="4">
        <v>24.567</v>
      </c>
      <c r="BM127" s="4">
        <v>31.103400000000001</v>
      </c>
      <c r="BQ127" s="4">
        <v>198.767</v>
      </c>
      <c r="BR127" s="4">
        <v>0.54081800000000002</v>
      </c>
      <c r="BS127" s="4">
        <v>-5</v>
      </c>
      <c r="BT127" s="4">
        <v>8.2459999999999999E-3</v>
      </c>
      <c r="BU127" s="4">
        <v>13.216240000000001</v>
      </c>
      <c r="BV127" s="4">
        <v>21</v>
      </c>
      <c r="BW127" s="4">
        <f t="shared" si="10"/>
        <v>3.4917306080000001</v>
      </c>
      <c r="BY127" s="4">
        <f>BE127*$BU127*VLOOKUP("Fuel Specific Gravity",'Raw Data'!$A$1:$B$2000,2,FALSE)</f>
        <v>25323.993430208167</v>
      </c>
      <c r="BZ127" s="4">
        <f>BF127*$BU127*VLOOKUP("Fuel Specific Gravity",'Raw Data'!$A$1:$B$2000,2,FALSE)</f>
        <v>1671.99254900544</v>
      </c>
      <c r="CA127" s="4">
        <f>BJ127*$BU127*VLOOKUP("Fuel Specific Gravity",'Raw Data'!$A$1:$B$2000,2,FALSE)</f>
        <v>243.57914912584002</v>
      </c>
      <c r="CB127" s="4">
        <f>BM127*$BU127*VLOOKUP("Fuel Specific Gravity",'Raw Data'!$A$1:$B$2000,2,FALSE)</f>
        <v>308.71356941121604</v>
      </c>
    </row>
    <row r="128" spans="1:80" x14ac:dyDescent="0.25">
      <c r="A128" s="2">
        <v>43167</v>
      </c>
      <c r="B128" s="38">
        <v>2.1271990740740741E-2</v>
      </c>
      <c r="C128" s="4">
        <v>13.058</v>
      </c>
      <c r="D128" s="4">
        <v>1.6034999999999999</v>
      </c>
      <c r="E128" s="4">
        <v>16035.2381</v>
      </c>
      <c r="F128" s="4">
        <v>1615.5</v>
      </c>
      <c r="G128" s="4">
        <v>1.5</v>
      </c>
      <c r="H128" s="4">
        <v>4083.9</v>
      </c>
      <c r="J128" s="4">
        <v>1.4</v>
      </c>
      <c r="K128" s="4">
        <v>0.86519999999999997</v>
      </c>
      <c r="L128" s="4">
        <v>11.2981</v>
      </c>
      <c r="M128" s="4">
        <v>1.3874</v>
      </c>
      <c r="N128" s="4">
        <v>1397.7936</v>
      </c>
      <c r="O128" s="4">
        <v>1.2978000000000001</v>
      </c>
      <c r="P128" s="4">
        <v>1399.1</v>
      </c>
      <c r="Q128" s="4">
        <v>1140.6556</v>
      </c>
      <c r="R128" s="4">
        <v>1.0590999999999999</v>
      </c>
      <c r="S128" s="4">
        <v>1141.7</v>
      </c>
      <c r="T128" s="4">
        <v>4083.9339</v>
      </c>
      <c r="W128" s="4">
        <v>0</v>
      </c>
      <c r="X128" s="4">
        <v>1.2113</v>
      </c>
      <c r="Y128" s="4">
        <v>11.9</v>
      </c>
      <c r="Z128" s="4">
        <v>850</v>
      </c>
      <c r="AA128" s="4">
        <v>849</v>
      </c>
      <c r="AB128" s="4">
        <v>860</v>
      </c>
      <c r="AC128" s="4">
        <v>92</v>
      </c>
      <c r="AD128" s="4">
        <v>27.04</v>
      </c>
      <c r="AE128" s="4">
        <v>0.62</v>
      </c>
      <c r="AF128" s="4">
        <v>978</v>
      </c>
      <c r="AG128" s="4">
        <v>1</v>
      </c>
      <c r="AH128" s="4">
        <v>51</v>
      </c>
      <c r="AI128" s="4">
        <v>37</v>
      </c>
      <c r="AJ128" s="4">
        <v>190</v>
      </c>
      <c r="AK128" s="4">
        <v>169</v>
      </c>
      <c r="AL128" s="4">
        <v>3.5</v>
      </c>
      <c r="AM128" s="4">
        <v>175</v>
      </c>
      <c r="AN128" s="4" t="s">
        <v>155</v>
      </c>
      <c r="AO128" s="4">
        <v>2</v>
      </c>
      <c r="AP128" s="5">
        <v>0.77208333333333334</v>
      </c>
      <c r="AQ128" s="4">
        <v>47.162762000000001</v>
      </c>
      <c r="AR128" s="4">
        <v>-88.491888000000003</v>
      </c>
      <c r="AS128" s="4">
        <v>316.8</v>
      </c>
      <c r="AT128" s="4">
        <v>34.5</v>
      </c>
      <c r="AU128" s="4">
        <v>12</v>
      </c>
      <c r="AV128" s="4">
        <v>11</v>
      </c>
      <c r="AW128" s="4" t="s">
        <v>215</v>
      </c>
      <c r="AX128" s="4">
        <v>1.6718999999999999</v>
      </c>
      <c r="AY128" s="4">
        <v>1.8875999999999999</v>
      </c>
      <c r="AZ128" s="4">
        <v>2.5156999999999998</v>
      </c>
      <c r="BA128" s="4">
        <v>13.404</v>
      </c>
      <c r="BB128" s="4">
        <v>13.29</v>
      </c>
      <c r="BC128" s="4">
        <v>0.99</v>
      </c>
      <c r="BD128" s="4">
        <v>15.579000000000001</v>
      </c>
      <c r="BE128" s="4">
        <v>2507.5439999999999</v>
      </c>
      <c r="BF128" s="4">
        <v>195.983</v>
      </c>
      <c r="BG128" s="4">
        <v>32.488</v>
      </c>
      <c r="BH128" s="4">
        <v>0.03</v>
      </c>
      <c r="BI128" s="4">
        <v>32.518000000000001</v>
      </c>
      <c r="BJ128" s="4">
        <v>26.510999999999999</v>
      </c>
      <c r="BK128" s="4">
        <v>2.5000000000000001E-2</v>
      </c>
      <c r="BL128" s="4">
        <v>26.536000000000001</v>
      </c>
      <c r="BM128" s="4">
        <v>31.278300000000002</v>
      </c>
      <c r="BQ128" s="4">
        <v>195.47499999999999</v>
      </c>
      <c r="BR128" s="4">
        <v>0.58008000000000004</v>
      </c>
      <c r="BS128" s="4">
        <v>-5</v>
      </c>
      <c r="BT128" s="4">
        <v>8.8769999999999995E-3</v>
      </c>
      <c r="BU128" s="4">
        <v>14.175705000000001</v>
      </c>
      <c r="BV128" s="4">
        <v>21</v>
      </c>
      <c r="BW128" s="4">
        <f t="shared" si="10"/>
        <v>3.7452212610000002</v>
      </c>
      <c r="BY128" s="4">
        <f>BE128*$BU128*VLOOKUP("Fuel Specific Gravity",'Raw Data'!$A$1:$B$2000,2,FALSE)</f>
        <v>26695.199217908521</v>
      </c>
      <c r="BZ128" s="4">
        <f>BF128*$BU128*VLOOKUP("Fuel Specific Gravity",'Raw Data'!$A$1:$B$2000,2,FALSE)</f>
        <v>2086.4260919542653</v>
      </c>
      <c r="CA128" s="4">
        <f>BJ128*$BU128*VLOOKUP("Fuel Specific Gravity",'Raw Data'!$A$1:$B$2000,2,FALSE)</f>
        <v>282.23489855650496</v>
      </c>
      <c r="CB128" s="4">
        <f>BM128*$BU128*VLOOKUP("Fuel Specific Gravity",'Raw Data'!$A$1:$B$2000,2,FALSE)</f>
        <v>332.9873572298265</v>
      </c>
    </row>
    <row r="129" spans="1:80" x14ac:dyDescent="0.25">
      <c r="A129" s="2">
        <v>43167</v>
      </c>
      <c r="B129" s="38">
        <v>2.1283564814814814E-2</v>
      </c>
      <c r="C129" s="4">
        <v>13.047000000000001</v>
      </c>
      <c r="D129" s="4">
        <v>1.8506</v>
      </c>
      <c r="E129" s="4">
        <v>18506.369640000001</v>
      </c>
      <c r="F129" s="4">
        <v>1707.5</v>
      </c>
      <c r="G129" s="4">
        <v>1.5</v>
      </c>
      <c r="H129" s="4">
        <v>4176.3999999999996</v>
      </c>
      <c r="J129" s="4">
        <v>1.3</v>
      </c>
      <c r="K129" s="4">
        <v>0.86299999999999999</v>
      </c>
      <c r="L129" s="4">
        <v>11.2592</v>
      </c>
      <c r="M129" s="4">
        <v>1.5971</v>
      </c>
      <c r="N129" s="4">
        <v>1473.5843</v>
      </c>
      <c r="O129" s="4">
        <v>1.2945</v>
      </c>
      <c r="P129" s="4">
        <v>1474.9</v>
      </c>
      <c r="Q129" s="4">
        <v>1202.5038</v>
      </c>
      <c r="R129" s="4">
        <v>1.0564</v>
      </c>
      <c r="S129" s="4">
        <v>1203.5999999999999</v>
      </c>
      <c r="T129" s="4">
        <v>4176.4457000000002</v>
      </c>
      <c r="W129" s="4">
        <v>0</v>
      </c>
      <c r="X129" s="4">
        <v>1.1218999999999999</v>
      </c>
      <c r="Y129" s="4">
        <v>12</v>
      </c>
      <c r="Z129" s="4">
        <v>850</v>
      </c>
      <c r="AA129" s="4">
        <v>849</v>
      </c>
      <c r="AB129" s="4">
        <v>860</v>
      </c>
      <c r="AC129" s="4">
        <v>92</v>
      </c>
      <c r="AD129" s="4">
        <v>27.04</v>
      </c>
      <c r="AE129" s="4">
        <v>0.62</v>
      </c>
      <c r="AF129" s="4">
        <v>978</v>
      </c>
      <c r="AG129" s="4">
        <v>1</v>
      </c>
      <c r="AH129" s="4">
        <v>51</v>
      </c>
      <c r="AI129" s="4">
        <v>37</v>
      </c>
      <c r="AJ129" s="4">
        <v>190</v>
      </c>
      <c r="AK129" s="4">
        <v>169</v>
      </c>
      <c r="AL129" s="4">
        <v>3.6</v>
      </c>
      <c r="AM129" s="4">
        <v>175</v>
      </c>
      <c r="AN129" s="4" t="s">
        <v>155</v>
      </c>
      <c r="AO129" s="4">
        <v>2</v>
      </c>
      <c r="AP129" s="5">
        <v>0.77209490740740738</v>
      </c>
      <c r="AQ129" s="4">
        <v>47.162607000000001</v>
      </c>
      <c r="AR129" s="4">
        <v>-88.491857999999993</v>
      </c>
      <c r="AS129" s="4">
        <v>316.8</v>
      </c>
      <c r="AT129" s="4">
        <v>36.1</v>
      </c>
      <c r="AU129" s="4">
        <v>12</v>
      </c>
      <c r="AV129" s="4">
        <v>11</v>
      </c>
      <c r="AW129" s="4" t="s">
        <v>215</v>
      </c>
      <c r="AX129" s="4">
        <v>1.6281000000000001</v>
      </c>
      <c r="AY129" s="4">
        <v>1.7123999999999999</v>
      </c>
      <c r="AZ129" s="4">
        <v>2.3843000000000001</v>
      </c>
      <c r="BA129" s="4">
        <v>13.404</v>
      </c>
      <c r="BB129" s="4">
        <v>13.06</v>
      </c>
      <c r="BC129" s="4">
        <v>0.97</v>
      </c>
      <c r="BD129" s="4">
        <v>15.875</v>
      </c>
      <c r="BE129" s="4">
        <v>2464.9029999999998</v>
      </c>
      <c r="BF129" s="4">
        <v>222.53700000000001</v>
      </c>
      <c r="BG129" s="4">
        <v>33.783999999999999</v>
      </c>
      <c r="BH129" s="4">
        <v>0.03</v>
      </c>
      <c r="BI129" s="4">
        <v>33.813000000000002</v>
      </c>
      <c r="BJ129" s="4">
        <v>27.568999999999999</v>
      </c>
      <c r="BK129" s="4">
        <v>2.4E-2</v>
      </c>
      <c r="BL129" s="4">
        <v>27.593</v>
      </c>
      <c r="BM129" s="4">
        <v>31.5517</v>
      </c>
      <c r="BQ129" s="4">
        <v>178.58500000000001</v>
      </c>
      <c r="BR129" s="4">
        <v>0.62271100000000001</v>
      </c>
      <c r="BS129" s="4">
        <v>-5</v>
      </c>
      <c r="BT129" s="4">
        <v>8.123E-3</v>
      </c>
      <c r="BU129" s="4">
        <v>15.217499999999999</v>
      </c>
      <c r="BV129" s="4">
        <v>21</v>
      </c>
      <c r="BW129" s="4">
        <f t="shared" si="10"/>
        <v>4.0204635</v>
      </c>
      <c r="BY129" s="4">
        <f>BE129*$BU129*VLOOKUP("Fuel Specific Gravity",'Raw Data'!$A$1:$B$2000,2,FALSE)</f>
        <v>28169.755713277496</v>
      </c>
      <c r="BZ129" s="4">
        <f>BF129*$BU129*VLOOKUP("Fuel Specific Gravity",'Raw Data'!$A$1:$B$2000,2,FALSE)</f>
        <v>2543.2290549224999</v>
      </c>
      <c r="CA129" s="4">
        <f>BJ129*$BU129*VLOOKUP("Fuel Specific Gravity",'Raw Data'!$A$1:$B$2000,2,FALSE)</f>
        <v>315.06797438249998</v>
      </c>
      <c r="CB129" s="4">
        <f>BM129*$BU129*VLOOKUP("Fuel Specific Gravity",'Raw Data'!$A$1:$B$2000,2,FALSE)</f>
        <v>360.58363405724998</v>
      </c>
    </row>
    <row r="130" spans="1:80" x14ac:dyDescent="0.25">
      <c r="A130" s="2">
        <v>43167</v>
      </c>
      <c r="B130" s="38">
        <v>2.1295138888888888E-2</v>
      </c>
      <c r="C130" s="4">
        <v>12.875999999999999</v>
      </c>
      <c r="D130" s="4">
        <v>2.2637999999999998</v>
      </c>
      <c r="E130" s="4">
        <v>22638.099170000001</v>
      </c>
      <c r="F130" s="4">
        <v>1757.2</v>
      </c>
      <c r="G130" s="4">
        <v>1.5</v>
      </c>
      <c r="H130" s="4">
        <v>4290.8</v>
      </c>
      <c r="J130" s="4">
        <v>1.3</v>
      </c>
      <c r="K130" s="4">
        <v>0.86050000000000004</v>
      </c>
      <c r="L130" s="4">
        <v>11.0794</v>
      </c>
      <c r="M130" s="4">
        <v>1.9479</v>
      </c>
      <c r="N130" s="4">
        <v>1512.0310999999999</v>
      </c>
      <c r="O130" s="4">
        <v>1.2907</v>
      </c>
      <c r="P130" s="4">
        <v>1513.3</v>
      </c>
      <c r="Q130" s="4">
        <v>1233.8779</v>
      </c>
      <c r="R130" s="4">
        <v>1.0532999999999999</v>
      </c>
      <c r="S130" s="4">
        <v>1234.9000000000001</v>
      </c>
      <c r="T130" s="4">
        <v>4290.8029999999999</v>
      </c>
      <c r="W130" s="4">
        <v>0</v>
      </c>
      <c r="X130" s="4">
        <v>1.1186</v>
      </c>
      <c r="Y130" s="4">
        <v>11.9</v>
      </c>
      <c r="Z130" s="4">
        <v>849</v>
      </c>
      <c r="AA130" s="4">
        <v>849</v>
      </c>
      <c r="AB130" s="4">
        <v>860</v>
      </c>
      <c r="AC130" s="4">
        <v>92</v>
      </c>
      <c r="AD130" s="4">
        <v>27.04</v>
      </c>
      <c r="AE130" s="4">
        <v>0.62</v>
      </c>
      <c r="AF130" s="4">
        <v>978</v>
      </c>
      <c r="AG130" s="4">
        <v>1</v>
      </c>
      <c r="AH130" s="4">
        <v>51</v>
      </c>
      <c r="AI130" s="4">
        <v>37</v>
      </c>
      <c r="AJ130" s="4">
        <v>190</v>
      </c>
      <c r="AK130" s="4">
        <v>169</v>
      </c>
      <c r="AL130" s="4">
        <v>3.6</v>
      </c>
      <c r="AM130" s="4">
        <v>175</v>
      </c>
      <c r="AN130" s="4" t="s">
        <v>155</v>
      </c>
      <c r="AO130" s="4">
        <v>2</v>
      </c>
      <c r="AP130" s="5">
        <v>0.77210648148148142</v>
      </c>
      <c r="AQ130" s="4">
        <v>47.162457000000003</v>
      </c>
      <c r="AR130" s="4">
        <v>-88.491838999999999</v>
      </c>
      <c r="AS130" s="4">
        <v>316.60000000000002</v>
      </c>
      <c r="AT130" s="4">
        <v>37.799999999999997</v>
      </c>
      <c r="AU130" s="4">
        <v>12</v>
      </c>
      <c r="AV130" s="4">
        <v>11</v>
      </c>
      <c r="AW130" s="4" t="s">
        <v>215</v>
      </c>
      <c r="AX130" s="4">
        <v>1.2404999999999999</v>
      </c>
      <c r="AY130" s="4">
        <v>1.4561999999999999</v>
      </c>
      <c r="AZ130" s="4">
        <v>1.9404999999999999</v>
      </c>
      <c r="BA130" s="4">
        <v>13.404</v>
      </c>
      <c r="BB130" s="4">
        <v>12.8</v>
      </c>
      <c r="BC130" s="4">
        <v>0.96</v>
      </c>
      <c r="BD130" s="4">
        <v>16.216999999999999</v>
      </c>
      <c r="BE130" s="4">
        <v>2392.5439999999999</v>
      </c>
      <c r="BF130" s="4">
        <v>267.72699999999998</v>
      </c>
      <c r="BG130" s="4">
        <v>34.192999999999998</v>
      </c>
      <c r="BH130" s="4">
        <v>2.9000000000000001E-2</v>
      </c>
      <c r="BI130" s="4">
        <v>34.222999999999999</v>
      </c>
      <c r="BJ130" s="4">
        <v>27.902999999999999</v>
      </c>
      <c r="BK130" s="4">
        <v>2.4E-2</v>
      </c>
      <c r="BL130" s="4">
        <v>27.927</v>
      </c>
      <c r="BM130" s="4">
        <v>31.974599999999999</v>
      </c>
      <c r="BQ130" s="4">
        <v>175.637</v>
      </c>
      <c r="BR130" s="4">
        <v>0.628</v>
      </c>
      <c r="BS130" s="4">
        <v>-5</v>
      </c>
      <c r="BT130" s="4">
        <v>8.0000000000000002E-3</v>
      </c>
      <c r="BU130" s="4">
        <v>15.34675</v>
      </c>
      <c r="BV130" s="4">
        <v>21</v>
      </c>
      <c r="BW130" s="4">
        <f t="shared" si="10"/>
        <v>4.0546113500000001</v>
      </c>
      <c r="BY130" s="4">
        <f>BE130*$BU130*VLOOKUP("Fuel Specific Gravity",'Raw Data'!$A$1:$B$2000,2,FALSE)</f>
        <v>27575.048748632002</v>
      </c>
      <c r="BZ130" s="4">
        <f>BF130*$BU130*VLOOKUP("Fuel Specific Gravity",'Raw Data'!$A$1:$B$2000,2,FALSE)</f>
        <v>3085.6632422747502</v>
      </c>
      <c r="CA130" s="4">
        <f>BJ130*$BU130*VLOOKUP("Fuel Specific Gravity",'Raw Data'!$A$1:$B$2000,2,FALSE)</f>
        <v>321.59349430275</v>
      </c>
      <c r="CB130" s="4">
        <f>BM130*$BU130*VLOOKUP("Fuel Specific Gravity",'Raw Data'!$A$1:$B$2000,2,FALSE)</f>
        <v>368.52035060505</v>
      </c>
    </row>
    <row r="131" spans="1:80" x14ac:dyDescent="0.25">
      <c r="A131" s="2">
        <v>43167</v>
      </c>
      <c r="B131" s="38">
        <v>2.1306712962962961E-2</v>
      </c>
      <c r="C131" s="4">
        <v>11.19</v>
      </c>
      <c r="D131" s="4">
        <v>3.4361999999999999</v>
      </c>
      <c r="E131" s="4">
        <v>34362.459020000002</v>
      </c>
      <c r="F131" s="4">
        <v>1798</v>
      </c>
      <c r="G131" s="4">
        <v>1.6</v>
      </c>
      <c r="H131" s="4">
        <v>4411.5</v>
      </c>
      <c r="J131" s="4">
        <v>1.2</v>
      </c>
      <c r="K131" s="4">
        <v>0.86280000000000001</v>
      </c>
      <c r="L131" s="4">
        <v>9.6542999999999992</v>
      </c>
      <c r="M131" s="4">
        <v>2.9647999999999999</v>
      </c>
      <c r="N131" s="4">
        <v>1551.3179</v>
      </c>
      <c r="O131" s="4">
        <v>1.3805000000000001</v>
      </c>
      <c r="P131" s="4">
        <v>1552.7</v>
      </c>
      <c r="Q131" s="4">
        <v>1265.9376</v>
      </c>
      <c r="R131" s="4">
        <v>1.1265000000000001</v>
      </c>
      <c r="S131" s="4">
        <v>1267.0999999999999</v>
      </c>
      <c r="T131" s="4">
        <v>4411.4834000000001</v>
      </c>
      <c r="W131" s="4">
        <v>0</v>
      </c>
      <c r="X131" s="4">
        <v>1.0354000000000001</v>
      </c>
      <c r="Y131" s="4">
        <v>11.9</v>
      </c>
      <c r="Z131" s="4">
        <v>849</v>
      </c>
      <c r="AA131" s="4">
        <v>849</v>
      </c>
      <c r="AB131" s="4">
        <v>860</v>
      </c>
      <c r="AC131" s="4">
        <v>92</v>
      </c>
      <c r="AD131" s="4">
        <v>27.04</v>
      </c>
      <c r="AE131" s="4">
        <v>0.62</v>
      </c>
      <c r="AF131" s="4">
        <v>978</v>
      </c>
      <c r="AG131" s="4">
        <v>1</v>
      </c>
      <c r="AH131" s="4">
        <v>51</v>
      </c>
      <c r="AI131" s="4">
        <v>37</v>
      </c>
      <c r="AJ131" s="4">
        <v>190</v>
      </c>
      <c r="AK131" s="4">
        <v>169</v>
      </c>
      <c r="AL131" s="4">
        <v>3.6</v>
      </c>
      <c r="AM131" s="4">
        <v>175.3</v>
      </c>
      <c r="AN131" s="4" t="s">
        <v>155</v>
      </c>
      <c r="AO131" s="4">
        <v>2</v>
      </c>
      <c r="AP131" s="5">
        <v>0.77211805555555557</v>
      </c>
      <c r="AQ131" s="4">
        <v>47.162295999999998</v>
      </c>
      <c r="AR131" s="4">
        <v>-88.491789999999995</v>
      </c>
      <c r="AS131" s="4">
        <v>316.5</v>
      </c>
      <c r="AT131" s="4">
        <v>40</v>
      </c>
      <c r="AU131" s="4">
        <v>12</v>
      </c>
      <c r="AV131" s="4">
        <v>11</v>
      </c>
      <c r="AW131" s="4" t="s">
        <v>215</v>
      </c>
      <c r="AX131" s="4">
        <v>1.1000000000000001</v>
      </c>
      <c r="AY131" s="4">
        <v>1.4</v>
      </c>
      <c r="AZ131" s="4">
        <v>1.8</v>
      </c>
      <c r="BA131" s="4">
        <v>13.404</v>
      </c>
      <c r="BB131" s="4">
        <v>13.04</v>
      </c>
      <c r="BC131" s="4">
        <v>0.97</v>
      </c>
      <c r="BD131" s="4">
        <v>15.903</v>
      </c>
      <c r="BE131" s="4">
        <v>2148.203</v>
      </c>
      <c r="BF131" s="4">
        <v>419.87599999999998</v>
      </c>
      <c r="BG131" s="4">
        <v>36.149000000000001</v>
      </c>
      <c r="BH131" s="4">
        <v>3.2000000000000001E-2</v>
      </c>
      <c r="BI131" s="4">
        <v>36.180999999999997</v>
      </c>
      <c r="BJ131" s="4">
        <v>29.498999999999999</v>
      </c>
      <c r="BK131" s="4">
        <v>2.5999999999999999E-2</v>
      </c>
      <c r="BL131" s="4">
        <v>29.524999999999999</v>
      </c>
      <c r="BM131" s="4">
        <v>33.8735</v>
      </c>
      <c r="BQ131" s="4">
        <v>167.50899999999999</v>
      </c>
      <c r="BR131" s="4">
        <v>0.60346900000000003</v>
      </c>
      <c r="BS131" s="4">
        <v>-5</v>
      </c>
      <c r="BT131" s="4">
        <v>8.0000000000000002E-3</v>
      </c>
      <c r="BU131" s="4">
        <v>14.747261999999999</v>
      </c>
      <c r="BV131" s="4">
        <v>21</v>
      </c>
      <c r="BW131" s="4">
        <f t="shared" si="10"/>
        <v>3.8962266203999998</v>
      </c>
      <c r="BY131" s="4">
        <f>BE131*$BU131*VLOOKUP("Fuel Specific Gravity",'Raw Data'!$A$1:$B$2000,2,FALSE)</f>
        <v>23791.764465109685</v>
      </c>
      <c r="BZ131" s="4">
        <f>BF131*$BU131*VLOOKUP("Fuel Specific Gravity",'Raw Data'!$A$1:$B$2000,2,FALSE)</f>
        <v>4650.2080560135109</v>
      </c>
      <c r="CA131" s="4">
        <f>BJ131*$BU131*VLOOKUP("Fuel Specific Gravity",'Raw Data'!$A$1:$B$2000,2,FALSE)</f>
        <v>326.70714078523798</v>
      </c>
      <c r="CB131" s="4">
        <f>BM131*$BU131*VLOOKUP("Fuel Specific Gravity",'Raw Data'!$A$1:$B$2000,2,FALSE)</f>
        <v>375.15557589710698</v>
      </c>
    </row>
    <row r="132" spans="1:80" x14ac:dyDescent="0.25">
      <c r="A132" s="2">
        <v>43167</v>
      </c>
      <c r="B132" s="38">
        <v>2.1318287037037035E-2</v>
      </c>
      <c r="C132" s="4">
        <v>9.7530000000000001</v>
      </c>
      <c r="D132" s="4">
        <v>6.4771999999999998</v>
      </c>
      <c r="E132" s="4">
        <v>64772.295080000004</v>
      </c>
      <c r="F132" s="4">
        <v>1761.7</v>
      </c>
      <c r="G132" s="4">
        <v>1.7</v>
      </c>
      <c r="H132" s="4">
        <v>7297.9</v>
      </c>
      <c r="J132" s="4">
        <v>1.1000000000000001</v>
      </c>
      <c r="K132" s="4">
        <v>0.84219999999999995</v>
      </c>
      <c r="L132" s="4">
        <v>8.2138000000000009</v>
      </c>
      <c r="M132" s="4">
        <v>5.4547999999999996</v>
      </c>
      <c r="N132" s="4">
        <v>1483.6067</v>
      </c>
      <c r="O132" s="4">
        <v>1.4455</v>
      </c>
      <c r="P132" s="4">
        <v>1485.1</v>
      </c>
      <c r="Q132" s="4">
        <v>1210.6824999999999</v>
      </c>
      <c r="R132" s="4">
        <v>1.1796</v>
      </c>
      <c r="S132" s="4">
        <v>1211.9000000000001</v>
      </c>
      <c r="T132" s="4">
        <v>7297.9368000000004</v>
      </c>
      <c r="W132" s="4">
        <v>0</v>
      </c>
      <c r="X132" s="4">
        <v>0.9264</v>
      </c>
      <c r="Y132" s="4">
        <v>12</v>
      </c>
      <c r="Z132" s="4">
        <v>851</v>
      </c>
      <c r="AA132" s="4">
        <v>852</v>
      </c>
      <c r="AB132" s="4">
        <v>863</v>
      </c>
      <c r="AC132" s="4">
        <v>92</v>
      </c>
      <c r="AD132" s="4">
        <v>27.04</v>
      </c>
      <c r="AE132" s="4">
        <v>0.62</v>
      </c>
      <c r="AF132" s="4">
        <v>978</v>
      </c>
      <c r="AG132" s="4">
        <v>1</v>
      </c>
      <c r="AH132" s="4">
        <v>51</v>
      </c>
      <c r="AI132" s="4">
        <v>37</v>
      </c>
      <c r="AJ132" s="4">
        <v>190</v>
      </c>
      <c r="AK132" s="4">
        <v>169</v>
      </c>
      <c r="AL132" s="4">
        <v>3.7</v>
      </c>
      <c r="AM132" s="4">
        <v>175.7</v>
      </c>
      <c r="AN132" s="4" t="s">
        <v>155</v>
      </c>
      <c r="AO132" s="4">
        <v>2</v>
      </c>
      <c r="AP132" s="5">
        <v>0.77212962962962972</v>
      </c>
      <c r="AQ132" s="4">
        <v>47.162123999999999</v>
      </c>
      <c r="AR132" s="4">
        <v>-88.491703000000001</v>
      </c>
      <c r="AS132" s="4">
        <v>316.5</v>
      </c>
      <c r="AT132" s="4">
        <v>42.9</v>
      </c>
      <c r="AU132" s="4">
        <v>12</v>
      </c>
      <c r="AV132" s="4">
        <v>11</v>
      </c>
      <c r="AW132" s="4" t="s">
        <v>215</v>
      </c>
      <c r="AX132" s="4">
        <v>1.1718999999999999</v>
      </c>
      <c r="AY132" s="4">
        <v>1.4</v>
      </c>
      <c r="AZ132" s="4">
        <v>1.8</v>
      </c>
      <c r="BA132" s="4">
        <v>13.404</v>
      </c>
      <c r="BB132" s="4">
        <v>11.22</v>
      </c>
      <c r="BC132" s="4">
        <v>0.84</v>
      </c>
      <c r="BD132" s="4">
        <v>18.744</v>
      </c>
      <c r="BE132" s="4">
        <v>1657.288</v>
      </c>
      <c r="BF132" s="4">
        <v>700.50400000000002</v>
      </c>
      <c r="BG132" s="4">
        <v>31.347999999999999</v>
      </c>
      <c r="BH132" s="4">
        <v>3.1E-2</v>
      </c>
      <c r="BI132" s="4">
        <v>31.378</v>
      </c>
      <c r="BJ132" s="4">
        <v>25.581</v>
      </c>
      <c r="BK132" s="4">
        <v>2.5000000000000001E-2</v>
      </c>
      <c r="BL132" s="4">
        <v>25.606000000000002</v>
      </c>
      <c r="BM132" s="4">
        <v>50.813099999999999</v>
      </c>
      <c r="BQ132" s="4">
        <v>135.905</v>
      </c>
      <c r="BR132" s="4">
        <v>0.264156</v>
      </c>
      <c r="BS132" s="4">
        <v>-5</v>
      </c>
      <c r="BT132" s="4">
        <v>8.0000000000000002E-3</v>
      </c>
      <c r="BU132" s="4">
        <v>6.4553159999999998</v>
      </c>
      <c r="BV132" s="4">
        <v>21</v>
      </c>
      <c r="BW132" s="4">
        <f t="shared" si="10"/>
        <v>1.7054944872</v>
      </c>
      <c r="BY132" s="4">
        <f>BE132*$BU132*VLOOKUP("Fuel Specific Gravity",'Raw Data'!$A$1:$B$2000,2,FALSE)</f>
        <v>8034.436624999008</v>
      </c>
      <c r="BZ132" s="4">
        <f>BF132*$BU132*VLOOKUP("Fuel Specific Gravity",'Raw Data'!$A$1:$B$2000,2,FALSE)</f>
        <v>3396.002984127264</v>
      </c>
      <c r="CA132" s="4">
        <f>BJ132*$BU132*VLOOKUP("Fuel Specific Gravity",'Raw Data'!$A$1:$B$2000,2,FALSE)</f>
        <v>124.01521238559599</v>
      </c>
      <c r="CB132" s="4">
        <f>BM132*$BU132*VLOOKUP("Fuel Specific Gravity",'Raw Data'!$A$1:$B$2000,2,FALSE)</f>
        <v>246.3389776971396</v>
      </c>
    </row>
    <row r="133" spans="1:80" x14ac:dyDescent="0.25">
      <c r="A133" s="2">
        <v>43167</v>
      </c>
      <c r="B133" s="38">
        <v>2.1329861111111112E-2</v>
      </c>
      <c r="C133" s="4">
        <v>9.6140000000000008</v>
      </c>
      <c r="D133" s="4">
        <v>6.4645000000000001</v>
      </c>
      <c r="E133" s="4">
        <v>64645.273630000003</v>
      </c>
      <c r="F133" s="4">
        <v>1500.8</v>
      </c>
      <c r="G133" s="4">
        <v>3.1</v>
      </c>
      <c r="H133" s="4">
        <v>11350.3</v>
      </c>
      <c r="J133" s="4">
        <v>1</v>
      </c>
      <c r="K133" s="4">
        <v>0.83919999999999995</v>
      </c>
      <c r="L133" s="4">
        <v>8.0686</v>
      </c>
      <c r="M133" s="4">
        <v>5.4252000000000002</v>
      </c>
      <c r="N133" s="4">
        <v>1259.4857999999999</v>
      </c>
      <c r="O133" s="4">
        <v>2.6175000000000002</v>
      </c>
      <c r="P133" s="4">
        <v>1262.0999999999999</v>
      </c>
      <c r="Q133" s="4">
        <v>1027.7909</v>
      </c>
      <c r="R133" s="4">
        <v>2.1360000000000001</v>
      </c>
      <c r="S133" s="4">
        <v>1029.9000000000001</v>
      </c>
      <c r="T133" s="4">
        <v>11350.253199999999</v>
      </c>
      <c r="W133" s="4">
        <v>0</v>
      </c>
      <c r="X133" s="4">
        <v>0.83919999999999995</v>
      </c>
      <c r="Y133" s="4">
        <v>11.9</v>
      </c>
      <c r="Z133" s="4">
        <v>852</v>
      </c>
      <c r="AA133" s="4">
        <v>854</v>
      </c>
      <c r="AB133" s="4">
        <v>864</v>
      </c>
      <c r="AC133" s="4">
        <v>92</v>
      </c>
      <c r="AD133" s="4">
        <v>27.04</v>
      </c>
      <c r="AE133" s="4">
        <v>0.62</v>
      </c>
      <c r="AF133" s="4">
        <v>978</v>
      </c>
      <c r="AG133" s="4">
        <v>1</v>
      </c>
      <c r="AH133" s="4">
        <v>51</v>
      </c>
      <c r="AI133" s="4">
        <v>37</v>
      </c>
      <c r="AJ133" s="4">
        <v>190</v>
      </c>
      <c r="AK133" s="4">
        <v>169</v>
      </c>
      <c r="AL133" s="4">
        <v>3.6</v>
      </c>
      <c r="AM133" s="4">
        <v>176</v>
      </c>
      <c r="AN133" s="4" t="s">
        <v>155</v>
      </c>
      <c r="AO133" s="4">
        <v>2</v>
      </c>
      <c r="AP133" s="5">
        <v>0.77214120370370365</v>
      </c>
      <c r="AQ133" s="4">
        <v>47.161948000000002</v>
      </c>
      <c r="AR133" s="4">
        <v>-88.491605000000007</v>
      </c>
      <c r="AS133" s="4">
        <v>316.39999999999998</v>
      </c>
      <c r="AT133" s="4">
        <v>43.7</v>
      </c>
      <c r="AU133" s="4">
        <v>12</v>
      </c>
      <c r="AV133" s="4">
        <v>11</v>
      </c>
      <c r="AW133" s="4" t="s">
        <v>215</v>
      </c>
      <c r="AX133" s="4">
        <v>1.2719</v>
      </c>
      <c r="AY133" s="4">
        <v>1.4719</v>
      </c>
      <c r="AZ133" s="4">
        <v>1.8718999999999999</v>
      </c>
      <c r="BA133" s="4">
        <v>13.404</v>
      </c>
      <c r="BB133" s="4">
        <v>11</v>
      </c>
      <c r="BC133" s="4">
        <v>0.82</v>
      </c>
      <c r="BD133" s="4">
        <v>19.158000000000001</v>
      </c>
      <c r="BE133" s="4">
        <v>1602.2840000000001</v>
      </c>
      <c r="BF133" s="4">
        <v>685.69600000000003</v>
      </c>
      <c r="BG133" s="4">
        <v>26.192</v>
      </c>
      <c r="BH133" s="4">
        <v>5.3999999999999999E-2</v>
      </c>
      <c r="BI133" s="4">
        <v>26.247</v>
      </c>
      <c r="BJ133" s="4">
        <v>21.373999999999999</v>
      </c>
      <c r="BK133" s="4">
        <v>4.3999999999999997E-2</v>
      </c>
      <c r="BL133" s="4">
        <v>21.417999999999999</v>
      </c>
      <c r="BM133" s="4">
        <v>77.780100000000004</v>
      </c>
      <c r="BQ133" s="4">
        <v>121.176</v>
      </c>
      <c r="BR133" s="4">
        <v>0.271374</v>
      </c>
      <c r="BS133" s="4">
        <v>-5</v>
      </c>
      <c r="BT133" s="4">
        <v>8.8769999999999995E-3</v>
      </c>
      <c r="BU133" s="4">
        <v>6.6317029999999999</v>
      </c>
      <c r="BV133" s="4">
        <v>21</v>
      </c>
      <c r="BW133" s="4">
        <f t="shared" si="10"/>
        <v>1.7520959325999999</v>
      </c>
      <c r="BY133" s="4">
        <f>BE133*$BU133*VLOOKUP("Fuel Specific Gravity",'Raw Data'!$A$1:$B$2000,2,FALSE)</f>
        <v>7980.0295788486519</v>
      </c>
      <c r="BZ133" s="4">
        <f>BF133*$BU133*VLOOKUP("Fuel Specific Gravity",'Raw Data'!$A$1:$B$2000,2,FALSE)</f>
        <v>3415.0464974362881</v>
      </c>
      <c r="CA133" s="4">
        <f>BJ133*$BU133*VLOOKUP("Fuel Specific Gravity",'Raw Data'!$A$1:$B$2000,2,FALSE)</f>
        <v>106.45126096142199</v>
      </c>
      <c r="CB133" s="4">
        <f>BM133*$BU133*VLOOKUP("Fuel Specific Gravity",'Raw Data'!$A$1:$B$2000,2,FALSE)</f>
        <v>387.37670640523527</v>
      </c>
    </row>
    <row r="134" spans="1:80" x14ac:dyDescent="0.25">
      <c r="A134" s="2">
        <v>43167</v>
      </c>
      <c r="B134" s="38">
        <v>2.1341435185185182E-2</v>
      </c>
      <c r="C134" s="4">
        <v>10.659000000000001</v>
      </c>
      <c r="D134" s="4">
        <v>5.0646000000000004</v>
      </c>
      <c r="E134" s="4">
        <v>50645.865969999999</v>
      </c>
      <c r="F134" s="4">
        <v>1081.0999999999999</v>
      </c>
      <c r="G134" s="4">
        <v>4.5</v>
      </c>
      <c r="H134" s="4">
        <v>9161.7999999999993</v>
      </c>
      <c r="J134" s="4">
        <v>1</v>
      </c>
      <c r="K134" s="4">
        <v>0.8468</v>
      </c>
      <c r="L134" s="4">
        <v>9.0266999999999999</v>
      </c>
      <c r="M134" s="4">
        <v>4.2888999999999999</v>
      </c>
      <c r="N134" s="4">
        <v>915.51160000000004</v>
      </c>
      <c r="O134" s="4">
        <v>3.8353000000000002</v>
      </c>
      <c r="P134" s="4">
        <v>919.3</v>
      </c>
      <c r="Q134" s="4">
        <v>747.09410000000003</v>
      </c>
      <c r="R134" s="4">
        <v>3.1297999999999999</v>
      </c>
      <c r="S134" s="4">
        <v>750.2</v>
      </c>
      <c r="T134" s="4">
        <v>9161.8168999999998</v>
      </c>
      <c r="W134" s="4">
        <v>0</v>
      </c>
      <c r="X134" s="4">
        <v>0.8468</v>
      </c>
      <c r="Y134" s="4">
        <v>12</v>
      </c>
      <c r="Z134" s="4">
        <v>853</v>
      </c>
      <c r="AA134" s="4">
        <v>854</v>
      </c>
      <c r="AB134" s="4">
        <v>864</v>
      </c>
      <c r="AC134" s="4">
        <v>92</v>
      </c>
      <c r="AD134" s="4">
        <v>27.04</v>
      </c>
      <c r="AE134" s="4">
        <v>0.62</v>
      </c>
      <c r="AF134" s="4">
        <v>978</v>
      </c>
      <c r="AG134" s="4">
        <v>1</v>
      </c>
      <c r="AH134" s="4">
        <v>51</v>
      </c>
      <c r="AI134" s="4">
        <v>37</v>
      </c>
      <c r="AJ134" s="4">
        <v>190</v>
      </c>
      <c r="AK134" s="4">
        <v>169</v>
      </c>
      <c r="AL134" s="4">
        <v>3.6</v>
      </c>
      <c r="AM134" s="4">
        <v>175.6</v>
      </c>
      <c r="AN134" s="4" t="s">
        <v>155</v>
      </c>
      <c r="AO134" s="4">
        <v>2</v>
      </c>
      <c r="AP134" s="5">
        <v>0.7721527777777778</v>
      </c>
      <c r="AQ134" s="4">
        <v>47.161777000000001</v>
      </c>
      <c r="AR134" s="4">
        <v>-88.491499000000005</v>
      </c>
      <c r="AS134" s="4">
        <v>316.2</v>
      </c>
      <c r="AT134" s="4">
        <v>41.7</v>
      </c>
      <c r="AU134" s="4">
        <v>12</v>
      </c>
      <c r="AV134" s="4">
        <v>11</v>
      </c>
      <c r="AW134" s="4" t="s">
        <v>215</v>
      </c>
      <c r="AX134" s="4">
        <v>1.3718999999999999</v>
      </c>
      <c r="AY134" s="4">
        <v>1.6437999999999999</v>
      </c>
      <c r="AZ134" s="4">
        <v>2.1156999999999999</v>
      </c>
      <c r="BA134" s="4">
        <v>13.404</v>
      </c>
      <c r="BB134" s="4">
        <v>11.59</v>
      </c>
      <c r="BC134" s="4">
        <v>0.86</v>
      </c>
      <c r="BD134" s="4">
        <v>18.085000000000001</v>
      </c>
      <c r="BE134" s="4">
        <v>1842.7139999999999</v>
      </c>
      <c r="BF134" s="4">
        <v>557.25599999999997</v>
      </c>
      <c r="BG134" s="4">
        <v>19.571999999999999</v>
      </c>
      <c r="BH134" s="4">
        <v>8.2000000000000003E-2</v>
      </c>
      <c r="BI134" s="4">
        <v>19.654</v>
      </c>
      <c r="BJ134" s="4">
        <v>15.971</v>
      </c>
      <c r="BK134" s="4">
        <v>6.7000000000000004E-2</v>
      </c>
      <c r="BL134" s="4">
        <v>16.038</v>
      </c>
      <c r="BM134" s="4">
        <v>64.540300000000002</v>
      </c>
      <c r="BQ134" s="4">
        <v>125.699</v>
      </c>
      <c r="BR134" s="4">
        <v>0.22988800000000001</v>
      </c>
      <c r="BS134" s="4">
        <v>-5</v>
      </c>
      <c r="BT134" s="4">
        <v>8.123E-3</v>
      </c>
      <c r="BU134" s="4">
        <v>5.6178879999999998</v>
      </c>
      <c r="BV134" s="4">
        <v>21</v>
      </c>
      <c r="BW134" s="4">
        <f t="shared" si="10"/>
        <v>1.4842460095999999</v>
      </c>
      <c r="BY134" s="4">
        <f>BE134*$BU134*VLOOKUP("Fuel Specific Gravity",'Raw Data'!$A$1:$B$2000,2,FALSE)</f>
        <v>7774.4728118920311</v>
      </c>
      <c r="BZ134" s="4">
        <f>BF134*$BU134*VLOOKUP("Fuel Specific Gravity",'Raw Data'!$A$1:$B$2000,2,FALSE)</f>
        <v>2351.081948291328</v>
      </c>
      <c r="CA134" s="4">
        <f>BJ134*$BU134*VLOOKUP("Fuel Specific Gravity",'Raw Data'!$A$1:$B$2000,2,FALSE)</f>
        <v>67.382190225247996</v>
      </c>
      <c r="CB134" s="4">
        <f>BM134*$BU134*VLOOKUP("Fuel Specific Gravity",'Raw Data'!$A$1:$B$2000,2,FALSE)</f>
        <v>272.2977128416864</v>
      </c>
    </row>
    <row r="135" spans="1:80" x14ac:dyDescent="0.25">
      <c r="A135" s="2">
        <v>43167</v>
      </c>
      <c r="B135" s="38">
        <v>2.1353009259259259E-2</v>
      </c>
      <c r="C135" s="4">
        <v>11.763</v>
      </c>
      <c r="D135" s="4">
        <v>3.6522999999999999</v>
      </c>
      <c r="E135" s="4">
        <v>36523.415639999999</v>
      </c>
      <c r="F135" s="4">
        <v>827.9</v>
      </c>
      <c r="G135" s="4">
        <v>4.5999999999999996</v>
      </c>
      <c r="H135" s="4">
        <v>7311.4</v>
      </c>
      <c r="J135" s="4">
        <v>1</v>
      </c>
      <c r="K135" s="4">
        <v>0.85340000000000005</v>
      </c>
      <c r="L135" s="4">
        <v>10.0381</v>
      </c>
      <c r="M135" s="4">
        <v>3.1168999999999998</v>
      </c>
      <c r="N135" s="4">
        <v>706.53570000000002</v>
      </c>
      <c r="O135" s="4">
        <v>3.9256000000000002</v>
      </c>
      <c r="P135" s="4">
        <v>710.5</v>
      </c>
      <c r="Q135" s="4">
        <v>576.50760000000002</v>
      </c>
      <c r="R135" s="4">
        <v>3.2031999999999998</v>
      </c>
      <c r="S135" s="4">
        <v>579.70000000000005</v>
      </c>
      <c r="T135" s="4">
        <v>7311.4440999999997</v>
      </c>
      <c r="W135" s="4">
        <v>0</v>
      </c>
      <c r="X135" s="4">
        <v>0.85340000000000005</v>
      </c>
      <c r="Y135" s="4">
        <v>12</v>
      </c>
      <c r="Z135" s="4">
        <v>853</v>
      </c>
      <c r="AA135" s="4">
        <v>853</v>
      </c>
      <c r="AB135" s="4">
        <v>865</v>
      </c>
      <c r="AC135" s="4">
        <v>92</v>
      </c>
      <c r="AD135" s="4">
        <v>27.01</v>
      </c>
      <c r="AE135" s="4">
        <v>0.62</v>
      </c>
      <c r="AF135" s="4">
        <v>979</v>
      </c>
      <c r="AG135" s="4">
        <v>1</v>
      </c>
      <c r="AH135" s="4">
        <v>50.122999999999998</v>
      </c>
      <c r="AI135" s="4">
        <v>37</v>
      </c>
      <c r="AJ135" s="4">
        <v>190</v>
      </c>
      <c r="AK135" s="4">
        <v>169</v>
      </c>
      <c r="AL135" s="4">
        <v>3.6</v>
      </c>
      <c r="AM135" s="4">
        <v>175.2</v>
      </c>
      <c r="AN135" s="4" t="s">
        <v>155</v>
      </c>
      <c r="AO135" s="4">
        <v>2</v>
      </c>
      <c r="AP135" s="5">
        <v>0.77216435185185184</v>
      </c>
      <c r="AQ135" s="4">
        <v>47.161624000000003</v>
      </c>
      <c r="AR135" s="4">
        <v>-88.491394999999997</v>
      </c>
      <c r="AS135" s="4">
        <v>315.89999999999998</v>
      </c>
      <c r="AT135" s="4">
        <v>38.5</v>
      </c>
      <c r="AU135" s="4">
        <v>12</v>
      </c>
      <c r="AV135" s="4">
        <v>11</v>
      </c>
      <c r="AW135" s="4" t="s">
        <v>215</v>
      </c>
      <c r="AX135" s="4">
        <v>1.1124000000000001</v>
      </c>
      <c r="AY135" s="4">
        <v>1.4843</v>
      </c>
      <c r="AZ135" s="4">
        <v>1.9124000000000001</v>
      </c>
      <c r="BA135" s="4">
        <v>13.404</v>
      </c>
      <c r="BB135" s="4">
        <v>12.15</v>
      </c>
      <c r="BC135" s="4">
        <v>0.91</v>
      </c>
      <c r="BD135" s="4">
        <v>17.178999999999998</v>
      </c>
      <c r="BE135" s="4">
        <v>2100.37</v>
      </c>
      <c r="BF135" s="4">
        <v>415.09100000000001</v>
      </c>
      <c r="BG135" s="4">
        <v>15.481999999999999</v>
      </c>
      <c r="BH135" s="4">
        <v>8.5999999999999993E-2</v>
      </c>
      <c r="BI135" s="4">
        <v>15.568</v>
      </c>
      <c r="BJ135" s="4">
        <v>12.632</v>
      </c>
      <c r="BK135" s="4">
        <v>7.0000000000000007E-2</v>
      </c>
      <c r="BL135" s="4">
        <v>12.702999999999999</v>
      </c>
      <c r="BM135" s="4">
        <v>52.792099999999998</v>
      </c>
      <c r="BQ135" s="4">
        <v>129.83600000000001</v>
      </c>
      <c r="BR135" s="4">
        <v>0.20019799999999999</v>
      </c>
      <c r="BS135" s="4">
        <v>-5</v>
      </c>
      <c r="BT135" s="4">
        <v>8.0000000000000002E-3</v>
      </c>
      <c r="BU135" s="4">
        <v>4.8923389999999998</v>
      </c>
      <c r="BV135" s="4">
        <v>21</v>
      </c>
      <c r="BW135" s="4">
        <f t="shared" si="10"/>
        <v>1.2925559637999999</v>
      </c>
      <c r="BY135" s="4">
        <f>BE135*$BU135*VLOOKUP("Fuel Specific Gravity",'Raw Data'!$A$1:$B$2000,2,FALSE)</f>
        <v>7717.0672711379284</v>
      </c>
      <c r="BZ135" s="4">
        <f>BF135*$BU135*VLOOKUP("Fuel Specific Gravity",'Raw Data'!$A$1:$B$2000,2,FALSE)</f>
        <v>1525.105181774599</v>
      </c>
      <c r="CA135" s="4">
        <f>BJ135*$BU135*VLOOKUP("Fuel Specific Gravity",'Raw Data'!$A$1:$B$2000,2,FALSE)</f>
        <v>46.411819712247997</v>
      </c>
      <c r="CB135" s="4">
        <f>BM135*$BU135*VLOOKUP("Fuel Specific Gravity",'Raw Data'!$A$1:$B$2000,2,FALSE)</f>
        <v>193.96591414114687</v>
      </c>
    </row>
    <row r="136" spans="1:80" x14ac:dyDescent="0.25">
      <c r="A136" s="2">
        <v>43167</v>
      </c>
      <c r="B136" s="38">
        <v>2.1364583333333336E-2</v>
      </c>
      <c r="C136" s="4">
        <v>12.183</v>
      </c>
      <c r="D136" s="4">
        <v>2.762</v>
      </c>
      <c r="E136" s="4">
        <v>27620.420170000001</v>
      </c>
      <c r="F136" s="4">
        <v>708.5</v>
      </c>
      <c r="G136" s="4">
        <v>4.2</v>
      </c>
      <c r="H136" s="4">
        <v>5869.4</v>
      </c>
      <c r="J136" s="4">
        <v>1</v>
      </c>
      <c r="K136" s="4">
        <v>0.85980000000000001</v>
      </c>
      <c r="L136" s="4">
        <v>10.475</v>
      </c>
      <c r="M136" s="4">
        <v>2.3746999999999998</v>
      </c>
      <c r="N136" s="4">
        <v>609.17169999999999</v>
      </c>
      <c r="O136" s="4">
        <v>3.6107</v>
      </c>
      <c r="P136" s="4">
        <v>612.79999999999995</v>
      </c>
      <c r="Q136" s="4">
        <v>497.05549999999999</v>
      </c>
      <c r="R136" s="4">
        <v>2.9462000000000002</v>
      </c>
      <c r="S136" s="4">
        <v>500</v>
      </c>
      <c r="T136" s="4">
        <v>5869.3534</v>
      </c>
      <c r="W136" s="4">
        <v>0</v>
      </c>
      <c r="X136" s="4">
        <v>0.85980000000000001</v>
      </c>
      <c r="Y136" s="4">
        <v>12</v>
      </c>
      <c r="Z136" s="4">
        <v>853</v>
      </c>
      <c r="AA136" s="4">
        <v>852</v>
      </c>
      <c r="AB136" s="4">
        <v>865</v>
      </c>
      <c r="AC136" s="4">
        <v>92</v>
      </c>
      <c r="AD136" s="4">
        <v>27.01</v>
      </c>
      <c r="AE136" s="4">
        <v>0.62</v>
      </c>
      <c r="AF136" s="4">
        <v>979</v>
      </c>
      <c r="AG136" s="4">
        <v>1</v>
      </c>
      <c r="AH136" s="4">
        <v>50</v>
      </c>
      <c r="AI136" s="4">
        <v>37</v>
      </c>
      <c r="AJ136" s="4">
        <v>190</v>
      </c>
      <c r="AK136" s="4">
        <v>169</v>
      </c>
      <c r="AL136" s="4">
        <v>3.6</v>
      </c>
      <c r="AM136" s="4">
        <v>175.1</v>
      </c>
      <c r="AN136" s="4" t="s">
        <v>155</v>
      </c>
      <c r="AO136" s="4">
        <v>2</v>
      </c>
      <c r="AP136" s="5">
        <v>0.77217592592592599</v>
      </c>
      <c r="AQ136" s="4">
        <v>47.161487000000001</v>
      </c>
      <c r="AR136" s="4">
        <v>-88.491288999999995</v>
      </c>
      <c r="AS136" s="4">
        <v>315.7</v>
      </c>
      <c r="AT136" s="4">
        <v>36.700000000000003</v>
      </c>
      <c r="AU136" s="4">
        <v>12</v>
      </c>
      <c r="AV136" s="4">
        <v>11</v>
      </c>
      <c r="AW136" s="4" t="s">
        <v>215</v>
      </c>
      <c r="AX136" s="4">
        <v>0.85619999999999996</v>
      </c>
      <c r="AY136" s="4">
        <v>1.2562</v>
      </c>
      <c r="AZ136" s="4">
        <v>1.5124</v>
      </c>
      <c r="BA136" s="4">
        <v>13.404</v>
      </c>
      <c r="BB136" s="4">
        <v>12.74</v>
      </c>
      <c r="BC136" s="4">
        <v>0.95</v>
      </c>
      <c r="BD136" s="4">
        <v>16.309000000000001</v>
      </c>
      <c r="BE136" s="4">
        <v>2265.3429999999998</v>
      </c>
      <c r="BF136" s="4">
        <v>326.86799999999999</v>
      </c>
      <c r="BG136" s="4">
        <v>13.795999999999999</v>
      </c>
      <c r="BH136" s="4">
        <v>8.2000000000000003E-2</v>
      </c>
      <c r="BI136" s="4">
        <v>13.878</v>
      </c>
      <c r="BJ136" s="4">
        <v>11.257</v>
      </c>
      <c r="BK136" s="4">
        <v>6.7000000000000004E-2</v>
      </c>
      <c r="BL136" s="4">
        <v>11.324</v>
      </c>
      <c r="BM136" s="4">
        <v>43.8018</v>
      </c>
      <c r="BQ136" s="4">
        <v>135.196</v>
      </c>
      <c r="BR136" s="4">
        <v>0.281192</v>
      </c>
      <c r="BS136" s="4">
        <v>-5</v>
      </c>
      <c r="BT136" s="4">
        <v>8.8769999999999995E-3</v>
      </c>
      <c r="BU136" s="4">
        <v>6.8716290000000004</v>
      </c>
      <c r="BV136" s="4">
        <v>21</v>
      </c>
      <c r="BW136" s="4">
        <f t="shared" si="10"/>
        <v>1.8154843818000002</v>
      </c>
      <c r="BY136" s="4">
        <f>BE136*$BU136*VLOOKUP("Fuel Specific Gravity",'Raw Data'!$A$1:$B$2000,2,FALSE)</f>
        <v>11690.514086963996</v>
      </c>
      <c r="BZ136" s="4">
        <f>BF136*$BU136*VLOOKUP("Fuel Specific Gravity",'Raw Data'!$A$1:$B$2000,2,FALSE)</f>
        <v>1686.8328366069723</v>
      </c>
      <c r="CA136" s="4">
        <f>BJ136*$BU136*VLOOKUP("Fuel Specific Gravity",'Raw Data'!$A$1:$B$2000,2,FALSE)</f>
        <v>58.092799667403</v>
      </c>
      <c r="CB136" s="4">
        <f>BM136*$BU136*VLOOKUP("Fuel Specific Gravity",'Raw Data'!$A$1:$B$2000,2,FALSE)</f>
        <v>226.04327906828223</v>
      </c>
    </row>
    <row r="137" spans="1:80" x14ac:dyDescent="0.25">
      <c r="A137" s="2">
        <v>43167</v>
      </c>
      <c r="B137" s="38">
        <v>2.1376157407407406E-2</v>
      </c>
      <c r="C137" s="4">
        <v>12.672000000000001</v>
      </c>
      <c r="D137" s="4">
        <v>1.9055</v>
      </c>
      <c r="E137" s="4">
        <v>19055.19328</v>
      </c>
      <c r="F137" s="4">
        <v>737.8</v>
      </c>
      <c r="G137" s="4">
        <v>2.8</v>
      </c>
      <c r="H137" s="4">
        <v>5142.8</v>
      </c>
      <c r="J137" s="4">
        <v>1</v>
      </c>
      <c r="K137" s="4">
        <v>0.86450000000000005</v>
      </c>
      <c r="L137" s="4">
        <v>10.9557</v>
      </c>
      <c r="M137" s="4">
        <v>1.6474</v>
      </c>
      <c r="N137" s="4">
        <v>637.89319999999998</v>
      </c>
      <c r="O137" s="4">
        <v>2.4276</v>
      </c>
      <c r="P137" s="4">
        <v>640.29999999999995</v>
      </c>
      <c r="Q137" s="4">
        <v>520.49090000000001</v>
      </c>
      <c r="R137" s="4">
        <v>1.9807999999999999</v>
      </c>
      <c r="S137" s="4">
        <v>522.5</v>
      </c>
      <c r="T137" s="4">
        <v>5142.8058000000001</v>
      </c>
      <c r="W137" s="4">
        <v>0</v>
      </c>
      <c r="X137" s="4">
        <v>0.86450000000000005</v>
      </c>
      <c r="Y137" s="4">
        <v>12</v>
      </c>
      <c r="Z137" s="4">
        <v>852</v>
      </c>
      <c r="AA137" s="4">
        <v>852</v>
      </c>
      <c r="AB137" s="4">
        <v>865</v>
      </c>
      <c r="AC137" s="4">
        <v>92</v>
      </c>
      <c r="AD137" s="4">
        <v>27.01</v>
      </c>
      <c r="AE137" s="4">
        <v>0.62</v>
      </c>
      <c r="AF137" s="4">
        <v>979</v>
      </c>
      <c r="AG137" s="4">
        <v>1</v>
      </c>
      <c r="AH137" s="4">
        <v>50</v>
      </c>
      <c r="AI137" s="4">
        <v>37</v>
      </c>
      <c r="AJ137" s="4">
        <v>190.9</v>
      </c>
      <c r="AK137" s="4">
        <v>169</v>
      </c>
      <c r="AL137" s="4">
        <v>3.7</v>
      </c>
      <c r="AM137" s="4">
        <v>175.5</v>
      </c>
      <c r="AN137" s="4" t="s">
        <v>155</v>
      </c>
      <c r="AO137" s="4">
        <v>2</v>
      </c>
      <c r="AP137" s="5">
        <v>0.77218749999999992</v>
      </c>
      <c r="AQ137" s="4">
        <v>47.161372999999998</v>
      </c>
      <c r="AR137" s="4">
        <v>-88.491157000000001</v>
      </c>
      <c r="AS137" s="4">
        <v>315.60000000000002</v>
      </c>
      <c r="AT137" s="4">
        <v>36.4</v>
      </c>
      <c r="AU137" s="4">
        <v>12</v>
      </c>
      <c r="AV137" s="4">
        <v>11</v>
      </c>
      <c r="AW137" s="4" t="s">
        <v>215</v>
      </c>
      <c r="AX137" s="4">
        <v>1.0157</v>
      </c>
      <c r="AY137" s="4">
        <v>1.0562</v>
      </c>
      <c r="AZ137" s="4">
        <v>1.5438000000000001</v>
      </c>
      <c r="BA137" s="4">
        <v>13.404</v>
      </c>
      <c r="BB137" s="4">
        <v>13.21</v>
      </c>
      <c r="BC137" s="4">
        <v>0.99</v>
      </c>
      <c r="BD137" s="4">
        <v>15.669</v>
      </c>
      <c r="BE137" s="4">
        <v>2427.1759999999999</v>
      </c>
      <c r="BF137" s="4">
        <v>232.291</v>
      </c>
      <c r="BG137" s="4">
        <v>14.798999999999999</v>
      </c>
      <c r="BH137" s="4">
        <v>5.6000000000000001E-2</v>
      </c>
      <c r="BI137" s="4">
        <v>14.856</v>
      </c>
      <c r="BJ137" s="4">
        <v>12.076000000000001</v>
      </c>
      <c r="BK137" s="4">
        <v>4.5999999999999999E-2</v>
      </c>
      <c r="BL137" s="4">
        <v>12.122</v>
      </c>
      <c r="BM137" s="4">
        <v>39.317100000000003</v>
      </c>
      <c r="BQ137" s="4">
        <v>139.26400000000001</v>
      </c>
      <c r="BR137" s="4">
        <v>0.29826200000000003</v>
      </c>
      <c r="BS137" s="4">
        <v>-5</v>
      </c>
      <c r="BT137" s="4">
        <v>7.2459999999999998E-3</v>
      </c>
      <c r="BU137" s="4">
        <v>7.2887769999999996</v>
      </c>
      <c r="BV137" s="4">
        <v>21</v>
      </c>
      <c r="BW137" s="4">
        <f t="shared" si="10"/>
        <v>1.9256948833999998</v>
      </c>
      <c r="BY137" s="4">
        <f>BE137*$BU137*VLOOKUP("Fuel Specific Gravity",'Raw Data'!$A$1:$B$2000,2,FALSE)</f>
        <v>13286.049597417752</v>
      </c>
      <c r="BZ137" s="4">
        <f>BF137*$BU137*VLOOKUP("Fuel Specific Gravity",'Raw Data'!$A$1:$B$2000,2,FALSE)</f>
        <v>1271.531090878357</v>
      </c>
      <c r="CA137" s="4">
        <f>BJ137*$BU137*VLOOKUP("Fuel Specific Gravity",'Raw Data'!$A$1:$B$2000,2,FALSE)</f>
        <v>66.102472560051993</v>
      </c>
      <c r="CB137" s="4">
        <f>BM137*$BU137*VLOOKUP("Fuel Specific Gravity",'Raw Data'!$A$1:$B$2000,2,FALSE)</f>
        <v>215.2167542142117</v>
      </c>
    </row>
    <row r="138" spans="1:80" x14ac:dyDescent="0.25">
      <c r="A138" s="2">
        <v>43167</v>
      </c>
      <c r="B138" s="38">
        <v>2.1387731481481483E-2</v>
      </c>
      <c r="C138" s="4">
        <v>12.964</v>
      </c>
      <c r="D138" s="4">
        <v>1.387</v>
      </c>
      <c r="E138" s="4">
        <v>13870.31933</v>
      </c>
      <c r="F138" s="4">
        <v>782.7</v>
      </c>
      <c r="G138" s="4">
        <v>1.4</v>
      </c>
      <c r="H138" s="4">
        <v>4605.2</v>
      </c>
      <c r="J138" s="4">
        <v>1</v>
      </c>
      <c r="K138" s="4">
        <v>0.86750000000000005</v>
      </c>
      <c r="L138" s="4">
        <v>11.2453</v>
      </c>
      <c r="M138" s="4">
        <v>1.2032</v>
      </c>
      <c r="N138" s="4">
        <v>678.9982</v>
      </c>
      <c r="O138" s="4">
        <v>1.1768000000000001</v>
      </c>
      <c r="P138" s="4">
        <v>680.2</v>
      </c>
      <c r="Q138" s="4">
        <v>554.03070000000002</v>
      </c>
      <c r="R138" s="4">
        <v>0.96020000000000005</v>
      </c>
      <c r="S138" s="4">
        <v>555</v>
      </c>
      <c r="T138" s="4">
        <v>4605.2449999999999</v>
      </c>
      <c r="W138" s="4">
        <v>0</v>
      </c>
      <c r="X138" s="4">
        <v>0.86750000000000005</v>
      </c>
      <c r="Y138" s="4">
        <v>11.9</v>
      </c>
      <c r="Z138" s="4">
        <v>852</v>
      </c>
      <c r="AA138" s="4">
        <v>852</v>
      </c>
      <c r="AB138" s="4">
        <v>865</v>
      </c>
      <c r="AC138" s="4">
        <v>92</v>
      </c>
      <c r="AD138" s="4">
        <v>27.01</v>
      </c>
      <c r="AE138" s="4">
        <v>0.62</v>
      </c>
      <c r="AF138" s="4">
        <v>979</v>
      </c>
      <c r="AG138" s="4">
        <v>1</v>
      </c>
      <c r="AH138" s="4">
        <v>50</v>
      </c>
      <c r="AI138" s="4">
        <v>37</v>
      </c>
      <c r="AJ138" s="4">
        <v>191</v>
      </c>
      <c r="AK138" s="4">
        <v>169</v>
      </c>
      <c r="AL138" s="4">
        <v>3.6</v>
      </c>
      <c r="AM138" s="4">
        <v>175.9</v>
      </c>
      <c r="AN138" s="4" t="s">
        <v>155</v>
      </c>
      <c r="AO138" s="4">
        <v>2</v>
      </c>
      <c r="AP138" s="5">
        <v>0.77219907407407407</v>
      </c>
      <c r="AQ138" s="4">
        <v>47.161275000000003</v>
      </c>
      <c r="AR138" s="4">
        <v>-88.491020000000006</v>
      </c>
      <c r="AS138" s="4">
        <v>315.60000000000002</v>
      </c>
      <c r="AT138" s="4">
        <v>35</v>
      </c>
      <c r="AU138" s="4">
        <v>12</v>
      </c>
      <c r="AV138" s="4">
        <v>10</v>
      </c>
      <c r="AW138" s="4" t="s">
        <v>199</v>
      </c>
      <c r="AX138" s="4">
        <v>1.2438</v>
      </c>
      <c r="AY138" s="4">
        <v>1</v>
      </c>
      <c r="AZ138" s="4">
        <v>1.7438</v>
      </c>
      <c r="BA138" s="4">
        <v>13.404</v>
      </c>
      <c r="BB138" s="4">
        <v>13.52</v>
      </c>
      <c r="BC138" s="4">
        <v>1.01</v>
      </c>
      <c r="BD138" s="4">
        <v>15.28</v>
      </c>
      <c r="BE138" s="4">
        <v>2531.6840000000002</v>
      </c>
      <c r="BF138" s="4">
        <v>172.405</v>
      </c>
      <c r="BG138" s="4">
        <v>16.007999999999999</v>
      </c>
      <c r="BH138" s="4">
        <v>2.8000000000000001E-2</v>
      </c>
      <c r="BI138" s="4">
        <v>16.036000000000001</v>
      </c>
      <c r="BJ138" s="4">
        <v>13.061999999999999</v>
      </c>
      <c r="BK138" s="4">
        <v>2.3E-2</v>
      </c>
      <c r="BL138" s="4">
        <v>13.085000000000001</v>
      </c>
      <c r="BM138" s="4">
        <v>35.777799999999999</v>
      </c>
      <c r="BQ138" s="4">
        <v>141.999</v>
      </c>
      <c r="BR138" s="4">
        <v>0.378807</v>
      </c>
      <c r="BS138" s="4">
        <v>-5</v>
      </c>
      <c r="BT138" s="4">
        <v>7.0000000000000001E-3</v>
      </c>
      <c r="BU138" s="4">
        <v>9.2570960000000007</v>
      </c>
      <c r="BV138" s="4">
        <v>21</v>
      </c>
      <c r="BW138" s="4">
        <f t="shared" si="10"/>
        <v>2.4457247631999999</v>
      </c>
      <c r="BY138" s="4">
        <f>BE138*$BU138*VLOOKUP("Fuel Specific Gravity",'Raw Data'!$A$1:$B$2000,2,FALSE)</f>
        <v>17600.467414077666</v>
      </c>
      <c r="BZ138" s="4">
        <f>BF138*$BU138*VLOOKUP("Fuel Specific Gravity",'Raw Data'!$A$1:$B$2000,2,FALSE)</f>
        <v>1198.5731965458801</v>
      </c>
      <c r="CA138" s="4">
        <f>BJ138*$BU138*VLOOKUP("Fuel Specific Gravity",'Raw Data'!$A$1:$B$2000,2,FALSE)</f>
        <v>90.808057151951999</v>
      </c>
      <c r="CB138" s="4">
        <f>BM138*$BU138*VLOOKUP("Fuel Specific Gravity",'Raw Data'!$A$1:$B$2000,2,FALSE)</f>
        <v>248.73009548086881</v>
      </c>
    </row>
    <row r="139" spans="1:80" x14ac:dyDescent="0.25">
      <c r="A139" s="2">
        <v>43167</v>
      </c>
      <c r="B139" s="38">
        <v>2.1399305555555557E-2</v>
      </c>
      <c r="C139" s="4">
        <v>13.067</v>
      </c>
      <c r="D139" s="4">
        <v>1.1888000000000001</v>
      </c>
      <c r="E139" s="4">
        <v>11887.84476</v>
      </c>
      <c r="F139" s="4">
        <v>938.7</v>
      </c>
      <c r="G139" s="4">
        <v>0.5</v>
      </c>
      <c r="H139" s="4">
        <v>4333.6000000000004</v>
      </c>
      <c r="J139" s="4">
        <v>1</v>
      </c>
      <c r="K139" s="4">
        <v>0.86870000000000003</v>
      </c>
      <c r="L139" s="4">
        <v>11.3512</v>
      </c>
      <c r="M139" s="4">
        <v>1.0327</v>
      </c>
      <c r="N139" s="4">
        <v>815.44989999999996</v>
      </c>
      <c r="O139" s="4">
        <v>0.441</v>
      </c>
      <c r="P139" s="4">
        <v>815.9</v>
      </c>
      <c r="Q139" s="4">
        <v>665.36890000000005</v>
      </c>
      <c r="R139" s="4">
        <v>0.35980000000000001</v>
      </c>
      <c r="S139" s="4">
        <v>665.7</v>
      </c>
      <c r="T139" s="4">
        <v>4333.6022000000003</v>
      </c>
      <c r="W139" s="4">
        <v>0</v>
      </c>
      <c r="X139" s="4">
        <v>0.86870000000000003</v>
      </c>
      <c r="Y139" s="4">
        <v>12</v>
      </c>
      <c r="Z139" s="4">
        <v>851</v>
      </c>
      <c r="AA139" s="4">
        <v>850</v>
      </c>
      <c r="AB139" s="4">
        <v>864</v>
      </c>
      <c r="AC139" s="4">
        <v>92</v>
      </c>
      <c r="AD139" s="4">
        <v>27.01</v>
      </c>
      <c r="AE139" s="4">
        <v>0.62</v>
      </c>
      <c r="AF139" s="4">
        <v>979</v>
      </c>
      <c r="AG139" s="4">
        <v>1</v>
      </c>
      <c r="AH139" s="4">
        <v>50</v>
      </c>
      <c r="AI139" s="4">
        <v>37</v>
      </c>
      <c r="AJ139" s="4">
        <v>191</v>
      </c>
      <c r="AK139" s="4">
        <v>169</v>
      </c>
      <c r="AL139" s="4">
        <v>3.6</v>
      </c>
      <c r="AM139" s="4">
        <v>175.8</v>
      </c>
      <c r="AN139" s="4" t="s">
        <v>155</v>
      </c>
      <c r="AO139" s="4">
        <v>2</v>
      </c>
      <c r="AP139" s="5">
        <v>0.77221064814814822</v>
      </c>
      <c r="AQ139" s="4">
        <v>47.161169000000001</v>
      </c>
      <c r="AR139" s="4">
        <v>-88.490896000000006</v>
      </c>
      <c r="AS139" s="4">
        <v>315.5</v>
      </c>
      <c r="AT139" s="4">
        <v>34.200000000000003</v>
      </c>
      <c r="AU139" s="4">
        <v>12</v>
      </c>
      <c r="AV139" s="4">
        <v>11</v>
      </c>
      <c r="AW139" s="4" t="s">
        <v>215</v>
      </c>
      <c r="AX139" s="4">
        <v>1.3718999999999999</v>
      </c>
      <c r="AY139" s="4">
        <v>1.1437999999999999</v>
      </c>
      <c r="AZ139" s="4">
        <v>1.9438</v>
      </c>
      <c r="BA139" s="4">
        <v>13.404</v>
      </c>
      <c r="BB139" s="4">
        <v>13.66</v>
      </c>
      <c r="BC139" s="4">
        <v>1.02</v>
      </c>
      <c r="BD139" s="4">
        <v>15.115</v>
      </c>
      <c r="BE139" s="4">
        <v>2573.8850000000002</v>
      </c>
      <c r="BF139" s="4">
        <v>149.03700000000001</v>
      </c>
      <c r="BG139" s="4">
        <v>19.363</v>
      </c>
      <c r="BH139" s="4">
        <v>0.01</v>
      </c>
      <c r="BI139" s="4">
        <v>19.373999999999999</v>
      </c>
      <c r="BJ139" s="4">
        <v>15.8</v>
      </c>
      <c r="BK139" s="4">
        <v>8.9999999999999993E-3</v>
      </c>
      <c r="BL139" s="4">
        <v>15.808</v>
      </c>
      <c r="BM139" s="4">
        <v>33.909300000000002</v>
      </c>
      <c r="BQ139" s="4">
        <v>143.22300000000001</v>
      </c>
      <c r="BR139" s="4">
        <v>0.40578599999999998</v>
      </c>
      <c r="BS139" s="4">
        <v>-5</v>
      </c>
      <c r="BT139" s="4">
        <v>7.0000000000000001E-3</v>
      </c>
      <c r="BU139" s="4">
        <v>9.9163949999999996</v>
      </c>
      <c r="BV139" s="4">
        <v>21</v>
      </c>
      <c r="BW139" s="4">
        <f t="shared" ref="BW139:BW145" si="11">BU139*0.2642</f>
        <v>2.6199115589999997</v>
      </c>
      <c r="BY139" s="4">
        <f>BE139*$BU139*VLOOKUP("Fuel Specific Gravity",'Raw Data'!$A$1:$B$2000,2,FALSE)</f>
        <v>19168.268918775826</v>
      </c>
      <c r="BZ139" s="4">
        <f>BF139*$BU139*VLOOKUP("Fuel Specific Gravity",'Raw Data'!$A$1:$B$2000,2,FALSE)</f>
        <v>1109.9102309728651</v>
      </c>
      <c r="CA139" s="4">
        <f>BJ139*$BU139*VLOOKUP("Fuel Specific Gravity",'Raw Data'!$A$1:$B$2000,2,FALSE)</f>
        <v>117.66595979100001</v>
      </c>
      <c r="CB139" s="4">
        <f>BM139*$BU139*VLOOKUP("Fuel Specific Gravity",'Raw Data'!$A$1:$B$2000,2,FALSE)</f>
        <v>252.52976774309849</v>
      </c>
    </row>
    <row r="140" spans="1:80" x14ac:dyDescent="0.25">
      <c r="A140" s="2">
        <v>43167</v>
      </c>
      <c r="B140" s="38">
        <v>2.141087962962963E-2</v>
      </c>
      <c r="C140" s="4">
        <v>12.996</v>
      </c>
      <c r="D140" s="4">
        <v>1.2404999999999999</v>
      </c>
      <c r="E140" s="4">
        <v>12405.35037</v>
      </c>
      <c r="F140" s="4">
        <v>1099.4000000000001</v>
      </c>
      <c r="G140" s="4">
        <v>0.2</v>
      </c>
      <c r="H140" s="4">
        <v>4112.8999999999996</v>
      </c>
      <c r="J140" s="4">
        <v>1</v>
      </c>
      <c r="K140" s="4">
        <v>0.86899999999999999</v>
      </c>
      <c r="L140" s="4">
        <v>11.2935</v>
      </c>
      <c r="M140" s="4">
        <v>1.0780000000000001</v>
      </c>
      <c r="N140" s="4">
        <v>955.40539999999999</v>
      </c>
      <c r="O140" s="4">
        <v>0.18160000000000001</v>
      </c>
      <c r="P140" s="4">
        <v>955.6</v>
      </c>
      <c r="Q140" s="4">
        <v>779.56600000000003</v>
      </c>
      <c r="R140" s="4">
        <v>0.1482</v>
      </c>
      <c r="S140" s="4">
        <v>779.7</v>
      </c>
      <c r="T140" s="4">
        <v>4112.8939</v>
      </c>
      <c r="W140" s="4">
        <v>0</v>
      </c>
      <c r="X140" s="4">
        <v>0.86899999999999999</v>
      </c>
      <c r="Y140" s="4">
        <v>11.9</v>
      </c>
      <c r="Z140" s="4">
        <v>850</v>
      </c>
      <c r="AA140" s="4">
        <v>849</v>
      </c>
      <c r="AB140" s="4">
        <v>862</v>
      </c>
      <c r="AC140" s="4">
        <v>92</v>
      </c>
      <c r="AD140" s="4">
        <v>27.01</v>
      </c>
      <c r="AE140" s="4">
        <v>0.62</v>
      </c>
      <c r="AF140" s="4">
        <v>979</v>
      </c>
      <c r="AG140" s="4">
        <v>1</v>
      </c>
      <c r="AH140" s="4">
        <v>50</v>
      </c>
      <c r="AI140" s="4">
        <v>37</v>
      </c>
      <c r="AJ140" s="4">
        <v>191</v>
      </c>
      <c r="AK140" s="4">
        <v>169</v>
      </c>
      <c r="AL140" s="4">
        <v>3.6</v>
      </c>
      <c r="AM140" s="4">
        <v>175.4</v>
      </c>
      <c r="AN140" s="4" t="s">
        <v>155</v>
      </c>
      <c r="AO140" s="4">
        <v>2</v>
      </c>
      <c r="AP140" s="5">
        <v>0.77222222222222225</v>
      </c>
      <c r="AQ140" s="4">
        <v>47.161051999999998</v>
      </c>
      <c r="AR140" s="4">
        <v>-88.490797999999998</v>
      </c>
      <c r="AS140" s="4">
        <v>315.39999999999998</v>
      </c>
      <c r="AT140" s="4">
        <v>33.700000000000003</v>
      </c>
      <c r="AU140" s="4">
        <v>12</v>
      </c>
      <c r="AV140" s="4">
        <v>10</v>
      </c>
      <c r="AW140" s="4" t="s">
        <v>199</v>
      </c>
      <c r="AX140" s="4">
        <v>1.5438000000000001</v>
      </c>
      <c r="AY140" s="4">
        <v>1.0562</v>
      </c>
      <c r="AZ140" s="4">
        <v>2.0718999999999999</v>
      </c>
      <c r="BA140" s="4">
        <v>13.404</v>
      </c>
      <c r="BB140" s="4">
        <v>13.69</v>
      </c>
      <c r="BC140" s="4">
        <v>1.02</v>
      </c>
      <c r="BD140" s="4">
        <v>15.074999999999999</v>
      </c>
      <c r="BE140" s="4">
        <v>2567.721</v>
      </c>
      <c r="BF140" s="4">
        <v>156</v>
      </c>
      <c r="BG140" s="4">
        <v>22.748000000000001</v>
      </c>
      <c r="BH140" s="4">
        <v>4.0000000000000001E-3</v>
      </c>
      <c r="BI140" s="4">
        <v>22.751999999999999</v>
      </c>
      <c r="BJ140" s="4">
        <v>18.561</v>
      </c>
      <c r="BK140" s="4">
        <v>4.0000000000000001E-3</v>
      </c>
      <c r="BL140" s="4">
        <v>18.565000000000001</v>
      </c>
      <c r="BM140" s="4">
        <v>32.269199999999998</v>
      </c>
      <c r="BQ140" s="4">
        <v>143.66</v>
      </c>
      <c r="BR140" s="4">
        <v>0.315915</v>
      </c>
      <c r="BS140" s="4">
        <v>-5</v>
      </c>
      <c r="BT140" s="4">
        <v>6.123E-3</v>
      </c>
      <c r="BU140" s="4">
        <v>7.7201719999999998</v>
      </c>
      <c r="BV140" s="4">
        <v>21</v>
      </c>
      <c r="BW140" s="4">
        <f t="shared" si="11"/>
        <v>2.0396694423999997</v>
      </c>
      <c r="BY140" s="4">
        <f>BE140*$BU140*VLOOKUP("Fuel Specific Gravity",'Raw Data'!$A$1:$B$2000,2,FALSE)</f>
        <v>14887.259073777012</v>
      </c>
      <c r="BZ140" s="4">
        <f>BF140*$BU140*VLOOKUP("Fuel Specific Gravity",'Raw Data'!$A$1:$B$2000,2,FALSE)</f>
        <v>904.46447083199996</v>
      </c>
      <c r="CA140" s="4">
        <f>BJ140*$BU140*VLOOKUP("Fuel Specific Gravity",'Raw Data'!$A$1:$B$2000,2,FALSE)</f>
        <v>107.61387848149198</v>
      </c>
      <c r="CB140" s="4">
        <f>BM140*$BU140*VLOOKUP("Fuel Specific Gravity",'Raw Data'!$A$1:$B$2000,2,FALSE)</f>
        <v>187.09195450110238</v>
      </c>
    </row>
    <row r="141" spans="1:80" x14ac:dyDescent="0.25">
      <c r="A141" s="2">
        <v>43167</v>
      </c>
      <c r="B141" s="38">
        <v>2.1422453703703704E-2</v>
      </c>
      <c r="C141" s="4">
        <v>12.617000000000001</v>
      </c>
      <c r="D141" s="4">
        <v>1.7542</v>
      </c>
      <c r="E141" s="4">
        <v>17541.67224</v>
      </c>
      <c r="F141" s="4">
        <v>1245.4000000000001</v>
      </c>
      <c r="G141" s="4">
        <v>0.1</v>
      </c>
      <c r="H141" s="4">
        <v>3909</v>
      </c>
      <c r="J141" s="4">
        <v>1</v>
      </c>
      <c r="K141" s="4">
        <v>0.86750000000000005</v>
      </c>
      <c r="L141" s="4">
        <v>10.9452</v>
      </c>
      <c r="M141" s="4">
        <v>1.5218</v>
      </c>
      <c r="N141" s="4">
        <v>1080.4274</v>
      </c>
      <c r="O141" s="4">
        <v>0.1119</v>
      </c>
      <c r="P141" s="4">
        <v>1080.5</v>
      </c>
      <c r="Q141" s="4">
        <v>881.57809999999995</v>
      </c>
      <c r="R141" s="4">
        <v>9.1300000000000006E-2</v>
      </c>
      <c r="S141" s="4">
        <v>881.7</v>
      </c>
      <c r="T141" s="4">
        <v>3909.0117</v>
      </c>
      <c r="W141" s="4">
        <v>0</v>
      </c>
      <c r="X141" s="4">
        <v>0.86750000000000005</v>
      </c>
      <c r="Y141" s="4">
        <v>11.9</v>
      </c>
      <c r="Z141" s="4">
        <v>851</v>
      </c>
      <c r="AA141" s="4">
        <v>851</v>
      </c>
      <c r="AB141" s="4">
        <v>864</v>
      </c>
      <c r="AC141" s="4">
        <v>92</v>
      </c>
      <c r="AD141" s="4">
        <v>27.01</v>
      </c>
      <c r="AE141" s="4">
        <v>0.62</v>
      </c>
      <c r="AF141" s="4">
        <v>979</v>
      </c>
      <c r="AG141" s="4">
        <v>1</v>
      </c>
      <c r="AH141" s="4">
        <v>50</v>
      </c>
      <c r="AI141" s="4">
        <v>37</v>
      </c>
      <c r="AJ141" s="4">
        <v>191</v>
      </c>
      <c r="AK141" s="4">
        <v>169</v>
      </c>
      <c r="AL141" s="4">
        <v>3.6</v>
      </c>
      <c r="AM141" s="4">
        <v>175</v>
      </c>
      <c r="AN141" s="4" t="s">
        <v>155</v>
      </c>
      <c r="AO141" s="4">
        <v>2</v>
      </c>
      <c r="AP141" s="5">
        <v>0.77223379629629629</v>
      </c>
      <c r="AQ141" s="4">
        <v>47.160919999999997</v>
      </c>
      <c r="AR141" s="4">
        <v>-88.490725999999995</v>
      </c>
      <c r="AS141" s="4">
        <v>315.7</v>
      </c>
      <c r="AT141" s="4">
        <v>34.799999999999997</v>
      </c>
      <c r="AU141" s="4">
        <v>12</v>
      </c>
      <c r="AV141" s="4">
        <v>10</v>
      </c>
      <c r="AW141" s="4" t="s">
        <v>199</v>
      </c>
      <c r="AX141" s="4">
        <v>1.6718280000000001</v>
      </c>
      <c r="AY141" s="4">
        <v>1.2873129999999999</v>
      </c>
      <c r="AZ141" s="4">
        <v>2.3873129999999998</v>
      </c>
      <c r="BA141" s="4">
        <v>13.404</v>
      </c>
      <c r="BB141" s="4">
        <v>13.53</v>
      </c>
      <c r="BC141" s="4">
        <v>1.01</v>
      </c>
      <c r="BD141" s="4">
        <v>15.272</v>
      </c>
      <c r="BE141" s="4">
        <v>2473.9430000000002</v>
      </c>
      <c r="BF141" s="4">
        <v>218.922</v>
      </c>
      <c r="BG141" s="4">
        <v>25.574000000000002</v>
      </c>
      <c r="BH141" s="4">
        <v>3.0000000000000001E-3</v>
      </c>
      <c r="BI141" s="4">
        <v>25.577000000000002</v>
      </c>
      <c r="BJ141" s="4">
        <v>20.867000000000001</v>
      </c>
      <c r="BK141" s="4">
        <v>2E-3</v>
      </c>
      <c r="BL141" s="4">
        <v>20.869</v>
      </c>
      <c r="BM141" s="4">
        <v>30.489699999999999</v>
      </c>
      <c r="BQ141" s="4">
        <v>142.57400000000001</v>
      </c>
      <c r="BR141" s="4">
        <v>0.231963</v>
      </c>
      <c r="BS141" s="4">
        <v>-5</v>
      </c>
      <c r="BT141" s="4">
        <v>6.8770000000000003E-3</v>
      </c>
      <c r="BU141" s="4">
        <v>5.668596</v>
      </c>
      <c r="BV141" s="4">
        <v>21</v>
      </c>
      <c r="BW141" s="4">
        <f t="shared" si="11"/>
        <v>1.4976430632</v>
      </c>
      <c r="BY141" s="4">
        <f>BE141*$BU141*VLOOKUP("Fuel Specific Gravity",'Raw Data'!$A$1:$B$2000,2,FALSE)</f>
        <v>10531.861328915029</v>
      </c>
      <c r="BZ141" s="4">
        <f>BF141*$BU141*VLOOKUP("Fuel Specific Gravity",'Raw Data'!$A$1:$B$2000,2,FALSE)</f>
        <v>931.97626050751194</v>
      </c>
      <c r="CA141" s="4">
        <f>BJ141*$BU141*VLOOKUP("Fuel Specific Gravity",'Raw Data'!$A$1:$B$2000,2,FALSE)</f>
        <v>88.833231141732</v>
      </c>
      <c r="CB141" s="4">
        <f>BM141*$BU141*VLOOKUP("Fuel Specific Gravity",'Raw Data'!$A$1:$B$2000,2,FALSE)</f>
        <v>129.79817738736119</v>
      </c>
    </row>
    <row r="142" spans="1:80" x14ac:dyDescent="0.25">
      <c r="A142" s="2">
        <v>43167</v>
      </c>
      <c r="B142" s="38">
        <v>2.1434027777777778E-2</v>
      </c>
      <c r="C142" s="4">
        <v>12.074999999999999</v>
      </c>
      <c r="D142" s="4">
        <v>2.5508000000000002</v>
      </c>
      <c r="E142" s="4">
        <v>25508.051950000001</v>
      </c>
      <c r="F142" s="4">
        <v>1286.5999999999999</v>
      </c>
      <c r="G142" s="4">
        <v>1.2</v>
      </c>
      <c r="H142" s="4">
        <v>3776.3</v>
      </c>
      <c r="J142" s="4">
        <v>1</v>
      </c>
      <c r="K142" s="4">
        <v>0.86460000000000004</v>
      </c>
      <c r="L142" s="4">
        <v>10.440899999999999</v>
      </c>
      <c r="M142" s="4">
        <v>2.2056</v>
      </c>
      <c r="N142" s="4">
        <v>1112.4501</v>
      </c>
      <c r="O142" s="4">
        <v>1.0027999999999999</v>
      </c>
      <c r="P142" s="4">
        <v>1113.5</v>
      </c>
      <c r="Q142" s="4">
        <v>907.70709999999997</v>
      </c>
      <c r="R142" s="4">
        <v>0.81820000000000004</v>
      </c>
      <c r="S142" s="4">
        <v>908.5</v>
      </c>
      <c r="T142" s="4">
        <v>3776.2864</v>
      </c>
      <c r="W142" s="4">
        <v>0</v>
      </c>
      <c r="X142" s="4">
        <v>0.86460000000000004</v>
      </c>
      <c r="Y142" s="4">
        <v>12</v>
      </c>
      <c r="Z142" s="4">
        <v>851</v>
      </c>
      <c r="AA142" s="4">
        <v>850</v>
      </c>
      <c r="AB142" s="4">
        <v>864</v>
      </c>
      <c r="AC142" s="4">
        <v>92</v>
      </c>
      <c r="AD142" s="4">
        <v>27.01</v>
      </c>
      <c r="AE142" s="4">
        <v>0.62</v>
      </c>
      <c r="AF142" s="4">
        <v>979</v>
      </c>
      <c r="AG142" s="4">
        <v>1</v>
      </c>
      <c r="AH142" s="4">
        <v>50</v>
      </c>
      <c r="AI142" s="4">
        <v>37</v>
      </c>
      <c r="AJ142" s="4">
        <v>191</v>
      </c>
      <c r="AK142" s="4">
        <v>169</v>
      </c>
      <c r="AL142" s="4">
        <v>3.7</v>
      </c>
      <c r="AM142" s="4">
        <v>175</v>
      </c>
      <c r="AN142" s="4" t="s">
        <v>155</v>
      </c>
      <c r="AO142" s="4">
        <v>2</v>
      </c>
      <c r="AP142" s="5">
        <v>0.77224537037037033</v>
      </c>
      <c r="AQ142" s="4">
        <v>47.160775000000001</v>
      </c>
      <c r="AR142" s="4">
        <v>-88.490683000000004</v>
      </c>
      <c r="AS142" s="4">
        <v>315.89999999999998</v>
      </c>
      <c r="AT142" s="4">
        <v>36.200000000000003</v>
      </c>
      <c r="AU142" s="4">
        <v>12</v>
      </c>
      <c r="AV142" s="4">
        <v>10</v>
      </c>
      <c r="AW142" s="4" t="s">
        <v>199</v>
      </c>
      <c r="AX142" s="4">
        <v>1.7718719999999999</v>
      </c>
      <c r="AY142" s="4">
        <v>1.4718720000000001</v>
      </c>
      <c r="AZ142" s="4">
        <v>2.5718719999999999</v>
      </c>
      <c r="BA142" s="4">
        <v>13.404</v>
      </c>
      <c r="BB142" s="4">
        <v>13.22</v>
      </c>
      <c r="BC142" s="4">
        <v>0.99</v>
      </c>
      <c r="BD142" s="4">
        <v>15.654</v>
      </c>
      <c r="BE142" s="4">
        <v>2329.7220000000002</v>
      </c>
      <c r="BF142" s="4">
        <v>313.22699999999998</v>
      </c>
      <c r="BG142" s="4">
        <v>25.995000000000001</v>
      </c>
      <c r="BH142" s="4">
        <v>2.3E-2</v>
      </c>
      <c r="BI142" s="4">
        <v>26.018000000000001</v>
      </c>
      <c r="BJ142" s="4">
        <v>21.21</v>
      </c>
      <c r="BK142" s="4">
        <v>1.9E-2</v>
      </c>
      <c r="BL142" s="4">
        <v>21.228999999999999</v>
      </c>
      <c r="BM142" s="4">
        <v>29.077200000000001</v>
      </c>
      <c r="BQ142" s="4">
        <v>140.28299999999999</v>
      </c>
      <c r="BR142" s="4">
        <v>0.20182900000000001</v>
      </c>
      <c r="BS142" s="4">
        <v>-5</v>
      </c>
      <c r="BT142" s="4">
        <v>6.123E-3</v>
      </c>
      <c r="BU142" s="4">
        <v>4.9321960000000002</v>
      </c>
      <c r="BV142" s="4">
        <v>21</v>
      </c>
      <c r="BW142" s="4">
        <f t="shared" si="11"/>
        <v>1.3030861832</v>
      </c>
      <c r="BY142" s="4">
        <f>BE142*$BU142*VLOOKUP("Fuel Specific Gravity",'Raw Data'!$A$1:$B$2000,2,FALSE)</f>
        <v>8629.4747926635137</v>
      </c>
      <c r="BZ142" s="4">
        <f>BF142*$BU142*VLOOKUP("Fuel Specific Gravity",'Raw Data'!$A$1:$B$2000,2,FALSE)</f>
        <v>1160.2176143254919</v>
      </c>
      <c r="CA142" s="4">
        <f>BJ142*$BU142*VLOOKUP("Fuel Specific Gravity",'Raw Data'!$A$1:$B$2000,2,FALSE)</f>
        <v>78.563519747160001</v>
      </c>
      <c r="CB142" s="4">
        <f>BM142*$BU142*VLOOKUP("Fuel Specific Gravity",'Raw Data'!$A$1:$B$2000,2,FALSE)</f>
        <v>107.7042515979312</v>
      </c>
    </row>
    <row r="143" spans="1:80" x14ac:dyDescent="0.25">
      <c r="A143" s="2">
        <v>43167</v>
      </c>
      <c r="B143" s="38">
        <v>2.1445601851851851E-2</v>
      </c>
      <c r="C143" s="4">
        <v>12.292</v>
      </c>
      <c r="D143" s="4">
        <v>2.5638000000000001</v>
      </c>
      <c r="E143" s="4">
        <v>25637.92208</v>
      </c>
      <c r="F143" s="4">
        <v>1073.2</v>
      </c>
      <c r="G143" s="4">
        <v>2.7</v>
      </c>
      <c r="H143" s="4">
        <v>3633.3</v>
      </c>
      <c r="J143" s="4">
        <v>1</v>
      </c>
      <c r="K143" s="4">
        <v>0.86299999999999999</v>
      </c>
      <c r="L143" s="4">
        <v>10.607799999999999</v>
      </c>
      <c r="M143" s="4">
        <v>2.2124999999999999</v>
      </c>
      <c r="N143" s="4">
        <v>926.14440000000002</v>
      </c>
      <c r="O143" s="4">
        <v>2.3698000000000001</v>
      </c>
      <c r="P143" s="4">
        <v>928.5</v>
      </c>
      <c r="Q143" s="4">
        <v>755.69039999999995</v>
      </c>
      <c r="R143" s="4">
        <v>1.9336</v>
      </c>
      <c r="S143" s="4">
        <v>757.6</v>
      </c>
      <c r="T143" s="4">
        <v>3633.2530999999999</v>
      </c>
      <c r="W143" s="4">
        <v>0</v>
      </c>
      <c r="X143" s="4">
        <v>0.86299999999999999</v>
      </c>
      <c r="Y143" s="4">
        <v>11.9</v>
      </c>
      <c r="Z143" s="4">
        <v>851</v>
      </c>
      <c r="AA143" s="4">
        <v>852</v>
      </c>
      <c r="AB143" s="4">
        <v>865</v>
      </c>
      <c r="AC143" s="4">
        <v>92</v>
      </c>
      <c r="AD143" s="4">
        <v>27.01</v>
      </c>
      <c r="AE143" s="4">
        <v>0.62</v>
      </c>
      <c r="AF143" s="4">
        <v>979</v>
      </c>
      <c r="AG143" s="4">
        <v>1</v>
      </c>
      <c r="AH143" s="4">
        <v>50</v>
      </c>
      <c r="AI143" s="4">
        <v>37</v>
      </c>
      <c r="AJ143" s="4">
        <v>191</v>
      </c>
      <c r="AK143" s="4">
        <v>169</v>
      </c>
      <c r="AL143" s="4">
        <v>3.7</v>
      </c>
      <c r="AM143" s="4">
        <v>175</v>
      </c>
      <c r="AN143" s="4" t="s">
        <v>155</v>
      </c>
      <c r="AO143" s="4">
        <v>2</v>
      </c>
      <c r="AP143" s="5">
        <v>0.77225694444444448</v>
      </c>
      <c r="AQ143" s="4">
        <v>47.160623000000001</v>
      </c>
      <c r="AR143" s="4">
        <v>-88.490660000000005</v>
      </c>
      <c r="AS143" s="4">
        <v>315.7</v>
      </c>
      <c r="AT143" s="4">
        <v>36.1</v>
      </c>
      <c r="AU143" s="4">
        <v>12</v>
      </c>
      <c r="AV143" s="4">
        <v>10</v>
      </c>
      <c r="AW143" s="4" t="s">
        <v>199</v>
      </c>
      <c r="AX143" s="4">
        <v>1.8718999999999999</v>
      </c>
      <c r="AY143" s="4">
        <v>1.6437999999999999</v>
      </c>
      <c r="AZ143" s="4">
        <v>2.7437999999999998</v>
      </c>
      <c r="BA143" s="4">
        <v>13.404</v>
      </c>
      <c r="BB143" s="4">
        <v>13.05</v>
      </c>
      <c r="BC143" s="4">
        <v>0.97</v>
      </c>
      <c r="BD143" s="4">
        <v>15.88</v>
      </c>
      <c r="BE143" s="4">
        <v>2338.241</v>
      </c>
      <c r="BF143" s="4">
        <v>310.39499999999998</v>
      </c>
      <c r="BG143" s="4">
        <v>21.379000000000001</v>
      </c>
      <c r="BH143" s="4">
        <v>5.5E-2</v>
      </c>
      <c r="BI143" s="4">
        <v>21.433</v>
      </c>
      <c r="BJ143" s="4">
        <v>17.443999999999999</v>
      </c>
      <c r="BK143" s="4">
        <v>4.4999999999999998E-2</v>
      </c>
      <c r="BL143" s="4">
        <v>17.489000000000001</v>
      </c>
      <c r="BM143" s="4">
        <v>27.636399999999998</v>
      </c>
      <c r="BQ143" s="4">
        <v>138.31</v>
      </c>
      <c r="BR143" s="4">
        <v>0.16742799999999999</v>
      </c>
      <c r="BS143" s="4">
        <v>-5</v>
      </c>
      <c r="BT143" s="4">
        <v>6.8770000000000003E-3</v>
      </c>
      <c r="BU143" s="4">
        <v>4.0915220000000003</v>
      </c>
      <c r="BV143" s="4">
        <v>21</v>
      </c>
      <c r="BW143" s="4">
        <f t="shared" si="11"/>
        <v>1.0809801124</v>
      </c>
      <c r="BY143" s="4">
        <f>BE143*$BU143*VLOOKUP("Fuel Specific Gravity",'Raw Data'!$A$1:$B$2000,2,FALSE)</f>
        <v>7184.7903340943021</v>
      </c>
      <c r="BZ143" s="4">
        <f>BF143*$BU143*VLOOKUP("Fuel Specific Gravity",'Raw Data'!$A$1:$B$2000,2,FALSE)</f>
        <v>953.76096636369005</v>
      </c>
      <c r="CA143" s="4">
        <f>BJ143*$BU143*VLOOKUP("Fuel Specific Gravity",'Raw Data'!$A$1:$B$2000,2,FALSE)</f>
        <v>53.600754835768001</v>
      </c>
      <c r="CB143" s="4">
        <f>BM143*$BU143*VLOOKUP("Fuel Specific Gravity",'Raw Data'!$A$1:$B$2000,2,FALSE)</f>
        <v>84.919278889200797</v>
      </c>
    </row>
    <row r="144" spans="1:80" x14ac:dyDescent="0.25">
      <c r="A144" s="2">
        <v>43167</v>
      </c>
      <c r="B144" s="38">
        <v>2.1457175925925928E-2</v>
      </c>
      <c r="C144" s="4">
        <v>12.62</v>
      </c>
      <c r="D144" s="4">
        <v>1.827</v>
      </c>
      <c r="E144" s="4">
        <v>18270.258549999999</v>
      </c>
      <c r="F144" s="4">
        <v>826.9</v>
      </c>
      <c r="G144" s="4">
        <v>3.4</v>
      </c>
      <c r="H144" s="4">
        <v>3435.6</v>
      </c>
      <c r="J144" s="4">
        <v>1</v>
      </c>
      <c r="K144" s="4">
        <v>0.86729999999999996</v>
      </c>
      <c r="L144" s="4">
        <v>10.945600000000001</v>
      </c>
      <c r="M144" s="4">
        <v>1.5846</v>
      </c>
      <c r="N144" s="4">
        <v>717.21510000000001</v>
      </c>
      <c r="O144" s="4">
        <v>2.9740000000000002</v>
      </c>
      <c r="P144" s="4">
        <v>720.2</v>
      </c>
      <c r="Q144" s="4">
        <v>585.21389999999997</v>
      </c>
      <c r="R144" s="4">
        <v>2.4266000000000001</v>
      </c>
      <c r="S144" s="4">
        <v>587.6</v>
      </c>
      <c r="T144" s="4">
        <v>3435.6129999999998</v>
      </c>
      <c r="W144" s="4">
        <v>0</v>
      </c>
      <c r="X144" s="4">
        <v>0.86729999999999996</v>
      </c>
      <c r="Y144" s="4">
        <v>12</v>
      </c>
      <c r="Z144" s="4">
        <v>850</v>
      </c>
      <c r="AA144" s="4">
        <v>850</v>
      </c>
      <c r="AB144" s="4">
        <v>863</v>
      </c>
      <c r="AC144" s="4">
        <v>92</v>
      </c>
      <c r="AD144" s="4">
        <v>27.01</v>
      </c>
      <c r="AE144" s="4">
        <v>0.62</v>
      </c>
      <c r="AF144" s="4">
        <v>979</v>
      </c>
      <c r="AG144" s="4">
        <v>1</v>
      </c>
      <c r="AH144" s="4">
        <v>50</v>
      </c>
      <c r="AI144" s="4">
        <v>37</v>
      </c>
      <c r="AJ144" s="4">
        <v>191</v>
      </c>
      <c r="AK144" s="4">
        <v>169</v>
      </c>
      <c r="AL144" s="4">
        <v>3.7</v>
      </c>
      <c r="AM144" s="4">
        <v>175</v>
      </c>
      <c r="AN144" s="4" t="s">
        <v>155</v>
      </c>
      <c r="AO144" s="4">
        <v>2</v>
      </c>
      <c r="AP144" s="5">
        <v>0.77226851851851863</v>
      </c>
      <c r="AQ144" s="4">
        <v>47.160477</v>
      </c>
      <c r="AR144" s="4">
        <v>-88.490661000000003</v>
      </c>
      <c r="AS144" s="4">
        <v>315.5</v>
      </c>
      <c r="AT144" s="4">
        <v>35.9</v>
      </c>
      <c r="AU144" s="4">
        <v>12</v>
      </c>
      <c r="AV144" s="4">
        <v>10</v>
      </c>
      <c r="AW144" s="4" t="s">
        <v>199</v>
      </c>
      <c r="AX144" s="4">
        <v>2.0438000000000001</v>
      </c>
      <c r="AY144" s="4">
        <v>1.1967000000000001</v>
      </c>
      <c r="AZ144" s="4">
        <v>2.8</v>
      </c>
      <c r="BA144" s="4">
        <v>13.404</v>
      </c>
      <c r="BB144" s="4">
        <v>13.5</v>
      </c>
      <c r="BC144" s="4">
        <v>1.01</v>
      </c>
      <c r="BD144" s="4">
        <v>15.298</v>
      </c>
      <c r="BE144" s="4">
        <v>2470.9630000000002</v>
      </c>
      <c r="BF144" s="4">
        <v>227.68100000000001</v>
      </c>
      <c r="BG144" s="4">
        <v>16.956</v>
      </c>
      <c r="BH144" s="4">
        <v>7.0000000000000007E-2</v>
      </c>
      <c r="BI144" s="4">
        <v>17.026</v>
      </c>
      <c r="BJ144" s="4">
        <v>13.835000000000001</v>
      </c>
      <c r="BK144" s="4">
        <v>5.7000000000000002E-2</v>
      </c>
      <c r="BL144" s="4">
        <v>13.891999999999999</v>
      </c>
      <c r="BM144" s="4">
        <v>26.764099999999999</v>
      </c>
      <c r="BQ144" s="4">
        <v>142.36500000000001</v>
      </c>
      <c r="BR144" s="4">
        <v>0.21035799999999999</v>
      </c>
      <c r="BS144" s="4">
        <v>-5</v>
      </c>
      <c r="BT144" s="4">
        <v>6.123E-3</v>
      </c>
      <c r="BU144" s="4">
        <v>5.1406229999999997</v>
      </c>
      <c r="BV144" s="4">
        <v>21</v>
      </c>
      <c r="BW144" s="4">
        <f t="shared" si="11"/>
        <v>1.3581525965999999</v>
      </c>
      <c r="BY144" s="4">
        <f>BE144*$BU144*VLOOKUP("Fuel Specific Gravity",'Raw Data'!$A$1:$B$2000,2,FALSE)</f>
        <v>9539.4192116916984</v>
      </c>
      <c r="BZ144" s="4">
        <f>BF144*$BU144*VLOOKUP("Fuel Specific Gravity",'Raw Data'!$A$1:$B$2000,2,FALSE)</f>
        <v>878.98706113251308</v>
      </c>
      <c r="CA144" s="4">
        <f>BJ144*$BU144*VLOOKUP("Fuel Specific Gravity",'Raw Data'!$A$1:$B$2000,2,FALSE)</f>
        <v>53.411509922954998</v>
      </c>
      <c r="CB144" s="4">
        <f>BM144*$BU144*VLOOKUP("Fuel Specific Gravity",'Raw Data'!$A$1:$B$2000,2,FALSE)</f>
        <v>103.3256951737593</v>
      </c>
    </row>
    <row r="145" spans="1:80" x14ac:dyDescent="0.25">
      <c r="A145" s="2">
        <v>43167</v>
      </c>
      <c r="B145" s="38">
        <v>2.1468749999999998E-2</v>
      </c>
      <c r="C145" s="4">
        <v>12.839</v>
      </c>
      <c r="D145" s="4">
        <v>1.3084</v>
      </c>
      <c r="E145" s="4">
        <v>13083.88889</v>
      </c>
      <c r="F145" s="4">
        <v>651.4</v>
      </c>
      <c r="G145" s="4">
        <v>3.5</v>
      </c>
      <c r="H145" s="4">
        <v>3090</v>
      </c>
      <c r="J145" s="4">
        <v>1.1000000000000001</v>
      </c>
      <c r="K145" s="4">
        <v>0.87060000000000004</v>
      </c>
      <c r="L145" s="4">
        <v>11.177899999999999</v>
      </c>
      <c r="M145" s="4">
        <v>1.1391</v>
      </c>
      <c r="N145" s="4">
        <v>567.15319999999997</v>
      </c>
      <c r="O145" s="4">
        <v>3.0103</v>
      </c>
      <c r="P145" s="4">
        <v>570.20000000000005</v>
      </c>
      <c r="Q145" s="4">
        <v>462.7704</v>
      </c>
      <c r="R145" s="4">
        <v>2.4563000000000001</v>
      </c>
      <c r="S145" s="4">
        <v>465.2</v>
      </c>
      <c r="T145" s="4">
        <v>3089.9641000000001</v>
      </c>
      <c r="W145" s="4">
        <v>0</v>
      </c>
      <c r="X145" s="4">
        <v>0.9577</v>
      </c>
      <c r="Y145" s="4">
        <v>12</v>
      </c>
      <c r="Z145" s="4">
        <v>849</v>
      </c>
      <c r="AA145" s="4">
        <v>849</v>
      </c>
      <c r="AB145" s="4">
        <v>862</v>
      </c>
      <c r="AC145" s="4">
        <v>92</v>
      </c>
      <c r="AD145" s="4">
        <v>27.01</v>
      </c>
      <c r="AE145" s="4">
        <v>0.62</v>
      </c>
      <c r="AF145" s="4">
        <v>979</v>
      </c>
      <c r="AG145" s="4">
        <v>1</v>
      </c>
      <c r="AH145" s="4">
        <v>50</v>
      </c>
      <c r="AI145" s="4">
        <v>37</v>
      </c>
      <c r="AJ145" s="4">
        <v>191</v>
      </c>
      <c r="AK145" s="4">
        <v>169</v>
      </c>
      <c r="AL145" s="4">
        <v>3.7</v>
      </c>
      <c r="AM145" s="4">
        <v>175.4</v>
      </c>
      <c r="AN145" s="4" t="s">
        <v>155</v>
      </c>
      <c r="AO145" s="4">
        <v>2</v>
      </c>
      <c r="AP145" s="5">
        <v>0.77228009259259256</v>
      </c>
      <c r="AQ145" s="4">
        <v>47.160342</v>
      </c>
      <c r="AR145" s="4">
        <v>-88.490657999999996</v>
      </c>
      <c r="AS145" s="4">
        <v>315.3</v>
      </c>
      <c r="AT145" s="4">
        <v>35.1</v>
      </c>
      <c r="AU145" s="4">
        <v>12</v>
      </c>
      <c r="AV145" s="4">
        <v>10</v>
      </c>
      <c r="AW145" s="4" t="s">
        <v>199</v>
      </c>
      <c r="AX145" s="4">
        <v>2.1</v>
      </c>
      <c r="AY145" s="4">
        <v>1.1437999999999999</v>
      </c>
      <c r="AZ145" s="4">
        <v>2.9078499999999998</v>
      </c>
      <c r="BA145" s="4">
        <v>13.404</v>
      </c>
      <c r="BB145" s="4">
        <v>13.87</v>
      </c>
      <c r="BC145" s="4">
        <v>1.03</v>
      </c>
      <c r="BD145" s="4">
        <v>14.856999999999999</v>
      </c>
      <c r="BE145" s="4">
        <v>2573.09</v>
      </c>
      <c r="BF145" s="4">
        <v>166.898</v>
      </c>
      <c r="BG145" s="4">
        <v>13.672000000000001</v>
      </c>
      <c r="BH145" s="4">
        <v>7.2999999999999995E-2</v>
      </c>
      <c r="BI145" s="4">
        <v>13.744999999999999</v>
      </c>
      <c r="BJ145" s="4">
        <v>11.156000000000001</v>
      </c>
      <c r="BK145" s="4">
        <v>5.8999999999999997E-2</v>
      </c>
      <c r="BL145" s="4">
        <v>11.215</v>
      </c>
      <c r="BM145" s="4">
        <v>24.545400000000001</v>
      </c>
      <c r="BQ145" s="4">
        <v>160.298</v>
      </c>
      <c r="BR145" s="4">
        <v>0.22577</v>
      </c>
      <c r="BS145" s="4">
        <v>-5</v>
      </c>
      <c r="BT145" s="4">
        <v>6.8770000000000003E-3</v>
      </c>
      <c r="BU145" s="4">
        <v>5.5172549999999996</v>
      </c>
      <c r="BV145" s="4">
        <v>21</v>
      </c>
      <c r="BW145" s="4">
        <f t="shared" si="11"/>
        <v>1.4576587709999997</v>
      </c>
      <c r="BY145" s="4">
        <f>BE145*$BU145*VLOOKUP("Fuel Specific Gravity",'Raw Data'!$A$1:$B$2000,2,FALSE)</f>
        <v>10661.491644630451</v>
      </c>
      <c r="BZ145" s="4">
        <f>BF145*$BU145*VLOOKUP("Fuel Specific Gravity",'Raw Data'!$A$1:$B$2000,2,FALSE)</f>
        <v>691.53493756748992</v>
      </c>
      <c r="CA145" s="4">
        <f>BJ145*$BU145*VLOOKUP("Fuel Specific Gravity",'Raw Data'!$A$1:$B$2000,2,FALSE)</f>
        <v>46.224423081779996</v>
      </c>
      <c r="CB145" s="4">
        <f>BM145*$BU145*VLOOKUP("Fuel Specific Gravity",'Raw Data'!$A$1:$B$2000,2,FALSE)</f>
        <v>101.70284638862698</v>
      </c>
    </row>
    <row r="146" spans="1:80" x14ac:dyDescent="0.25">
      <c r="A146" s="2">
        <v>43167</v>
      </c>
      <c r="B146" s="38">
        <v>2.1480324074074072E-2</v>
      </c>
      <c r="C146" s="4">
        <v>12.962</v>
      </c>
      <c r="D146" s="4">
        <v>0.9698</v>
      </c>
      <c r="E146" s="4">
        <v>9697.5292150000005</v>
      </c>
      <c r="F146" s="4">
        <v>605</v>
      </c>
      <c r="G146" s="4">
        <v>3.2</v>
      </c>
      <c r="H146" s="4">
        <v>2756</v>
      </c>
      <c r="J146" s="4">
        <v>1.1000000000000001</v>
      </c>
      <c r="K146" s="4">
        <v>0.87309999999999999</v>
      </c>
      <c r="L146" s="4">
        <v>11.3169</v>
      </c>
      <c r="M146" s="4">
        <v>0.84670000000000001</v>
      </c>
      <c r="N146" s="4">
        <v>528.22260000000006</v>
      </c>
      <c r="O146" s="4">
        <v>2.7614999999999998</v>
      </c>
      <c r="P146" s="4">
        <v>531</v>
      </c>
      <c r="Q146" s="4">
        <v>431.00490000000002</v>
      </c>
      <c r="R146" s="4">
        <v>2.2532000000000001</v>
      </c>
      <c r="S146" s="4">
        <v>433.3</v>
      </c>
      <c r="T146" s="4">
        <v>2755.9994000000002</v>
      </c>
      <c r="W146" s="4">
        <v>0</v>
      </c>
      <c r="X146" s="4">
        <v>0.96040000000000003</v>
      </c>
      <c r="Y146" s="4">
        <v>12</v>
      </c>
      <c r="Z146" s="4">
        <v>848</v>
      </c>
      <c r="AA146" s="4">
        <v>848</v>
      </c>
      <c r="AB146" s="4">
        <v>861</v>
      </c>
      <c r="AC146" s="4">
        <v>92</v>
      </c>
      <c r="AD146" s="4">
        <v>27.01</v>
      </c>
      <c r="AE146" s="4">
        <v>0.62</v>
      </c>
      <c r="AF146" s="4">
        <v>979</v>
      </c>
      <c r="AG146" s="4">
        <v>1</v>
      </c>
      <c r="AH146" s="4">
        <v>50</v>
      </c>
      <c r="AI146" s="4">
        <v>37</v>
      </c>
      <c r="AJ146" s="4">
        <v>191</v>
      </c>
      <c r="AK146" s="4">
        <v>169.9</v>
      </c>
      <c r="AL146" s="4">
        <v>3.8</v>
      </c>
      <c r="AM146" s="4">
        <v>175.8</v>
      </c>
      <c r="AN146" s="4" t="s">
        <v>155</v>
      </c>
      <c r="AO146" s="4">
        <v>2</v>
      </c>
      <c r="AP146" s="4">
        <v>0.77228009259259256</v>
      </c>
      <c r="AQ146" s="4">
        <v>47.160209999999999</v>
      </c>
      <c r="AR146" s="4">
        <v>-88.490650000000002</v>
      </c>
      <c r="AS146" s="4">
        <v>315.10000000000002</v>
      </c>
      <c r="AT146" s="4">
        <v>34</v>
      </c>
      <c r="AU146" s="4">
        <v>12</v>
      </c>
      <c r="AV146" s="4">
        <v>10</v>
      </c>
      <c r="AW146" s="4" t="s">
        <v>199</v>
      </c>
      <c r="AX146" s="4">
        <v>2.1</v>
      </c>
      <c r="AY146" s="4">
        <v>1.3438000000000001</v>
      </c>
      <c r="AZ146" s="4">
        <v>3.0578500000000002</v>
      </c>
      <c r="BA146" s="4">
        <v>13.404</v>
      </c>
      <c r="BB146" s="4">
        <v>14.15</v>
      </c>
      <c r="BC146" s="4">
        <v>1.06</v>
      </c>
      <c r="BD146" s="4">
        <v>14.535</v>
      </c>
      <c r="BE146" s="4">
        <v>2644.357</v>
      </c>
      <c r="BF146" s="4">
        <v>125.919</v>
      </c>
      <c r="BG146" s="4">
        <v>12.925000000000001</v>
      </c>
      <c r="BH146" s="4">
        <v>6.8000000000000005E-2</v>
      </c>
      <c r="BI146" s="4">
        <v>12.993</v>
      </c>
      <c r="BJ146" s="4">
        <v>10.547000000000001</v>
      </c>
      <c r="BK146" s="4">
        <v>5.5E-2</v>
      </c>
      <c r="BL146" s="4">
        <v>10.602</v>
      </c>
      <c r="BM146" s="4">
        <v>22.2225</v>
      </c>
      <c r="BQ146" s="4">
        <v>163.17099999999999</v>
      </c>
      <c r="BR146" s="4">
        <v>0.25067899999999999</v>
      </c>
      <c r="BS146" s="4">
        <v>-5</v>
      </c>
      <c r="BT146" s="4">
        <v>7.0000000000000001E-3</v>
      </c>
      <c r="BU146" s="4">
        <v>6.1259680000000003</v>
      </c>
      <c r="BV146" s="4">
        <v>21</v>
      </c>
      <c r="BW146" s="4">
        <f t="shared" ref="BW146" si="12">BU146*0.2642</f>
        <v>1.6184807456000001</v>
      </c>
      <c r="BY146" s="4">
        <f>BE146*$BU146*VLOOKUP("Fuel Specific Gravity",'Raw Data'!$A$1:$B$2000,2,FALSE)</f>
        <v>12165.634018294577</v>
      </c>
      <c r="BZ146" s="4">
        <f>BF146*$BU146*VLOOKUP("Fuel Specific Gravity",'Raw Data'!$A$1:$B$2000,2,FALSE)</f>
        <v>579.30319920859199</v>
      </c>
      <c r="CA146" s="4">
        <f>BJ146*$BU146*VLOOKUP("Fuel Specific Gravity",'Raw Data'!$A$1:$B$2000,2,FALSE)</f>
        <v>48.522548956496003</v>
      </c>
      <c r="CB146" s="4">
        <f>BM146*$BU146*VLOOKUP("Fuel Specific Gravity",'Raw Data'!$A$1:$B$2000,2,FALSE)</f>
        <v>102.23687723388001</v>
      </c>
    </row>
    <row r="147" spans="1:80" x14ac:dyDescent="0.25">
      <c r="A147" s="2">
        <v>43167</v>
      </c>
      <c r="B147" s="38">
        <v>2.1491898148148145E-2</v>
      </c>
      <c r="C147" s="4">
        <v>12.97</v>
      </c>
      <c r="D147" s="4">
        <v>0.79349999999999998</v>
      </c>
      <c r="E147" s="4">
        <v>7934.7293920000002</v>
      </c>
      <c r="F147" s="4">
        <v>564.29999999999995</v>
      </c>
      <c r="G147" s="4">
        <v>2.8</v>
      </c>
      <c r="H147" s="4">
        <v>2784.1</v>
      </c>
      <c r="J147" s="4">
        <v>1.1000000000000001</v>
      </c>
      <c r="K147" s="4">
        <v>0.87460000000000004</v>
      </c>
      <c r="L147" s="4">
        <v>11.3437</v>
      </c>
      <c r="M147" s="4">
        <v>0.69399999999999995</v>
      </c>
      <c r="N147" s="4">
        <v>493.49369999999999</v>
      </c>
      <c r="O147" s="4">
        <v>2.4548999999999999</v>
      </c>
      <c r="P147" s="4">
        <v>495.9</v>
      </c>
      <c r="Q147" s="4">
        <v>402.66770000000002</v>
      </c>
      <c r="R147" s="4">
        <v>2.0030999999999999</v>
      </c>
      <c r="S147" s="4">
        <v>404.7</v>
      </c>
      <c r="T147" s="4">
        <v>2784.1197999999999</v>
      </c>
      <c r="W147" s="4">
        <v>0</v>
      </c>
      <c r="X147" s="4">
        <v>0.96209999999999996</v>
      </c>
      <c r="Y147" s="4">
        <v>12.1</v>
      </c>
      <c r="Z147" s="4">
        <v>848</v>
      </c>
      <c r="AA147" s="4">
        <v>848</v>
      </c>
      <c r="AB147" s="4">
        <v>860</v>
      </c>
      <c r="AC147" s="4">
        <v>92</v>
      </c>
      <c r="AD147" s="4">
        <v>27.01</v>
      </c>
      <c r="AE147" s="4">
        <v>0.62</v>
      </c>
      <c r="AF147" s="4">
        <v>979</v>
      </c>
      <c r="AG147" s="4">
        <v>1</v>
      </c>
      <c r="AH147" s="4">
        <v>50</v>
      </c>
      <c r="AI147" s="4">
        <v>37</v>
      </c>
      <c r="AJ147" s="4">
        <v>191</v>
      </c>
      <c r="AK147" s="4">
        <v>170</v>
      </c>
      <c r="AL147" s="4">
        <v>3.8</v>
      </c>
      <c r="AM147" s="4">
        <v>176</v>
      </c>
      <c r="AN147" s="4" t="s">
        <v>155</v>
      </c>
      <c r="AO147" s="4">
        <v>2</v>
      </c>
      <c r="AP147" s="4">
        <v>0.77230324074074075</v>
      </c>
      <c r="AQ147" s="4">
        <v>47.160091999999999</v>
      </c>
      <c r="AR147" s="4">
        <v>-88.490639999999999</v>
      </c>
      <c r="AS147" s="4">
        <v>315.10000000000002</v>
      </c>
      <c r="AT147" s="4">
        <v>30.8</v>
      </c>
      <c r="AU147" s="4">
        <v>12</v>
      </c>
      <c r="AV147" s="4">
        <v>7</v>
      </c>
      <c r="AW147" s="4" t="s">
        <v>227</v>
      </c>
      <c r="AX147" s="4">
        <v>2.1718999999999999</v>
      </c>
      <c r="AY147" s="4">
        <v>1.4</v>
      </c>
      <c r="AZ147" s="4">
        <v>3.0280999999999998</v>
      </c>
      <c r="BA147" s="4">
        <v>13.404</v>
      </c>
      <c r="BB147" s="4">
        <v>14.33</v>
      </c>
      <c r="BC147" s="4">
        <v>1.07</v>
      </c>
      <c r="BD147" s="4">
        <v>14.337999999999999</v>
      </c>
      <c r="BE147" s="4">
        <v>2677.2040000000002</v>
      </c>
      <c r="BF147" s="4">
        <v>104.242</v>
      </c>
      <c r="BG147" s="4">
        <v>12.196999999999999</v>
      </c>
      <c r="BH147" s="4">
        <v>6.0999999999999999E-2</v>
      </c>
      <c r="BI147" s="4">
        <v>12.257</v>
      </c>
      <c r="BJ147" s="4">
        <v>9.952</v>
      </c>
      <c r="BK147" s="4">
        <v>0.05</v>
      </c>
      <c r="BL147" s="4">
        <v>10.000999999999999</v>
      </c>
      <c r="BM147" s="4">
        <v>22.674399999999999</v>
      </c>
      <c r="BQ147" s="4">
        <v>165.09200000000001</v>
      </c>
      <c r="BR147" s="4">
        <v>0.29430200000000001</v>
      </c>
      <c r="BS147" s="4">
        <v>-5</v>
      </c>
      <c r="BT147" s="4">
        <v>6.1240000000000001E-3</v>
      </c>
      <c r="BU147" s="4">
        <v>7.1919979999999999</v>
      </c>
      <c r="BV147" s="4">
        <v>21</v>
      </c>
      <c r="BW147" s="4">
        <f t="shared" ref="BW147:BW173" si="13">BU147*0.2642</f>
        <v>1.9001258715999998</v>
      </c>
      <c r="BY147" s="4">
        <f>BE147*$BU147*VLOOKUP("Fuel Specific Gravity",'Raw Data'!$A$1:$B$2000,2,FALSE)</f>
        <v>14460.088806007592</v>
      </c>
      <c r="BZ147" s="4">
        <f>BF147*$BU147*VLOOKUP("Fuel Specific Gravity",'Raw Data'!$A$1:$B$2000,2,FALSE)</f>
        <v>563.030899892516</v>
      </c>
      <c r="CA147" s="4">
        <f>BJ147*$BU147*VLOOKUP("Fuel Specific Gravity",'Raw Data'!$A$1:$B$2000,2,FALSE)</f>
        <v>53.752647836095996</v>
      </c>
      <c r="CB147" s="4">
        <f>BM147*$BU147*VLOOKUP("Fuel Specific Gravity",'Raw Data'!$A$1:$B$2000,2,FALSE)</f>
        <v>122.46875382785119</v>
      </c>
    </row>
    <row r="148" spans="1:80" x14ac:dyDescent="0.25">
      <c r="A148" s="2">
        <v>43167</v>
      </c>
      <c r="B148" s="38">
        <v>2.1503472222222222E-2</v>
      </c>
      <c r="C148" s="4">
        <v>13.004</v>
      </c>
      <c r="D148" s="4">
        <v>0.76249999999999996</v>
      </c>
      <c r="E148" s="4">
        <v>7624.61157</v>
      </c>
      <c r="F148" s="4">
        <v>623.1</v>
      </c>
      <c r="G148" s="4">
        <v>1.8</v>
      </c>
      <c r="H148" s="4">
        <v>2950.4</v>
      </c>
      <c r="J148" s="4">
        <v>1.1000000000000001</v>
      </c>
      <c r="K148" s="4">
        <v>0.87439999999999996</v>
      </c>
      <c r="L148" s="4">
        <v>11.371700000000001</v>
      </c>
      <c r="M148" s="4">
        <v>0.66669999999999996</v>
      </c>
      <c r="N148" s="4">
        <v>544.83770000000004</v>
      </c>
      <c r="O148" s="4">
        <v>1.5723</v>
      </c>
      <c r="P148" s="4">
        <v>546.4</v>
      </c>
      <c r="Q148" s="4">
        <v>444.56200000000001</v>
      </c>
      <c r="R148" s="4">
        <v>1.2828999999999999</v>
      </c>
      <c r="S148" s="4">
        <v>445.8</v>
      </c>
      <c r="T148" s="4">
        <v>2950.384</v>
      </c>
      <c r="W148" s="4">
        <v>0</v>
      </c>
      <c r="X148" s="4">
        <v>0.96189999999999998</v>
      </c>
      <c r="Y148" s="4">
        <v>12</v>
      </c>
      <c r="Z148" s="4">
        <v>847</v>
      </c>
      <c r="AA148" s="4">
        <v>846</v>
      </c>
      <c r="AB148" s="4">
        <v>860</v>
      </c>
      <c r="AC148" s="4">
        <v>92</v>
      </c>
      <c r="AD148" s="4">
        <v>27.01</v>
      </c>
      <c r="AE148" s="4">
        <v>0.62</v>
      </c>
      <c r="AF148" s="4">
        <v>979</v>
      </c>
      <c r="AG148" s="4">
        <v>1</v>
      </c>
      <c r="AH148" s="4">
        <v>50</v>
      </c>
      <c r="AI148" s="4">
        <v>37</v>
      </c>
      <c r="AJ148" s="4">
        <v>191</v>
      </c>
      <c r="AK148" s="4">
        <v>169.1</v>
      </c>
      <c r="AL148" s="4">
        <v>3.8</v>
      </c>
      <c r="AM148" s="4">
        <v>176</v>
      </c>
      <c r="AN148" s="4" t="s">
        <v>155</v>
      </c>
      <c r="AO148" s="4">
        <v>2</v>
      </c>
      <c r="AP148" s="4">
        <v>0.77231481481481479</v>
      </c>
      <c r="AQ148" s="4">
        <v>47.159990000000001</v>
      </c>
      <c r="AR148" s="4">
        <v>-88.490605000000002</v>
      </c>
      <c r="AS148" s="4">
        <v>314.89999999999998</v>
      </c>
      <c r="AT148" s="4">
        <v>28.6</v>
      </c>
      <c r="AU148" s="4">
        <v>12</v>
      </c>
      <c r="AV148" s="4">
        <v>10</v>
      </c>
      <c r="AW148" s="4" t="s">
        <v>199</v>
      </c>
      <c r="AX148" s="4">
        <v>2.6314000000000002</v>
      </c>
      <c r="AY148" s="4">
        <v>1.1124000000000001</v>
      </c>
      <c r="AZ148" s="4">
        <v>3.4314</v>
      </c>
      <c r="BA148" s="4">
        <v>13.404</v>
      </c>
      <c r="BB148" s="4">
        <v>14.31</v>
      </c>
      <c r="BC148" s="4">
        <v>1.07</v>
      </c>
      <c r="BD148" s="4">
        <v>14.358000000000001</v>
      </c>
      <c r="BE148" s="4">
        <v>2680.0169999999998</v>
      </c>
      <c r="BF148" s="4">
        <v>100.01</v>
      </c>
      <c r="BG148" s="4">
        <v>13.446999999999999</v>
      </c>
      <c r="BH148" s="4">
        <v>3.9E-2</v>
      </c>
      <c r="BI148" s="4">
        <v>13.486000000000001</v>
      </c>
      <c r="BJ148" s="4">
        <v>10.972</v>
      </c>
      <c r="BK148" s="4">
        <v>3.2000000000000001E-2</v>
      </c>
      <c r="BL148" s="4">
        <v>11.004</v>
      </c>
      <c r="BM148" s="4">
        <v>23.994599999999998</v>
      </c>
      <c r="BQ148" s="4">
        <v>164.83099999999999</v>
      </c>
      <c r="BR148" s="4">
        <v>0.35611999999999999</v>
      </c>
      <c r="BS148" s="4">
        <v>-5</v>
      </c>
      <c r="BT148" s="4">
        <v>6.8770000000000003E-3</v>
      </c>
      <c r="BU148" s="4">
        <v>8.7026850000000007</v>
      </c>
      <c r="BV148" s="4">
        <v>21</v>
      </c>
      <c r="BW148" s="4">
        <f t="shared" si="13"/>
        <v>2.2992493770000002</v>
      </c>
      <c r="BY148" s="4">
        <f>BE148*$BU148*VLOOKUP("Fuel Specific Gravity",'Raw Data'!$A$1:$B$2000,2,FALSE)</f>
        <v>17515.831152979397</v>
      </c>
      <c r="BZ148" s="4">
        <f>BF148*$BU148*VLOOKUP("Fuel Specific Gravity",'Raw Data'!$A$1:$B$2000,2,FALSE)</f>
        <v>653.63700066435013</v>
      </c>
      <c r="CA148" s="4">
        <f>BJ148*$BU148*VLOOKUP("Fuel Specific Gravity",'Raw Data'!$A$1:$B$2000,2,FALSE)</f>
        <v>71.709880724819996</v>
      </c>
      <c r="CB148" s="4">
        <f>BM148*$BU148*VLOOKUP("Fuel Specific Gravity",'Raw Data'!$A$1:$B$2000,2,FALSE)</f>
        <v>156.821901571251</v>
      </c>
    </row>
    <row r="149" spans="1:80" x14ac:dyDescent="0.25">
      <c r="A149" s="2">
        <v>43167</v>
      </c>
      <c r="B149" s="38">
        <v>2.1515046296296293E-2</v>
      </c>
      <c r="C149" s="4">
        <v>13.183</v>
      </c>
      <c r="D149" s="4">
        <v>0.80640000000000001</v>
      </c>
      <c r="E149" s="4">
        <v>8063.7279600000002</v>
      </c>
      <c r="F149" s="4">
        <v>803.2</v>
      </c>
      <c r="G149" s="4">
        <v>0.4</v>
      </c>
      <c r="H149" s="4">
        <v>3150.5</v>
      </c>
      <c r="J149" s="4">
        <v>1.1000000000000001</v>
      </c>
      <c r="K149" s="4">
        <v>0.87239999999999995</v>
      </c>
      <c r="L149" s="4">
        <v>11.501300000000001</v>
      </c>
      <c r="M149" s="4">
        <v>0.70350000000000001</v>
      </c>
      <c r="N149" s="4">
        <v>700.78579999999999</v>
      </c>
      <c r="O149" s="4">
        <v>0.3352</v>
      </c>
      <c r="P149" s="4">
        <v>701.1</v>
      </c>
      <c r="Q149" s="4">
        <v>571.80830000000003</v>
      </c>
      <c r="R149" s="4">
        <v>0.27350000000000002</v>
      </c>
      <c r="S149" s="4">
        <v>572.1</v>
      </c>
      <c r="T149" s="4">
        <v>3150.4827</v>
      </c>
      <c r="W149" s="4">
        <v>0</v>
      </c>
      <c r="X149" s="4">
        <v>0.96109999999999995</v>
      </c>
      <c r="Y149" s="4">
        <v>12</v>
      </c>
      <c r="Z149" s="4">
        <v>847</v>
      </c>
      <c r="AA149" s="4">
        <v>846</v>
      </c>
      <c r="AB149" s="4">
        <v>857</v>
      </c>
      <c r="AC149" s="4">
        <v>92</v>
      </c>
      <c r="AD149" s="4">
        <v>27.01</v>
      </c>
      <c r="AE149" s="4">
        <v>0.62</v>
      </c>
      <c r="AF149" s="4">
        <v>979</v>
      </c>
      <c r="AG149" s="4">
        <v>1</v>
      </c>
      <c r="AH149" s="4">
        <v>50</v>
      </c>
      <c r="AI149" s="4">
        <v>37</v>
      </c>
      <c r="AJ149" s="4">
        <v>191</v>
      </c>
      <c r="AK149" s="4">
        <v>169</v>
      </c>
      <c r="AL149" s="4">
        <v>3.8</v>
      </c>
      <c r="AM149" s="4">
        <v>176</v>
      </c>
      <c r="AN149" s="4" t="s">
        <v>155</v>
      </c>
      <c r="AO149" s="4">
        <v>2</v>
      </c>
      <c r="AP149" s="4">
        <v>0.77232638888888883</v>
      </c>
      <c r="AQ149" s="4">
        <v>47.159886999999998</v>
      </c>
      <c r="AR149" s="4">
        <v>-88.490550999999996</v>
      </c>
      <c r="AS149" s="4">
        <v>314.60000000000002</v>
      </c>
      <c r="AT149" s="4">
        <v>29.7</v>
      </c>
      <c r="AU149" s="4">
        <v>12</v>
      </c>
      <c r="AV149" s="4">
        <v>10</v>
      </c>
      <c r="AW149" s="4" t="s">
        <v>199</v>
      </c>
      <c r="AX149" s="4">
        <v>1.5777000000000001</v>
      </c>
      <c r="AY149" s="4">
        <v>1</v>
      </c>
      <c r="AZ149" s="4">
        <v>2.2339000000000002</v>
      </c>
      <c r="BA149" s="4">
        <v>13.404</v>
      </c>
      <c r="BB149" s="4">
        <v>14.07</v>
      </c>
      <c r="BC149" s="4">
        <v>1.05</v>
      </c>
      <c r="BD149" s="4">
        <v>14.62</v>
      </c>
      <c r="BE149" s="4">
        <v>2670.076</v>
      </c>
      <c r="BF149" s="4">
        <v>103.95099999999999</v>
      </c>
      <c r="BG149" s="4">
        <v>17.036999999999999</v>
      </c>
      <c r="BH149" s="4">
        <v>8.0000000000000002E-3</v>
      </c>
      <c r="BI149" s="4">
        <v>17.045000000000002</v>
      </c>
      <c r="BJ149" s="4">
        <v>13.901999999999999</v>
      </c>
      <c r="BK149" s="4">
        <v>7.0000000000000001E-3</v>
      </c>
      <c r="BL149" s="4">
        <v>13.907999999999999</v>
      </c>
      <c r="BM149" s="4">
        <v>25.2393</v>
      </c>
      <c r="BQ149" s="4">
        <v>162.22999999999999</v>
      </c>
      <c r="BR149" s="4">
        <v>0.38592500000000002</v>
      </c>
      <c r="BS149" s="4">
        <v>-5</v>
      </c>
      <c r="BT149" s="4">
        <v>6.123E-3</v>
      </c>
      <c r="BU149" s="4">
        <v>9.4310430000000007</v>
      </c>
      <c r="BV149" s="4">
        <v>21</v>
      </c>
      <c r="BW149" s="4">
        <f t="shared" si="13"/>
        <v>2.4916815606</v>
      </c>
      <c r="BY149" s="4">
        <f>BE149*$BU149*VLOOKUP("Fuel Specific Gravity",'Raw Data'!$A$1:$B$2000,2,FALSE)</f>
        <v>18911.38277852027</v>
      </c>
      <c r="BZ149" s="4">
        <f>BF149*$BU149*VLOOKUP("Fuel Specific Gravity",'Raw Data'!$A$1:$B$2000,2,FALSE)</f>
        <v>736.25512952064298</v>
      </c>
      <c r="CA149" s="4">
        <f>BJ149*$BU149*VLOOKUP("Fuel Specific Gravity",'Raw Data'!$A$1:$B$2000,2,FALSE)</f>
        <v>98.46388019928601</v>
      </c>
      <c r="CB149" s="4">
        <f>BM149*$BU149*VLOOKUP("Fuel Specific Gravity",'Raw Data'!$A$1:$B$2000,2,FALSE)</f>
        <v>178.7627256160149</v>
      </c>
    </row>
    <row r="150" spans="1:80" x14ac:dyDescent="0.25">
      <c r="A150" s="2">
        <v>43167</v>
      </c>
      <c r="B150" s="38">
        <v>2.152662037037037E-2</v>
      </c>
      <c r="C150" s="4">
        <v>13.25</v>
      </c>
      <c r="D150" s="4">
        <v>0.86850000000000005</v>
      </c>
      <c r="E150" s="4">
        <v>8685.0545760000005</v>
      </c>
      <c r="F150" s="4">
        <v>1025.4000000000001</v>
      </c>
      <c r="G150" s="4">
        <v>0.1</v>
      </c>
      <c r="H150" s="4">
        <v>3253</v>
      </c>
      <c r="J150" s="4">
        <v>1.2</v>
      </c>
      <c r="K150" s="4">
        <v>0.87129999999999996</v>
      </c>
      <c r="L150" s="4">
        <v>11.543799999999999</v>
      </c>
      <c r="M150" s="4">
        <v>0.75670000000000004</v>
      </c>
      <c r="N150" s="4">
        <v>893.3578</v>
      </c>
      <c r="O150" s="4">
        <v>5.9799999999999999E-2</v>
      </c>
      <c r="P150" s="4">
        <v>893.4</v>
      </c>
      <c r="Q150" s="4">
        <v>728.93799999999999</v>
      </c>
      <c r="R150" s="4">
        <v>4.8800000000000003E-2</v>
      </c>
      <c r="S150" s="4">
        <v>729</v>
      </c>
      <c r="T150" s="4">
        <v>3253.0187000000001</v>
      </c>
      <c r="W150" s="4">
        <v>0</v>
      </c>
      <c r="X150" s="4">
        <v>1.0455000000000001</v>
      </c>
      <c r="Y150" s="4">
        <v>12.1</v>
      </c>
      <c r="Z150" s="4">
        <v>846</v>
      </c>
      <c r="AA150" s="4">
        <v>846</v>
      </c>
      <c r="AB150" s="4">
        <v>857</v>
      </c>
      <c r="AC150" s="4">
        <v>92</v>
      </c>
      <c r="AD150" s="4">
        <v>27.01</v>
      </c>
      <c r="AE150" s="4">
        <v>0.62</v>
      </c>
      <c r="AF150" s="4">
        <v>979</v>
      </c>
      <c r="AG150" s="4">
        <v>1</v>
      </c>
      <c r="AH150" s="4">
        <v>50</v>
      </c>
      <c r="AI150" s="4">
        <v>37</v>
      </c>
      <c r="AJ150" s="4">
        <v>191</v>
      </c>
      <c r="AK150" s="4">
        <v>169</v>
      </c>
      <c r="AL150" s="4">
        <v>3.8</v>
      </c>
      <c r="AM150" s="4">
        <v>175.8</v>
      </c>
      <c r="AN150" s="4" t="s">
        <v>155</v>
      </c>
      <c r="AO150" s="4">
        <v>2</v>
      </c>
      <c r="AP150" s="4">
        <v>0.77233796296296298</v>
      </c>
      <c r="AQ150" s="4">
        <v>47.159782</v>
      </c>
      <c r="AR150" s="4">
        <v>-88.490474000000006</v>
      </c>
      <c r="AS150" s="4">
        <v>314.60000000000002</v>
      </c>
      <c r="AT150" s="4">
        <v>30.3</v>
      </c>
      <c r="AU150" s="4">
        <v>12</v>
      </c>
      <c r="AV150" s="4">
        <v>10</v>
      </c>
      <c r="AW150" s="4" t="s">
        <v>199</v>
      </c>
      <c r="AX150" s="4">
        <v>1.1000000000000001</v>
      </c>
      <c r="AY150" s="4">
        <v>1.0719000000000001</v>
      </c>
      <c r="AZ150" s="4">
        <v>1.7719</v>
      </c>
      <c r="BA150" s="4">
        <v>13.404</v>
      </c>
      <c r="BB150" s="4">
        <v>13.94</v>
      </c>
      <c r="BC150" s="4">
        <v>1.04</v>
      </c>
      <c r="BD150" s="4">
        <v>14.776</v>
      </c>
      <c r="BE150" s="4">
        <v>2657.386</v>
      </c>
      <c r="BF150" s="4">
        <v>110.867</v>
      </c>
      <c r="BG150" s="4">
        <v>21.536000000000001</v>
      </c>
      <c r="BH150" s="4">
        <v>1E-3</v>
      </c>
      <c r="BI150" s="4">
        <v>21.538</v>
      </c>
      <c r="BJ150" s="4">
        <v>17.571999999999999</v>
      </c>
      <c r="BK150" s="4">
        <v>1E-3</v>
      </c>
      <c r="BL150" s="4">
        <v>17.574000000000002</v>
      </c>
      <c r="BM150" s="4">
        <v>25.841200000000001</v>
      </c>
      <c r="BQ150" s="4">
        <v>174.99799999999999</v>
      </c>
      <c r="BR150" s="4">
        <v>0.40829399999999999</v>
      </c>
      <c r="BS150" s="4">
        <v>-5</v>
      </c>
      <c r="BT150" s="4">
        <v>6.8770000000000003E-3</v>
      </c>
      <c r="BU150" s="4">
        <v>9.9776849999999992</v>
      </c>
      <c r="BV150" s="4">
        <v>21</v>
      </c>
      <c r="BW150" s="4">
        <f t="shared" si="13"/>
        <v>2.6361043769999997</v>
      </c>
      <c r="BY150" s="4">
        <f>BE150*$BU150*VLOOKUP("Fuel Specific Gravity",'Raw Data'!$A$1:$B$2000,2,FALSE)</f>
        <v>19912.43488398891</v>
      </c>
      <c r="BZ150" s="4">
        <f>BF150*$BU150*VLOOKUP("Fuel Specific Gravity",'Raw Data'!$A$1:$B$2000,2,FALSE)</f>
        <v>830.75319817414504</v>
      </c>
      <c r="CA150" s="4">
        <f>BJ150*$BU150*VLOOKUP("Fuel Specific Gravity",'Raw Data'!$A$1:$B$2000,2,FALSE)</f>
        <v>131.67123849582001</v>
      </c>
      <c r="CB150" s="4">
        <f>BM150*$BU150*VLOOKUP("Fuel Specific Gravity",'Raw Data'!$A$1:$B$2000,2,FALSE)</f>
        <v>193.63435057012202</v>
      </c>
    </row>
    <row r="151" spans="1:80" x14ac:dyDescent="0.25">
      <c r="A151" s="2">
        <v>43167</v>
      </c>
      <c r="B151" s="38">
        <v>2.1538194444444447E-2</v>
      </c>
      <c r="C151" s="4">
        <v>13.218999999999999</v>
      </c>
      <c r="D151" s="4">
        <v>0.99170000000000003</v>
      </c>
      <c r="E151" s="4">
        <v>9917.1758879999998</v>
      </c>
      <c r="F151" s="4">
        <v>1213</v>
      </c>
      <c r="G151" s="4">
        <v>0</v>
      </c>
      <c r="H151" s="4">
        <v>3337.7</v>
      </c>
      <c r="J151" s="4">
        <v>1.2</v>
      </c>
      <c r="K151" s="4">
        <v>0.87029999999999996</v>
      </c>
      <c r="L151" s="4">
        <v>11.504099999999999</v>
      </c>
      <c r="M151" s="4">
        <v>0.86309999999999998</v>
      </c>
      <c r="N151" s="4">
        <v>1055.6794</v>
      </c>
      <c r="O151" s="4">
        <v>1.7299999999999999E-2</v>
      </c>
      <c r="P151" s="4">
        <v>1055.7</v>
      </c>
      <c r="Q151" s="4">
        <v>861.38490000000002</v>
      </c>
      <c r="R151" s="4">
        <v>1.41E-2</v>
      </c>
      <c r="S151" s="4">
        <v>861.4</v>
      </c>
      <c r="T151" s="4">
        <v>3337.7274000000002</v>
      </c>
      <c r="W151" s="4">
        <v>0</v>
      </c>
      <c r="X151" s="4">
        <v>1.0443</v>
      </c>
      <c r="Y151" s="4">
        <v>12</v>
      </c>
      <c r="Z151" s="4">
        <v>846</v>
      </c>
      <c r="AA151" s="4">
        <v>846</v>
      </c>
      <c r="AB151" s="4">
        <v>859</v>
      </c>
      <c r="AC151" s="4">
        <v>92</v>
      </c>
      <c r="AD151" s="4">
        <v>27.01</v>
      </c>
      <c r="AE151" s="4">
        <v>0.62</v>
      </c>
      <c r="AF151" s="4">
        <v>979</v>
      </c>
      <c r="AG151" s="4">
        <v>1</v>
      </c>
      <c r="AH151" s="4">
        <v>50</v>
      </c>
      <c r="AI151" s="4">
        <v>37</v>
      </c>
      <c r="AJ151" s="4">
        <v>191</v>
      </c>
      <c r="AK151" s="4">
        <v>169</v>
      </c>
      <c r="AL151" s="4">
        <v>3.7</v>
      </c>
      <c r="AM151" s="4">
        <v>175.4</v>
      </c>
      <c r="AN151" s="4" t="s">
        <v>155</v>
      </c>
      <c r="AO151" s="4">
        <v>2</v>
      </c>
      <c r="AP151" s="4">
        <v>0.77234953703703713</v>
      </c>
      <c r="AQ151" s="4">
        <v>47.159674000000003</v>
      </c>
      <c r="AR151" s="4">
        <v>-88.490388999999993</v>
      </c>
      <c r="AS151" s="4">
        <v>314.5</v>
      </c>
      <c r="AT151" s="4">
        <v>30.3</v>
      </c>
      <c r="AU151" s="4">
        <v>12</v>
      </c>
      <c r="AV151" s="4">
        <v>10</v>
      </c>
      <c r="AW151" s="4" t="s">
        <v>199</v>
      </c>
      <c r="AX151" s="4">
        <v>1.1000000000000001</v>
      </c>
      <c r="AY151" s="4">
        <v>1.1000000000000001</v>
      </c>
      <c r="AZ151" s="4">
        <v>1.8</v>
      </c>
      <c r="BA151" s="4">
        <v>13.404</v>
      </c>
      <c r="BB151" s="4">
        <v>13.83</v>
      </c>
      <c r="BC151" s="4">
        <v>1.03</v>
      </c>
      <c r="BD151" s="4">
        <v>14.906000000000001</v>
      </c>
      <c r="BE151" s="4">
        <v>2632.5259999999998</v>
      </c>
      <c r="BF151" s="4">
        <v>125.70099999999999</v>
      </c>
      <c r="BG151" s="4">
        <v>25.297999999999998</v>
      </c>
      <c r="BH151" s="4">
        <v>0</v>
      </c>
      <c r="BI151" s="4">
        <v>25.297999999999998</v>
      </c>
      <c r="BJ151" s="4">
        <v>20.641999999999999</v>
      </c>
      <c r="BK151" s="4">
        <v>0</v>
      </c>
      <c r="BL151" s="4">
        <v>20.641999999999999</v>
      </c>
      <c r="BM151" s="4">
        <v>26.3567</v>
      </c>
      <c r="BQ151" s="4">
        <v>173.762</v>
      </c>
      <c r="BR151" s="4">
        <v>0.47765200000000002</v>
      </c>
      <c r="BS151" s="4">
        <v>-5</v>
      </c>
      <c r="BT151" s="4">
        <v>7.0000000000000001E-3</v>
      </c>
      <c r="BU151" s="4">
        <v>11.672620999999999</v>
      </c>
      <c r="BV151" s="4">
        <v>21</v>
      </c>
      <c r="BW151" s="4">
        <f t="shared" si="13"/>
        <v>3.0839064681999999</v>
      </c>
      <c r="BY151" s="4">
        <f>BE151*$BU151*VLOOKUP("Fuel Specific Gravity",'Raw Data'!$A$1:$B$2000,2,FALSE)</f>
        <v>23077.087181255141</v>
      </c>
      <c r="BZ151" s="4">
        <f>BF151*$BU151*VLOOKUP("Fuel Specific Gravity",'Raw Data'!$A$1:$B$2000,2,FALSE)</f>
        <v>1101.912359373071</v>
      </c>
      <c r="CA151" s="4">
        <f>BJ151*$BU151*VLOOKUP("Fuel Specific Gravity",'Raw Data'!$A$1:$B$2000,2,FALSE)</f>
        <v>180.95062825418199</v>
      </c>
      <c r="CB151" s="4">
        <f>BM151*$BU151*VLOOKUP("Fuel Specific Gravity",'Raw Data'!$A$1:$B$2000,2,FALSE)</f>
        <v>231.0464792029357</v>
      </c>
    </row>
    <row r="152" spans="1:80" x14ac:dyDescent="0.25">
      <c r="A152" s="2">
        <v>43167</v>
      </c>
      <c r="B152" s="38">
        <v>2.1549768518518517E-2</v>
      </c>
      <c r="C152" s="4">
        <v>13.18</v>
      </c>
      <c r="D152" s="4">
        <v>1.1286</v>
      </c>
      <c r="E152" s="4">
        <v>11285.721519999999</v>
      </c>
      <c r="F152" s="4">
        <v>1375.4</v>
      </c>
      <c r="G152" s="4">
        <v>0</v>
      </c>
      <c r="H152" s="4">
        <v>3418.9</v>
      </c>
      <c r="J152" s="4">
        <v>1.2</v>
      </c>
      <c r="K152" s="4">
        <v>0.86929999999999996</v>
      </c>
      <c r="L152" s="4">
        <v>11.4573</v>
      </c>
      <c r="M152" s="4">
        <v>0.98109999999999997</v>
      </c>
      <c r="N152" s="4">
        <v>1195.6652999999999</v>
      </c>
      <c r="O152" s="4">
        <v>0</v>
      </c>
      <c r="P152" s="4">
        <v>1195.7</v>
      </c>
      <c r="Q152" s="4">
        <v>975.6069</v>
      </c>
      <c r="R152" s="4">
        <v>0</v>
      </c>
      <c r="S152" s="4">
        <v>975.6</v>
      </c>
      <c r="T152" s="4">
        <v>3418.8735999999999</v>
      </c>
      <c r="W152" s="4">
        <v>0</v>
      </c>
      <c r="X152" s="4">
        <v>1.0431999999999999</v>
      </c>
      <c r="Y152" s="4">
        <v>12.1</v>
      </c>
      <c r="Z152" s="4">
        <v>846</v>
      </c>
      <c r="AA152" s="4">
        <v>846</v>
      </c>
      <c r="AB152" s="4">
        <v>860</v>
      </c>
      <c r="AC152" s="4">
        <v>92</v>
      </c>
      <c r="AD152" s="4">
        <v>27.01</v>
      </c>
      <c r="AE152" s="4">
        <v>0.62</v>
      </c>
      <c r="AF152" s="4">
        <v>979</v>
      </c>
      <c r="AG152" s="4">
        <v>1</v>
      </c>
      <c r="AH152" s="4">
        <v>50</v>
      </c>
      <c r="AI152" s="4">
        <v>37</v>
      </c>
      <c r="AJ152" s="4">
        <v>191</v>
      </c>
      <c r="AK152" s="4">
        <v>169</v>
      </c>
      <c r="AL152" s="4">
        <v>3.8</v>
      </c>
      <c r="AM152" s="4">
        <v>175</v>
      </c>
      <c r="AN152" s="4" t="s">
        <v>155</v>
      </c>
      <c r="AO152" s="4">
        <v>2</v>
      </c>
      <c r="AP152" s="4">
        <v>0.77236111111111105</v>
      </c>
      <c r="AQ152" s="4">
        <v>47.159578000000003</v>
      </c>
      <c r="AR152" s="4">
        <v>-88.490261000000004</v>
      </c>
      <c r="AS152" s="4">
        <v>314.39999999999998</v>
      </c>
      <c r="AT152" s="4">
        <v>32.200000000000003</v>
      </c>
      <c r="AU152" s="4">
        <v>12</v>
      </c>
      <c r="AV152" s="4">
        <v>10</v>
      </c>
      <c r="AW152" s="4" t="s">
        <v>199</v>
      </c>
      <c r="AX152" s="4">
        <v>1.1718999999999999</v>
      </c>
      <c r="AY152" s="4">
        <v>1.2438</v>
      </c>
      <c r="AZ152" s="4">
        <v>1.8718999999999999</v>
      </c>
      <c r="BA152" s="4">
        <v>13.404</v>
      </c>
      <c r="BB152" s="4">
        <v>13.72</v>
      </c>
      <c r="BC152" s="4">
        <v>1.02</v>
      </c>
      <c r="BD152" s="4">
        <v>15.036</v>
      </c>
      <c r="BE152" s="4">
        <v>2605.4899999999998</v>
      </c>
      <c r="BF152" s="4">
        <v>141.99700000000001</v>
      </c>
      <c r="BG152" s="4">
        <v>28.474</v>
      </c>
      <c r="BH152" s="4">
        <v>0</v>
      </c>
      <c r="BI152" s="4">
        <v>28.474</v>
      </c>
      <c r="BJ152" s="4">
        <v>23.234000000000002</v>
      </c>
      <c r="BK152" s="4">
        <v>0</v>
      </c>
      <c r="BL152" s="4">
        <v>23.234000000000002</v>
      </c>
      <c r="BM152" s="4">
        <v>26.829499999999999</v>
      </c>
      <c r="BQ152" s="4">
        <v>172.48599999999999</v>
      </c>
      <c r="BR152" s="4">
        <v>0.48349199999999998</v>
      </c>
      <c r="BS152" s="4">
        <v>-5</v>
      </c>
      <c r="BT152" s="4">
        <v>6.123E-3</v>
      </c>
      <c r="BU152" s="4">
        <v>11.815334999999999</v>
      </c>
      <c r="BV152" s="4">
        <v>21</v>
      </c>
      <c r="BW152" s="4">
        <f t="shared" si="13"/>
        <v>3.1216115069999999</v>
      </c>
      <c r="BY152" s="4">
        <f>BE152*$BU152*VLOOKUP("Fuel Specific Gravity",'Raw Data'!$A$1:$B$2000,2,FALSE)</f>
        <v>23119.337629051646</v>
      </c>
      <c r="BZ152" s="4">
        <f>BF152*$BU152*VLOOKUP("Fuel Specific Gravity",'Raw Data'!$A$1:$B$2000,2,FALSE)</f>
        <v>1259.9843351202451</v>
      </c>
      <c r="CA152" s="4">
        <f>BJ152*$BU152*VLOOKUP("Fuel Specific Gravity",'Raw Data'!$A$1:$B$2000,2,FALSE)</f>
        <v>206.16263753589001</v>
      </c>
      <c r="CB152" s="4">
        <f>BM152*$BU152*VLOOKUP("Fuel Specific Gravity",'Raw Data'!$A$1:$B$2000,2,FALSE)</f>
        <v>238.06664731725749</v>
      </c>
    </row>
    <row r="153" spans="1:80" x14ac:dyDescent="0.25">
      <c r="A153" s="2">
        <v>43167</v>
      </c>
      <c r="B153" s="38">
        <v>2.1561342592592594E-2</v>
      </c>
      <c r="C153" s="4">
        <v>13.18</v>
      </c>
      <c r="D153" s="4">
        <v>1.1955</v>
      </c>
      <c r="E153" s="4">
        <v>11954.61347</v>
      </c>
      <c r="F153" s="4">
        <v>1508.6</v>
      </c>
      <c r="G153" s="4">
        <v>0.1</v>
      </c>
      <c r="H153" s="4">
        <v>3433.2</v>
      </c>
      <c r="J153" s="4">
        <v>1.2</v>
      </c>
      <c r="K153" s="4">
        <v>0.86870000000000003</v>
      </c>
      <c r="L153" s="4">
        <v>11.449400000000001</v>
      </c>
      <c r="M153" s="4">
        <v>1.0385</v>
      </c>
      <c r="N153" s="4">
        <v>1310.5731000000001</v>
      </c>
      <c r="O153" s="4">
        <v>7.5399999999999995E-2</v>
      </c>
      <c r="P153" s="4">
        <v>1310.5999999999999</v>
      </c>
      <c r="Q153" s="4">
        <v>1069.3661999999999</v>
      </c>
      <c r="R153" s="4">
        <v>6.1499999999999999E-2</v>
      </c>
      <c r="S153" s="4">
        <v>1069.4000000000001</v>
      </c>
      <c r="T153" s="4">
        <v>3433.2253999999998</v>
      </c>
      <c r="W153" s="4">
        <v>0</v>
      </c>
      <c r="X153" s="4">
        <v>1.0425</v>
      </c>
      <c r="Y153" s="4">
        <v>12</v>
      </c>
      <c r="Z153" s="4">
        <v>846</v>
      </c>
      <c r="AA153" s="4">
        <v>846</v>
      </c>
      <c r="AB153" s="4">
        <v>860</v>
      </c>
      <c r="AC153" s="4">
        <v>92</v>
      </c>
      <c r="AD153" s="4">
        <v>27.01</v>
      </c>
      <c r="AE153" s="4">
        <v>0.62</v>
      </c>
      <c r="AF153" s="4">
        <v>979</v>
      </c>
      <c r="AG153" s="4">
        <v>1</v>
      </c>
      <c r="AH153" s="4">
        <v>49.122999999999998</v>
      </c>
      <c r="AI153" s="4">
        <v>37</v>
      </c>
      <c r="AJ153" s="4">
        <v>191.9</v>
      </c>
      <c r="AK153" s="4">
        <v>169</v>
      </c>
      <c r="AL153" s="4">
        <v>3.9</v>
      </c>
      <c r="AM153" s="4">
        <v>175.3</v>
      </c>
      <c r="AN153" s="4" t="s">
        <v>155</v>
      </c>
      <c r="AO153" s="4">
        <v>2</v>
      </c>
      <c r="AP153" s="4">
        <v>0.7723726851851852</v>
      </c>
      <c r="AQ153" s="4">
        <v>47.159553000000002</v>
      </c>
      <c r="AR153" s="4">
        <v>-88.490219999999994</v>
      </c>
      <c r="AS153" s="4">
        <v>314.39999999999998</v>
      </c>
      <c r="AT153" s="4">
        <v>32.9</v>
      </c>
      <c r="AU153" s="4">
        <v>12</v>
      </c>
      <c r="AV153" s="4">
        <v>10</v>
      </c>
      <c r="AW153" s="4" t="s">
        <v>199</v>
      </c>
      <c r="AX153" s="4">
        <v>1.2</v>
      </c>
      <c r="AY153" s="4">
        <v>1.3</v>
      </c>
      <c r="AZ153" s="4">
        <v>1.9</v>
      </c>
      <c r="BA153" s="4">
        <v>13.404</v>
      </c>
      <c r="BB153" s="4">
        <v>13.65</v>
      </c>
      <c r="BC153" s="4">
        <v>1.02</v>
      </c>
      <c r="BD153" s="4">
        <v>15.112</v>
      </c>
      <c r="BE153" s="4">
        <v>2593.3119999999999</v>
      </c>
      <c r="BF153" s="4">
        <v>149.714</v>
      </c>
      <c r="BG153" s="4">
        <v>31.085999999999999</v>
      </c>
      <c r="BH153" s="4">
        <v>2E-3</v>
      </c>
      <c r="BI153" s="4">
        <v>31.088000000000001</v>
      </c>
      <c r="BJ153" s="4">
        <v>25.364999999999998</v>
      </c>
      <c r="BK153" s="4">
        <v>1E-3</v>
      </c>
      <c r="BL153" s="4">
        <v>25.367000000000001</v>
      </c>
      <c r="BM153" s="4">
        <v>26.834700000000002</v>
      </c>
      <c r="BQ153" s="4">
        <v>171.684</v>
      </c>
      <c r="BR153" s="4">
        <v>0.407578</v>
      </c>
      <c r="BS153" s="4">
        <v>-5</v>
      </c>
      <c r="BT153" s="4">
        <v>6.0000000000000001E-3</v>
      </c>
      <c r="BU153" s="4">
        <v>9.9601880000000005</v>
      </c>
      <c r="BV153" s="4">
        <v>21</v>
      </c>
      <c r="BW153" s="4">
        <f t="shared" si="13"/>
        <v>2.6314816695999999</v>
      </c>
      <c r="BY153" s="4">
        <f>BE153*$BU153*VLOOKUP("Fuel Specific Gravity",'Raw Data'!$A$1:$B$2000,2,FALSE)</f>
        <v>19398.236172054654</v>
      </c>
      <c r="BZ153" s="4">
        <f>BF153*$BU153*VLOOKUP("Fuel Specific Gravity",'Raw Data'!$A$1:$B$2000,2,FALSE)</f>
        <v>1119.8758692602321</v>
      </c>
      <c r="CA153" s="4">
        <f>BJ153*$BU153*VLOOKUP("Fuel Specific Gravity",'Raw Data'!$A$1:$B$2000,2,FALSE)</f>
        <v>189.73276663362</v>
      </c>
      <c r="CB153" s="4">
        <f>BM153*$BU153*VLOOKUP("Fuel Specific Gravity",'Raw Data'!$A$1:$B$2000,2,FALSE)</f>
        <v>200.7262713496236</v>
      </c>
    </row>
    <row r="154" spans="1:80" x14ac:dyDescent="0.25">
      <c r="A154" s="2">
        <v>43167</v>
      </c>
      <c r="B154" s="38">
        <v>2.1572916666666667E-2</v>
      </c>
      <c r="C154" s="4">
        <v>13.122</v>
      </c>
      <c r="D154" s="4">
        <v>1.2398</v>
      </c>
      <c r="E154" s="4">
        <v>12398.347110000001</v>
      </c>
      <c r="F154" s="4">
        <v>1554.3</v>
      </c>
      <c r="G154" s="4">
        <v>0.6</v>
      </c>
      <c r="H154" s="4">
        <v>3358.8</v>
      </c>
      <c r="J154" s="4">
        <v>1.2</v>
      </c>
      <c r="K154" s="4">
        <v>0.86880000000000002</v>
      </c>
      <c r="L154" s="4">
        <v>11.4008</v>
      </c>
      <c r="M154" s="4">
        <v>1.0771999999999999</v>
      </c>
      <c r="N154" s="4">
        <v>1350.4058</v>
      </c>
      <c r="O154" s="4">
        <v>0.53620000000000001</v>
      </c>
      <c r="P154" s="4">
        <v>1350.9</v>
      </c>
      <c r="Q154" s="4">
        <v>1101.8678</v>
      </c>
      <c r="R154" s="4">
        <v>0.4375</v>
      </c>
      <c r="S154" s="4">
        <v>1102.3</v>
      </c>
      <c r="T154" s="4">
        <v>3358.8337000000001</v>
      </c>
      <c r="W154" s="4">
        <v>0</v>
      </c>
      <c r="X154" s="4">
        <v>1.0426</v>
      </c>
      <c r="Y154" s="4">
        <v>12</v>
      </c>
      <c r="Z154" s="4">
        <v>847</v>
      </c>
      <c r="AA154" s="4">
        <v>847</v>
      </c>
      <c r="AB154" s="4">
        <v>861</v>
      </c>
      <c r="AC154" s="4">
        <v>92</v>
      </c>
      <c r="AD154" s="4">
        <v>27.01</v>
      </c>
      <c r="AE154" s="4">
        <v>0.62</v>
      </c>
      <c r="AF154" s="4">
        <v>979</v>
      </c>
      <c r="AG154" s="4">
        <v>1</v>
      </c>
      <c r="AH154" s="4">
        <v>49</v>
      </c>
      <c r="AI154" s="4">
        <v>37</v>
      </c>
      <c r="AJ154" s="4">
        <v>192</v>
      </c>
      <c r="AK154" s="4">
        <v>169.9</v>
      </c>
      <c r="AL154" s="4">
        <v>3.8</v>
      </c>
      <c r="AM154" s="4">
        <v>175.7</v>
      </c>
      <c r="AN154" s="4" t="s">
        <v>155</v>
      </c>
      <c r="AO154" s="4">
        <v>2</v>
      </c>
      <c r="AP154" s="4">
        <v>0.7723726851851852</v>
      </c>
      <c r="AQ154" s="4">
        <v>47.159422999999997</v>
      </c>
      <c r="AR154" s="4">
        <v>-88.489976999999996</v>
      </c>
      <c r="AS154" s="4">
        <v>314.3</v>
      </c>
      <c r="AT154" s="4">
        <v>34.5</v>
      </c>
      <c r="AU154" s="4">
        <v>12</v>
      </c>
      <c r="AV154" s="4">
        <v>10</v>
      </c>
      <c r="AW154" s="4" t="s">
        <v>199</v>
      </c>
      <c r="AX154" s="4">
        <v>1.343656</v>
      </c>
      <c r="AY154" s="4">
        <v>1.0845149999999999</v>
      </c>
      <c r="AZ154" s="4">
        <v>2.0436559999999999</v>
      </c>
      <c r="BA154" s="4">
        <v>13.404</v>
      </c>
      <c r="BB154" s="4">
        <v>13.66</v>
      </c>
      <c r="BC154" s="4">
        <v>1.02</v>
      </c>
      <c r="BD154" s="4">
        <v>15.1</v>
      </c>
      <c r="BE154" s="4">
        <v>2585.8150000000001</v>
      </c>
      <c r="BF154" s="4">
        <v>155.5</v>
      </c>
      <c r="BG154" s="4">
        <v>32.075000000000003</v>
      </c>
      <c r="BH154" s="4">
        <v>1.2999999999999999E-2</v>
      </c>
      <c r="BI154" s="4">
        <v>32.088000000000001</v>
      </c>
      <c r="BJ154" s="4">
        <v>26.172000000000001</v>
      </c>
      <c r="BK154" s="4">
        <v>0.01</v>
      </c>
      <c r="BL154" s="4">
        <v>26.181999999999999</v>
      </c>
      <c r="BM154" s="4">
        <v>26.289000000000001</v>
      </c>
      <c r="BQ154" s="4">
        <v>171.93600000000001</v>
      </c>
      <c r="BR154" s="4">
        <v>0.37507499999999999</v>
      </c>
      <c r="BS154" s="4">
        <v>-5</v>
      </c>
      <c r="BT154" s="4">
        <v>6.8770000000000003E-3</v>
      </c>
      <c r="BU154" s="4">
        <v>9.1658950000000008</v>
      </c>
      <c r="BV154" s="4">
        <v>21</v>
      </c>
      <c r="BW154" s="4">
        <f t="shared" si="13"/>
        <v>2.421629459</v>
      </c>
      <c r="BY154" s="4">
        <f>BE154*$BU154*VLOOKUP("Fuel Specific Gravity",'Raw Data'!$A$1:$B$2000,2,FALSE)</f>
        <v>17799.682893348177</v>
      </c>
      <c r="BZ154" s="4">
        <f>BF154*$BU154*VLOOKUP("Fuel Specific Gravity",'Raw Data'!$A$1:$B$2000,2,FALSE)</f>
        <v>1070.3978010475</v>
      </c>
      <c r="CA154" s="4">
        <f>BJ154*$BU154*VLOOKUP("Fuel Specific Gravity",'Raw Data'!$A$1:$B$2000,2,FALSE)</f>
        <v>180.15724275894001</v>
      </c>
      <c r="CB154" s="4">
        <f>BM154*$BU154*VLOOKUP("Fuel Specific Gravity",'Raw Data'!$A$1:$B$2000,2,FALSE)</f>
        <v>180.96262245490502</v>
      </c>
    </row>
    <row r="155" spans="1:80" x14ac:dyDescent="0.25">
      <c r="A155" s="2">
        <v>43167</v>
      </c>
      <c r="B155" s="38">
        <v>2.1584490740740741E-2</v>
      </c>
      <c r="C155" s="4">
        <v>12.914</v>
      </c>
      <c r="D155" s="4">
        <v>1.5516000000000001</v>
      </c>
      <c r="E155" s="4">
        <v>15515.55012</v>
      </c>
      <c r="F155" s="4">
        <v>1503.5</v>
      </c>
      <c r="G155" s="4">
        <v>1.6</v>
      </c>
      <c r="H155" s="4">
        <v>3353.3</v>
      </c>
      <c r="J155" s="4">
        <v>1.2</v>
      </c>
      <c r="K155" s="4">
        <v>0.86770000000000003</v>
      </c>
      <c r="L155" s="4">
        <v>11.205299999999999</v>
      </c>
      <c r="M155" s="4">
        <v>1.3462000000000001</v>
      </c>
      <c r="N155" s="4">
        <v>1304.5397</v>
      </c>
      <c r="O155" s="4">
        <v>1.3638999999999999</v>
      </c>
      <c r="P155" s="4">
        <v>1305.9000000000001</v>
      </c>
      <c r="Q155" s="4">
        <v>1064.4431999999999</v>
      </c>
      <c r="R155" s="4">
        <v>1.1129</v>
      </c>
      <c r="S155" s="4">
        <v>1065.5999999999999</v>
      </c>
      <c r="T155" s="4">
        <v>3353.2939000000001</v>
      </c>
      <c r="W155" s="4">
        <v>0</v>
      </c>
      <c r="X155" s="4">
        <v>1.0411999999999999</v>
      </c>
      <c r="Y155" s="4">
        <v>12.1</v>
      </c>
      <c r="Z155" s="4">
        <v>848</v>
      </c>
      <c r="AA155" s="4">
        <v>848</v>
      </c>
      <c r="AB155" s="4">
        <v>862</v>
      </c>
      <c r="AC155" s="4">
        <v>92</v>
      </c>
      <c r="AD155" s="4">
        <v>27.01</v>
      </c>
      <c r="AE155" s="4">
        <v>0.62</v>
      </c>
      <c r="AF155" s="4">
        <v>979</v>
      </c>
      <c r="AG155" s="4">
        <v>1</v>
      </c>
      <c r="AH155" s="4">
        <v>49</v>
      </c>
      <c r="AI155" s="4">
        <v>37</v>
      </c>
      <c r="AJ155" s="4">
        <v>192</v>
      </c>
      <c r="AK155" s="4">
        <v>170</v>
      </c>
      <c r="AL155" s="4">
        <v>3.9</v>
      </c>
      <c r="AM155" s="4">
        <v>176</v>
      </c>
      <c r="AN155" s="4" t="s">
        <v>155</v>
      </c>
      <c r="AO155" s="4">
        <v>2</v>
      </c>
      <c r="AP155" s="4">
        <v>0.77239583333333339</v>
      </c>
      <c r="AQ155" s="4">
        <v>47.159301999999997</v>
      </c>
      <c r="AR155" s="4">
        <v>-88.489755000000002</v>
      </c>
      <c r="AS155" s="4">
        <v>314.10000000000002</v>
      </c>
      <c r="AT155" s="4">
        <v>36.200000000000003</v>
      </c>
      <c r="AU155" s="4">
        <v>12</v>
      </c>
      <c r="AV155" s="4">
        <v>9</v>
      </c>
      <c r="AW155" s="4" t="s">
        <v>200</v>
      </c>
      <c r="AX155" s="4">
        <v>1.328128</v>
      </c>
      <c r="AY155" s="4">
        <v>1.0718719999999999</v>
      </c>
      <c r="AZ155" s="4">
        <v>2.0281280000000002</v>
      </c>
      <c r="BA155" s="4">
        <v>13.404</v>
      </c>
      <c r="BB155" s="4">
        <v>13.53</v>
      </c>
      <c r="BC155" s="4">
        <v>1.01</v>
      </c>
      <c r="BD155" s="4">
        <v>15.253</v>
      </c>
      <c r="BE155" s="4">
        <v>2527.027</v>
      </c>
      <c r="BF155" s="4">
        <v>193.23099999999999</v>
      </c>
      <c r="BG155" s="4">
        <v>30.809000000000001</v>
      </c>
      <c r="BH155" s="4">
        <v>3.2000000000000001E-2</v>
      </c>
      <c r="BI155" s="4">
        <v>30.841000000000001</v>
      </c>
      <c r="BJ155" s="4">
        <v>25.138999999999999</v>
      </c>
      <c r="BK155" s="4">
        <v>2.5999999999999999E-2</v>
      </c>
      <c r="BL155" s="4">
        <v>25.164999999999999</v>
      </c>
      <c r="BM155" s="4">
        <v>26.096399999999999</v>
      </c>
      <c r="BQ155" s="4">
        <v>170.73099999999999</v>
      </c>
      <c r="BR155" s="4">
        <v>0.31850299999999998</v>
      </c>
      <c r="BS155" s="4">
        <v>-5</v>
      </c>
      <c r="BT155" s="4">
        <v>6.123E-3</v>
      </c>
      <c r="BU155" s="4">
        <v>7.783417</v>
      </c>
      <c r="BV155" s="4">
        <v>21</v>
      </c>
      <c r="BW155" s="4">
        <f t="shared" si="13"/>
        <v>2.0563787713999999</v>
      </c>
      <c r="BY155" s="4">
        <f>BE155*$BU155*VLOOKUP("Fuel Specific Gravity",'Raw Data'!$A$1:$B$2000,2,FALSE)</f>
        <v>14771.347588355509</v>
      </c>
      <c r="BZ155" s="4">
        <f>BF155*$BU155*VLOOKUP("Fuel Specific Gravity",'Raw Data'!$A$1:$B$2000,2,FALSE)</f>
        <v>1129.5020851955769</v>
      </c>
      <c r="CA155" s="4">
        <f>BJ155*$BU155*VLOOKUP("Fuel Specific Gravity",'Raw Data'!$A$1:$B$2000,2,FALSE)</f>
        <v>146.94615729221297</v>
      </c>
      <c r="CB155" s="4">
        <f>BM155*$BU155*VLOOKUP("Fuel Specific Gravity",'Raw Data'!$A$1:$B$2000,2,FALSE)</f>
        <v>152.54249171249879</v>
      </c>
    </row>
    <row r="156" spans="1:80" x14ac:dyDescent="0.25">
      <c r="B156" s="38"/>
    </row>
    <row r="157" spans="1:80" x14ac:dyDescent="0.25">
      <c r="B157" s="38"/>
    </row>
    <row r="158" spans="1:80" x14ac:dyDescent="0.25">
      <c r="B158" s="38"/>
    </row>
    <row r="159" spans="1:80" x14ac:dyDescent="0.25">
      <c r="B159" s="38"/>
    </row>
    <row r="160" spans="1:80" x14ac:dyDescent="0.25">
      <c r="B160" s="38"/>
    </row>
    <row r="161" spans="2:2" x14ac:dyDescent="0.25">
      <c r="B161" s="38"/>
    </row>
    <row r="162" spans="2:2" x14ac:dyDescent="0.25">
      <c r="B162" s="38"/>
    </row>
    <row r="163" spans="2:2" x14ac:dyDescent="0.25">
      <c r="B163" s="38"/>
    </row>
    <row r="164" spans="2:2" x14ac:dyDescent="0.25">
      <c r="B164" s="38"/>
    </row>
    <row r="165" spans="2:2" x14ac:dyDescent="0.25">
      <c r="B165" s="38"/>
    </row>
    <row r="166" spans="2:2" x14ac:dyDescent="0.25">
      <c r="B166" s="38"/>
    </row>
    <row r="167" spans="2:2" x14ac:dyDescent="0.25">
      <c r="B167" s="38"/>
    </row>
    <row r="168" spans="2:2" x14ac:dyDescent="0.25">
      <c r="B168" s="38"/>
    </row>
    <row r="169" spans="2:2" x14ac:dyDescent="0.25">
      <c r="B169" s="38"/>
    </row>
    <row r="170" spans="2:2" x14ac:dyDescent="0.25">
      <c r="B170" s="38"/>
    </row>
    <row r="171" spans="2:2" x14ac:dyDescent="0.25">
      <c r="B171" s="38"/>
    </row>
    <row r="172" spans="2:2" x14ac:dyDescent="0.25">
      <c r="B172" s="38"/>
    </row>
    <row r="173" spans="2:2" x14ac:dyDescent="0.25">
      <c r="B173" s="38"/>
    </row>
    <row r="174" spans="2:2" x14ac:dyDescent="0.25">
      <c r="B174" s="38"/>
    </row>
    <row r="175" spans="2:2" x14ac:dyDescent="0.25">
      <c r="B175" s="38"/>
    </row>
    <row r="176" spans="2:2" x14ac:dyDescent="0.25">
      <c r="B176" s="38"/>
    </row>
    <row r="177" spans="2:2" x14ac:dyDescent="0.25">
      <c r="B177" s="38"/>
    </row>
    <row r="178" spans="2:2" x14ac:dyDescent="0.25">
      <c r="B178" s="38"/>
    </row>
    <row r="179" spans="2:2" x14ac:dyDescent="0.25">
      <c r="B179" s="38"/>
    </row>
    <row r="180" spans="2:2" x14ac:dyDescent="0.25">
      <c r="B180" s="38"/>
    </row>
    <row r="181" spans="2:2" x14ac:dyDescent="0.25">
      <c r="B181" s="38"/>
    </row>
    <row r="182" spans="2:2" x14ac:dyDescent="0.25">
      <c r="B182" s="38"/>
    </row>
    <row r="183" spans="2:2" x14ac:dyDescent="0.25">
      <c r="B183" s="38"/>
    </row>
    <row r="184" spans="2:2" x14ac:dyDescent="0.25">
      <c r="B184" s="38"/>
    </row>
    <row r="185" spans="2:2" x14ac:dyDescent="0.25">
      <c r="B185" s="38"/>
    </row>
    <row r="186" spans="2:2" x14ac:dyDescent="0.25">
      <c r="B186" s="38"/>
    </row>
    <row r="187" spans="2:2" x14ac:dyDescent="0.25">
      <c r="B187" s="38"/>
    </row>
    <row r="188" spans="2:2" x14ac:dyDescent="0.25">
      <c r="B188" s="38"/>
    </row>
    <row r="189" spans="2:2" x14ac:dyDescent="0.25">
      <c r="B189" s="38"/>
    </row>
  </sheetData>
  <customSheetViews>
    <customSheetView guid="{2B424CCC-7244-4294-A128-8AE125D4F682}">
      <pane xSplit="2" topLeftCell="C1" activePane="topRight" state="frozen"/>
      <selection pane="topRight" activeCell="H14" sqref="H14"/>
      <pageMargins left="0.7" right="0.7" top="0.75" bottom="0.75" header="0.3" footer="0.3"/>
      <pageSetup orientation="portrait" r:id="rId1"/>
    </customSheetView>
  </customSheetViews>
  <pageMargins left="0.7" right="0.7" top="0.75" bottom="0.75" header="0.3" footer="0.3"/>
  <pageSetup orientation="portrait"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I192"/>
  <sheetViews>
    <sheetView workbookViewId="0">
      <pane xSplit="2" ySplit="9" topLeftCell="BR170" activePane="bottomRight" state="frozen"/>
      <selection pane="topRight" activeCell="C1" sqref="C1"/>
      <selection pane="bottomLeft" activeCell="A10" sqref="A10"/>
      <selection pane="bottomRight" activeCell="BV159" sqref="BV159:CB192"/>
    </sheetView>
  </sheetViews>
  <sheetFormatPr defaultRowHeight="15" x14ac:dyDescent="0.25"/>
  <cols>
    <col min="1" max="1" width="13.85546875" style="2" bestFit="1" customWidth="1"/>
    <col min="2" max="2" width="13.28515625" style="8" bestFit="1" customWidth="1"/>
    <col min="3" max="3" width="12" style="4" bestFit="1" customWidth="1"/>
    <col min="4" max="4" width="11" style="4" bestFit="1" customWidth="1"/>
    <col min="5" max="5" width="14.85546875" style="4" bestFit="1" customWidth="1"/>
    <col min="6" max="8" width="12" style="4" bestFit="1" customWidth="1"/>
    <col min="9" max="9" width="9.85546875" style="4" bestFit="1" customWidth="1"/>
    <col min="10" max="10" width="12" style="4" bestFit="1" customWidth="1"/>
    <col min="11" max="11" width="27.28515625" style="4" bestFit="1" customWidth="1"/>
    <col min="12" max="20" width="12" style="4" bestFit="1" customWidth="1"/>
    <col min="21" max="21" width="8.7109375" style="4" bestFit="1" customWidth="1"/>
    <col min="22" max="22" width="11" style="4" bestFit="1" customWidth="1"/>
    <col min="23" max="23" width="13.140625" style="4" bestFit="1" customWidth="1"/>
    <col min="24" max="24" width="12" style="4" bestFit="1" customWidth="1"/>
    <col min="25" max="25" width="20.7109375" style="4" bestFit="1" customWidth="1"/>
    <col min="26" max="26" width="21.7109375" style="4" bestFit="1" customWidth="1"/>
    <col min="27" max="28" width="21.140625" style="4" bestFit="1" customWidth="1"/>
    <col min="29" max="29" width="17" style="4" bestFit="1" customWidth="1"/>
    <col min="30" max="30" width="17.85546875" style="4" bestFit="1" customWidth="1"/>
    <col min="31" max="31" width="16.7109375" style="4" bestFit="1" customWidth="1"/>
    <col min="32" max="32" width="22.140625" style="4" bestFit="1" customWidth="1"/>
    <col min="33" max="33" width="26.140625" style="4" bestFit="1" customWidth="1"/>
    <col min="34" max="34" width="21.140625" style="4" bestFit="1" customWidth="1"/>
    <col min="35" max="35" width="16.140625" style="4" bestFit="1" customWidth="1"/>
    <col min="36" max="36" width="25" style="4" bestFit="1" customWidth="1"/>
    <col min="37" max="37" width="24.85546875" style="4" bestFit="1" customWidth="1"/>
    <col min="38" max="38" width="19.140625" style="4" bestFit="1" customWidth="1"/>
    <col min="39" max="39" width="22" style="4" bestFit="1" customWidth="1"/>
    <col min="40" max="40" width="13.140625" style="4" bestFit="1" customWidth="1"/>
    <col min="41" max="41" width="11.42578125" style="4" bestFit="1" customWidth="1"/>
    <col min="42" max="43" width="12" style="4" bestFit="1" customWidth="1"/>
    <col min="44" max="44" width="12.7109375" style="4" bestFit="1" customWidth="1"/>
    <col min="45" max="45" width="12" style="4" bestFit="1" customWidth="1"/>
    <col min="46" max="46" width="21" style="4" bestFit="1" customWidth="1"/>
    <col min="47" max="47" width="26.5703125" style="4" bestFit="1" customWidth="1"/>
    <col min="48" max="48" width="25.28515625" style="4" bestFit="1" customWidth="1"/>
    <col min="49" max="49" width="18.42578125" style="4" bestFit="1" customWidth="1"/>
    <col min="50" max="50" width="14.28515625" style="4" bestFit="1" customWidth="1"/>
    <col min="51" max="51" width="12" style="4" bestFit="1" customWidth="1"/>
    <col min="52" max="52" width="12.28515625" style="4" bestFit="1" customWidth="1"/>
    <col min="53" max="53" width="28.7109375" style="4" bestFit="1" customWidth="1"/>
    <col min="54" max="54" width="23" style="4" bestFit="1" customWidth="1"/>
    <col min="55" max="55" width="12" style="4" bestFit="1" customWidth="1"/>
    <col min="56" max="56" width="19" style="4" bestFit="1" customWidth="1"/>
    <col min="57" max="57" width="29.85546875" style="4" bestFit="1" customWidth="1"/>
    <col min="58" max="58" width="28.7109375" style="4" bestFit="1" customWidth="1"/>
    <col min="59" max="59" width="29" style="4" bestFit="1" customWidth="1"/>
    <col min="60" max="61" width="30.140625" style="4" bestFit="1" customWidth="1"/>
    <col min="62" max="62" width="38.5703125" style="4" bestFit="1" customWidth="1"/>
    <col min="63" max="64" width="39.5703125" style="4" bestFit="1" customWidth="1"/>
    <col min="65" max="65" width="28.5703125" style="4" bestFit="1" customWidth="1"/>
    <col min="66" max="66" width="29.7109375" style="4" bestFit="1" customWidth="1"/>
    <col min="67" max="67" width="32" style="4" bestFit="1" customWidth="1"/>
    <col min="68" max="68" width="34.140625" style="4" bestFit="1" customWidth="1"/>
    <col min="69" max="69" width="28.5703125" style="4" bestFit="1" customWidth="1"/>
    <col min="70" max="72" width="21.85546875" style="4" bestFit="1" customWidth="1"/>
    <col min="73" max="73" width="13.140625" style="4" bestFit="1" customWidth="1"/>
    <col min="74" max="75" width="12" style="4" bestFit="1" customWidth="1"/>
    <col min="76" max="76" width="6.42578125" style="4" bestFit="1" customWidth="1"/>
    <col min="77" max="80" width="12" style="4" bestFit="1" customWidth="1"/>
    <col min="81" max="81" width="14.7109375" style="4" bestFit="1" customWidth="1"/>
    <col min="82" max="82" width="4.28515625" style="4" customWidth="1"/>
    <col min="83" max="86" width="9.140625" style="4"/>
    <col min="87" max="87" width="14.7109375" style="4" bestFit="1" customWidth="1"/>
    <col min="88" max="16384" width="9.140625" style="4"/>
  </cols>
  <sheetData>
    <row r="1" spans="1:87" s="1" customFormat="1" x14ac:dyDescent="0.25">
      <c r="A1" s="6" t="s">
        <v>0</v>
      </c>
      <c r="B1" s="7" t="s">
        <v>1</v>
      </c>
      <c r="C1" s="1" t="s">
        <v>2</v>
      </c>
      <c r="D1" s="1" t="s">
        <v>3</v>
      </c>
      <c r="E1" s="1" t="s">
        <v>3</v>
      </c>
      <c r="F1" s="1" t="s">
        <v>4</v>
      </c>
      <c r="G1" s="1" t="s">
        <v>5</v>
      </c>
      <c r="H1" s="1" t="s">
        <v>6</v>
      </c>
      <c r="J1" s="1" t="s">
        <v>7</v>
      </c>
      <c r="K1" s="1" t="s">
        <v>8</v>
      </c>
      <c r="L1" s="1" t="s">
        <v>9</v>
      </c>
      <c r="M1" s="1" t="s">
        <v>10</v>
      </c>
      <c r="N1" s="1" t="s">
        <v>11</v>
      </c>
      <c r="O1" s="1" t="s">
        <v>12</v>
      </c>
      <c r="P1" s="1" t="s">
        <v>13</v>
      </c>
      <c r="Q1" s="1" t="s">
        <v>14</v>
      </c>
      <c r="R1" s="1" t="s">
        <v>15</v>
      </c>
      <c r="S1" s="1" t="s">
        <v>16</v>
      </c>
      <c r="T1" s="1" t="s">
        <v>17</v>
      </c>
      <c r="U1" s="1" t="s">
        <v>18</v>
      </c>
      <c r="V1" s="1" t="s">
        <v>19</v>
      </c>
      <c r="W1" s="1" t="s">
        <v>20</v>
      </c>
      <c r="X1" s="1" t="s">
        <v>21</v>
      </c>
      <c r="Y1" s="1" t="s">
        <v>22</v>
      </c>
      <c r="Z1" s="1" t="s">
        <v>23</v>
      </c>
      <c r="AA1" s="1" t="s">
        <v>24</v>
      </c>
      <c r="AB1" s="1" t="s">
        <v>25</v>
      </c>
      <c r="AC1" s="1" t="s">
        <v>26</v>
      </c>
      <c r="AD1" s="1" t="s">
        <v>27</v>
      </c>
      <c r="AE1" s="1" t="s">
        <v>28</v>
      </c>
      <c r="AF1" s="1" t="s">
        <v>29</v>
      </c>
      <c r="AG1" s="1" t="s">
        <v>30</v>
      </c>
      <c r="AH1" s="1" t="s">
        <v>31</v>
      </c>
      <c r="AI1" s="1" t="s">
        <v>32</v>
      </c>
      <c r="AJ1" s="1" t="s">
        <v>33</v>
      </c>
      <c r="AK1" s="1" t="s">
        <v>34</v>
      </c>
      <c r="AL1" s="1" t="s">
        <v>35</v>
      </c>
      <c r="AM1" s="1" t="s">
        <v>36</v>
      </c>
      <c r="AN1" s="1" t="s">
        <v>37</v>
      </c>
      <c r="AO1" s="1" t="s">
        <v>38</v>
      </c>
      <c r="AP1" s="1" t="s">
        <v>39</v>
      </c>
      <c r="AQ1" s="1" t="s">
        <v>40</v>
      </c>
      <c r="AR1" s="1" t="s">
        <v>41</v>
      </c>
      <c r="AS1" s="1" t="s">
        <v>42</v>
      </c>
      <c r="AT1" s="1" t="s">
        <v>43</v>
      </c>
      <c r="AU1" s="1" t="s">
        <v>44</v>
      </c>
      <c r="AV1" s="1" t="s">
        <v>45</v>
      </c>
      <c r="AW1" s="1" t="s">
        <v>46</v>
      </c>
      <c r="AX1" s="1" t="s">
        <v>47</v>
      </c>
      <c r="AY1" s="1" t="s">
        <v>48</v>
      </c>
      <c r="AZ1" s="1" t="s">
        <v>49</v>
      </c>
      <c r="BA1" s="1" t="s">
        <v>50</v>
      </c>
      <c r="BB1" s="1" t="s">
        <v>51</v>
      </c>
      <c r="BC1" s="1" t="s">
        <v>52</v>
      </c>
      <c r="BD1" s="1" t="s">
        <v>53</v>
      </c>
      <c r="BE1" s="1" t="s">
        <v>54</v>
      </c>
      <c r="BF1" s="1" t="s">
        <v>55</v>
      </c>
      <c r="BG1" s="1" t="s">
        <v>56</v>
      </c>
      <c r="BH1" s="1" t="s">
        <v>57</v>
      </c>
      <c r="BI1" s="1" t="s">
        <v>58</v>
      </c>
      <c r="BJ1" s="1" t="s">
        <v>59</v>
      </c>
      <c r="BK1" s="1" t="s">
        <v>60</v>
      </c>
      <c r="BL1" s="1" t="s">
        <v>61</v>
      </c>
      <c r="BM1" s="1" t="s">
        <v>62</v>
      </c>
      <c r="BN1" s="1" t="s">
        <v>63</v>
      </c>
      <c r="BO1" s="1" t="s">
        <v>64</v>
      </c>
      <c r="BP1" s="1" t="s">
        <v>65</v>
      </c>
      <c r="BQ1" s="1" t="s">
        <v>66</v>
      </c>
      <c r="BR1" s="1" t="s">
        <v>67</v>
      </c>
      <c r="BS1" s="1" t="s">
        <v>68</v>
      </c>
      <c r="BT1" s="1" t="s">
        <v>69</v>
      </c>
      <c r="BU1" s="1" t="s">
        <v>70</v>
      </c>
      <c r="BV1" s="1" t="s">
        <v>71</v>
      </c>
      <c r="BW1" s="1" t="s">
        <v>172</v>
      </c>
      <c r="BY1" s="1" t="s">
        <v>2</v>
      </c>
      <c r="BZ1" s="1" t="s">
        <v>3</v>
      </c>
      <c r="CA1" s="1" t="s">
        <v>4</v>
      </c>
      <c r="CB1" s="1" t="s">
        <v>174</v>
      </c>
      <c r="CC1" s="1" t="s">
        <v>188</v>
      </c>
      <c r="CE1" s="1" t="s">
        <v>2</v>
      </c>
      <c r="CF1" s="1" t="s">
        <v>3</v>
      </c>
      <c r="CG1" s="1" t="s">
        <v>4</v>
      </c>
      <c r="CH1" s="1" t="s">
        <v>174</v>
      </c>
      <c r="CI1" s="1" t="s">
        <v>188</v>
      </c>
    </row>
    <row r="2" spans="1:87" s="1" customFormat="1" x14ac:dyDescent="0.25">
      <c r="A2" s="6" t="s">
        <v>72</v>
      </c>
      <c r="B2" s="7" t="s">
        <v>73</v>
      </c>
      <c r="C2" s="1" t="s">
        <v>74</v>
      </c>
      <c r="D2" s="1" t="s">
        <v>75</v>
      </c>
      <c r="E2" s="1" t="s">
        <v>76</v>
      </c>
      <c r="F2" s="1" t="s">
        <v>77</v>
      </c>
      <c r="G2" s="1" t="s">
        <v>78</v>
      </c>
      <c r="H2" s="1" t="s">
        <v>79</v>
      </c>
      <c r="I2" s="1" t="s">
        <v>80</v>
      </c>
      <c r="J2" s="1" t="s">
        <v>81</v>
      </c>
      <c r="K2" s="1" t="s">
        <v>82</v>
      </c>
      <c r="L2" s="1" t="s">
        <v>83</v>
      </c>
      <c r="M2" s="1" t="s">
        <v>84</v>
      </c>
      <c r="N2" s="1" t="s">
        <v>85</v>
      </c>
      <c r="O2" s="1" t="s">
        <v>86</v>
      </c>
      <c r="P2" s="1" t="s">
        <v>87</v>
      </c>
      <c r="Q2" s="1" t="s">
        <v>88</v>
      </c>
      <c r="R2" s="1" t="s">
        <v>89</v>
      </c>
      <c r="S2" s="1" t="s">
        <v>90</v>
      </c>
      <c r="T2" s="1" t="s">
        <v>91</v>
      </c>
      <c r="U2" s="1" t="s">
        <v>92</v>
      </c>
      <c r="V2" s="1" t="s">
        <v>93</v>
      </c>
      <c r="W2" s="1" t="s">
        <v>94</v>
      </c>
      <c r="X2" s="1" t="s">
        <v>95</v>
      </c>
      <c r="Y2" s="1" t="s">
        <v>96</v>
      </c>
      <c r="Z2" s="1" t="s">
        <v>97</v>
      </c>
      <c r="AA2" s="1" t="s">
        <v>98</v>
      </c>
      <c r="AB2" s="1" t="s">
        <v>99</v>
      </c>
      <c r="AC2" s="1" t="s">
        <v>100</v>
      </c>
      <c r="AD2" s="1" t="s">
        <v>101</v>
      </c>
      <c r="AE2" s="1" t="s">
        <v>102</v>
      </c>
      <c r="AF2" s="1" t="s">
        <v>103</v>
      </c>
      <c r="AG2" s="1" t="s">
        <v>104</v>
      </c>
      <c r="AH2" s="1" t="s">
        <v>105</v>
      </c>
      <c r="AI2" s="1" t="s">
        <v>106</v>
      </c>
      <c r="AJ2" s="1" t="s">
        <v>107</v>
      </c>
      <c r="AK2" s="1" t="s">
        <v>108</v>
      </c>
      <c r="AL2" s="1" t="s">
        <v>109</v>
      </c>
      <c r="AM2" s="1" t="s">
        <v>110</v>
      </c>
      <c r="AN2" s="1" t="s">
        <v>111</v>
      </c>
      <c r="AO2" s="1" t="s">
        <v>112</v>
      </c>
      <c r="AP2" s="1" t="s">
        <v>113</v>
      </c>
      <c r="AQ2" s="1" t="s">
        <v>114</v>
      </c>
      <c r="AR2" s="1" t="s">
        <v>115</v>
      </c>
      <c r="AS2" s="1" t="s">
        <v>116</v>
      </c>
      <c r="AT2" s="1" t="s">
        <v>117</v>
      </c>
      <c r="AU2" s="1" t="s">
        <v>118</v>
      </c>
      <c r="AV2" s="1" t="s">
        <v>119</v>
      </c>
      <c r="AW2" s="1" t="s">
        <v>120</v>
      </c>
      <c r="AX2" s="1" t="s">
        <v>121</v>
      </c>
      <c r="AY2" s="1" t="s">
        <v>122</v>
      </c>
      <c r="AZ2" s="1" t="s">
        <v>123</v>
      </c>
      <c r="BA2" s="1" t="s">
        <v>124</v>
      </c>
      <c r="BB2" s="1" t="s">
        <v>125</v>
      </c>
      <c r="BC2" s="1" t="s">
        <v>52</v>
      </c>
      <c r="BD2" s="1" t="s">
        <v>126</v>
      </c>
      <c r="BE2" s="1" t="s">
        <v>127</v>
      </c>
      <c r="BF2" s="1" t="s">
        <v>128</v>
      </c>
      <c r="BG2" s="1" t="s">
        <v>129</v>
      </c>
      <c r="BH2" s="1" t="s">
        <v>130</v>
      </c>
      <c r="BI2" s="1" t="s">
        <v>131</v>
      </c>
      <c r="BJ2" s="1" t="s">
        <v>132</v>
      </c>
      <c r="BK2" s="1" t="s">
        <v>133</v>
      </c>
      <c r="BL2" s="1" t="s">
        <v>134</v>
      </c>
      <c r="BM2" s="1" t="s">
        <v>135</v>
      </c>
      <c r="BN2" s="1" t="s">
        <v>136</v>
      </c>
      <c r="BO2" s="1" t="s">
        <v>137</v>
      </c>
      <c r="BP2" s="1" t="s">
        <v>138</v>
      </c>
      <c r="BQ2" s="1" t="s">
        <v>139</v>
      </c>
      <c r="BR2" s="1" t="s">
        <v>140</v>
      </c>
      <c r="BS2" s="1" t="s">
        <v>141</v>
      </c>
      <c r="BT2" s="1" t="s">
        <v>142</v>
      </c>
      <c r="BU2" s="1" t="s">
        <v>143</v>
      </c>
      <c r="BV2" s="1" t="s">
        <v>144</v>
      </c>
      <c r="CC2" s="1" t="s">
        <v>192</v>
      </c>
      <c r="CI2" s="1" t="s">
        <v>192</v>
      </c>
    </row>
    <row r="3" spans="1:87" s="1" customFormat="1" x14ac:dyDescent="0.25">
      <c r="A3" s="6" t="s">
        <v>145</v>
      </c>
      <c r="B3" s="7" t="s">
        <v>146</v>
      </c>
      <c r="C3" s="1" t="s">
        <v>147</v>
      </c>
      <c r="D3" s="1" t="s">
        <v>147</v>
      </c>
      <c r="E3" s="1" t="s">
        <v>148</v>
      </c>
      <c r="F3" s="1" t="s">
        <v>148</v>
      </c>
      <c r="G3" s="1" t="s">
        <v>148</v>
      </c>
      <c r="H3" s="1" t="s">
        <v>149</v>
      </c>
      <c r="J3" s="1" t="s">
        <v>147</v>
      </c>
      <c r="L3" s="1" t="s">
        <v>147</v>
      </c>
      <c r="M3" s="1" t="s">
        <v>147</v>
      </c>
      <c r="N3" s="1" t="s">
        <v>148</v>
      </c>
      <c r="O3" s="1" t="s">
        <v>148</v>
      </c>
      <c r="P3" s="1" t="s">
        <v>148</v>
      </c>
      <c r="Q3" s="1" t="s">
        <v>148</v>
      </c>
      <c r="R3" s="1" t="s">
        <v>148</v>
      </c>
      <c r="S3" s="1" t="s">
        <v>148</v>
      </c>
      <c r="T3" s="1" t="s">
        <v>149</v>
      </c>
      <c r="U3" s="1" t="s">
        <v>149</v>
      </c>
      <c r="V3" s="1" t="s">
        <v>149</v>
      </c>
      <c r="W3" s="1" t="s">
        <v>150</v>
      </c>
      <c r="X3" s="1" t="s">
        <v>147</v>
      </c>
      <c r="Y3" s="1" t="s">
        <v>151</v>
      </c>
      <c r="Z3" s="1" t="s">
        <v>152</v>
      </c>
      <c r="AA3" s="1" t="s">
        <v>152</v>
      </c>
      <c r="AB3" s="1" t="s">
        <v>152</v>
      </c>
      <c r="AC3" s="1" t="s">
        <v>147</v>
      </c>
      <c r="AD3" s="1" t="s">
        <v>153</v>
      </c>
      <c r="AE3" s="1" t="s">
        <v>147</v>
      </c>
      <c r="AF3" s="1" t="s">
        <v>152</v>
      </c>
      <c r="AG3" s="1" t="s">
        <v>154</v>
      </c>
      <c r="AH3" s="1" t="s">
        <v>154</v>
      </c>
      <c r="AI3" s="1" t="s">
        <v>154</v>
      </c>
      <c r="AJ3" s="1" t="s">
        <v>154</v>
      </c>
      <c r="AK3" s="1" t="s">
        <v>154</v>
      </c>
      <c r="AL3" s="1" t="s">
        <v>154</v>
      </c>
      <c r="AM3" s="1" t="s">
        <v>154</v>
      </c>
      <c r="AN3" s="1" t="s">
        <v>155</v>
      </c>
      <c r="AO3" s="1" t="s">
        <v>156</v>
      </c>
      <c r="AP3" s="1" t="s">
        <v>157</v>
      </c>
      <c r="AQ3" s="1" t="s">
        <v>158</v>
      </c>
      <c r="AR3" s="1" t="s">
        <v>158</v>
      </c>
      <c r="AS3" s="1" t="s">
        <v>159</v>
      </c>
      <c r="AT3" s="1" t="s">
        <v>160</v>
      </c>
      <c r="AU3" s="1" t="s">
        <v>156</v>
      </c>
      <c r="AV3" s="1" t="s">
        <v>156</v>
      </c>
      <c r="AW3" s="1" t="s">
        <v>156</v>
      </c>
      <c r="AX3" s="1" t="s">
        <v>156</v>
      </c>
      <c r="AY3" s="1" t="s">
        <v>156</v>
      </c>
      <c r="AZ3" s="1" t="s">
        <v>156</v>
      </c>
      <c r="BD3" s="1" t="s">
        <v>147</v>
      </c>
      <c r="BE3" s="1" t="s">
        <v>161</v>
      </c>
      <c r="BF3" s="1" t="s">
        <v>161</v>
      </c>
      <c r="BG3" s="1" t="s">
        <v>161</v>
      </c>
      <c r="BH3" s="1" t="s">
        <v>161</v>
      </c>
      <c r="BI3" s="1" t="s">
        <v>161</v>
      </c>
      <c r="BJ3" s="1" t="s">
        <v>161</v>
      </c>
      <c r="BK3" s="1" t="s">
        <v>161</v>
      </c>
      <c r="BL3" s="1" t="s">
        <v>161</v>
      </c>
      <c r="BM3" s="1" t="s">
        <v>161</v>
      </c>
      <c r="BN3" s="1" t="s">
        <v>161</v>
      </c>
      <c r="BO3" s="1" t="s">
        <v>161</v>
      </c>
      <c r="BP3" s="1" t="s">
        <v>161</v>
      </c>
      <c r="BQ3" s="1" t="s">
        <v>161</v>
      </c>
      <c r="BR3" s="1" t="s">
        <v>151</v>
      </c>
      <c r="BS3" s="1" t="s">
        <v>151</v>
      </c>
      <c r="BT3" s="1" t="s">
        <v>151</v>
      </c>
      <c r="BU3" s="1" t="s">
        <v>162</v>
      </c>
      <c r="BV3" s="1" t="s">
        <v>154</v>
      </c>
      <c r="BW3" s="1" t="s">
        <v>173</v>
      </c>
      <c r="BY3" s="1" t="s">
        <v>187</v>
      </c>
      <c r="BZ3" s="1" t="s">
        <v>187</v>
      </c>
      <c r="CA3" s="1" t="s">
        <v>187</v>
      </c>
      <c r="CB3" s="1" t="s">
        <v>187</v>
      </c>
      <c r="CC3" s="1" t="s">
        <v>187</v>
      </c>
      <c r="CE3" s="1" t="s">
        <v>175</v>
      </c>
      <c r="CF3" s="1" t="s">
        <v>175</v>
      </c>
      <c r="CG3" s="1" t="s">
        <v>175</v>
      </c>
      <c r="CH3" s="1" t="s">
        <v>175</v>
      </c>
      <c r="CI3" s="1" t="s">
        <v>175</v>
      </c>
    </row>
    <row r="4" spans="1:87" s="14" customFormat="1" x14ac:dyDescent="0.25">
      <c r="A4" s="6"/>
    </row>
    <row r="5" spans="1:87" s="14" customFormat="1" x14ac:dyDescent="0.25">
      <c r="A5" s="14" t="s">
        <v>168</v>
      </c>
      <c r="C5" s="14">
        <f>AVERAGE(C10:C500)</f>
        <v>12.489268456375836</v>
      </c>
      <c r="D5" s="14">
        <f t="shared" ref="D5:BO5" si="0">AVERAGE(D10:D500)</f>
        <v>1.7267208053691283</v>
      </c>
      <c r="E5" s="14">
        <f t="shared" si="0"/>
        <v>17267.172948120806</v>
      </c>
      <c r="F5" s="14">
        <f t="shared" si="0"/>
        <v>985.16510067114018</v>
      </c>
      <c r="G5" s="14">
        <f t="shared" si="0"/>
        <v>2.0174496644295306</v>
      </c>
      <c r="H5" s="14">
        <f t="shared" si="0"/>
        <v>3677.2281879194625</v>
      </c>
      <c r="I5" s="14" t="e">
        <f t="shared" si="0"/>
        <v>#DIV/0!</v>
      </c>
      <c r="J5" s="14">
        <f t="shared" si="0"/>
        <v>1.3695302013422843</v>
      </c>
      <c r="K5" s="14">
        <f t="shared" si="0"/>
        <v>0.8688872483221477</v>
      </c>
      <c r="L5" s="14">
        <f t="shared" si="0"/>
        <v>10.859753691275168</v>
      </c>
      <c r="M5" s="14">
        <f t="shared" si="0"/>
        <v>1.4856463087248322</v>
      </c>
      <c r="N5" s="14">
        <f t="shared" si="0"/>
        <v>853.48118791946297</v>
      </c>
      <c r="O5" s="14">
        <f t="shared" si="0"/>
        <v>1.7622630872483218</v>
      </c>
      <c r="P5" s="14">
        <f t="shared" si="0"/>
        <v>855.23959731543641</v>
      </c>
      <c r="Q5" s="14">
        <f t="shared" si="0"/>
        <v>696.72941879194661</v>
      </c>
      <c r="R5" s="14">
        <f t="shared" si="0"/>
        <v>1.4385644295302016</v>
      </c>
      <c r="S5" s="14">
        <f t="shared" si="0"/>
        <v>698.17181208053648</v>
      </c>
      <c r="T5" s="14">
        <f t="shared" si="0"/>
        <v>3677.2281966442952</v>
      </c>
      <c r="U5" s="14" t="e">
        <f t="shared" si="0"/>
        <v>#DIV/0!</v>
      </c>
      <c r="V5" s="14" t="e">
        <f t="shared" si="0"/>
        <v>#DIV/0!</v>
      </c>
      <c r="W5" s="14">
        <f t="shared" si="0"/>
        <v>0</v>
      </c>
      <c r="X5" s="14">
        <f t="shared" si="0"/>
        <v>1.1918187919463095</v>
      </c>
      <c r="Y5" s="14">
        <f t="shared" si="0"/>
        <v>12.041610738255049</v>
      </c>
      <c r="Z5" s="14">
        <f t="shared" si="0"/>
        <v>849.28187919463085</v>
      </c>
      <c r="AA5" s="14">
        <f t="shared" si="0"/>
        <v>848.69798657718115</v>
      </c>
      <c r="AB5" s="14">
        <f t="shared" si="0"/>
        <v>860.510067114094</v>
      </c>
      <c r="AC5" s="14">
        <f t="shared" si="0"/>
        <v>92.322147651006716</v>
      </c>
      <c r="AD5" s="14">
        <f t="shared" si="0"/>
        <v>27.116979865771818</v>
      </c>
      <c r="AE5" s="14">
        <f t="shared" si="0"/>
        <v>0.62322147651006876</v>
      </c>
      <c r="AF5" s="14">
        <f t="shared" si="0"/>
        <v>978.54362416107381</v>
      </c>
      <c r="AG5" s="14">
        <f t="shared" si="0"/>
        <v>1</v>
      </c>
      <c r="AH5" s="14">
        <f t="shared" si="0"/>
        <v>45.582960557046981</v>
      </c>
      <c r="AI5" s="14">
        <f t="shared" si="0"/>
        <v>37</v>
      </c>
      <c r="AJ5" s="14">
        <f t="shared" si="0"/>
        <v>190.41610738255039</v>
      </c>
      <c r="AK5" s="14">
        <f t="shared" si="0"/>
        <v>168.65771812080538</v>
      </c>
      <c r="AL5" s="14">
        <f t="shared" si="0"/>
        <v>3.8785234899328858</v>
      </c>
      <c r="AM5" s="14">
        <f t="shared" si="0"/>
        <v>174.97651006711411</v>
      </c>
      <c r="AN5" s="14" t="e">
        <f t="shared" si="0"/>
        <v>#DIV/0!</v>
      </c>
      <c r="AO5" s="14">
        <f t="shared" si="0"/>
        <v>1.8322147651006711</v>
      </c>
      <c r="AP5" s="14">
        <f t="shared" si="0"/>
        <v>0.77325146035297065</v>
      </c>
      <c r="AQ5" s="14">
        <f t="shared" si="0"/>
        <v>47.161550624161066</v>
      </c>
      <c r="AR5" s="14">
        <f t="shared" si="0"/>
        <v>-88.487431214765095</v>
      </c>
      <c r="AS5" s="14">
        <f t="shared" si="0"/>
        <v>314.78389261744945</v>
      </c>
      <c r="AT5" s="14">
        <f t="shared" si="0"/>
        <v>31.512751677852354</v>
      </c>
      <c r="AU5" s="14">
        <f t="shared" si="0"/>
        <v>12</v>
      </c>
      <c r="AV5" s="14">
        <f t="shared" si="0"/>
        <v>8.946308724832214</v>
      </c>
      <c r="AW5" s="14" t="e">
        <f t="shared" si="0"/>
        <v>#DIV/0!</v>
      </c>
      <c r="AX5" s="14">
        <f t="shared" si="0"/>
        <v>1.5808719731543615</v>
      </c>
      <c r="AY5" s="14">
        <f t="shared" si="0"/>
        <v>1.3268002617449652</v>
      </c>
      <c r="AZ5" s="14">
        <f t="shared" si="0"/>
        <v>2.4041714093959734</v>
      </c>
      <c r="BA5" s="14">
        <f t="shared" si="0"/>
        <v>13.403999999999998</v>
      </c>
      <c r="BB5" s="14">
        <f t="shared" si="0"/>
        <v>13.73912751677852</v>
      </c>
      <c r="BC5" s="14">
        <f t="shared" si="0"/>
        <v>1.0251677852348993</v>
      </c>
      <c r="BD5" s="14">
        <f t="shared" si="0"/>
        <v>15.103993288590598</v>
      </c>
      <c r="BE5" s="14">
        <f t="shared" si="0"/>
        <v>2496.4736375838934</v>
      </c>
      <c r="BF5" s="14">
        <f t="shared" si="0"/>
        <v>208.42019463087246</v>
      </c>
      <c r="BG5" s="14">
        <f t="shared" si="0"/>
        <v>20.182664429530206</v>
      </c>
      <c r="BH5" s="14">
        <f t="shared" si="0"/>
        <v>4.2073825503355686E-2</v>
      </c>
      <c r="BI5" s="14">
        <f t="shared" si="0"/>
        <v>20.224812080536886</v>
      </c>
      <c r="BJ5" s="14">
        <f t="shared" si="0"/>
        <v>16.475859060402669</v>
      </c>
      <c r="BK5" s="14">
        <f t="shared" si="0"/>
        <v>3.435570469798653E-2</v>
      </c>
      <c r="BL5" s="14">
        <f t="shared" si="0"/>
        <v>16.510221476510072</v>
      </c>
      <c r="BM5" s="14">
        <f t="shared" si="0"/>
        <v>28.453336241610756</v>
      </c>
      <c r="BN5" s="14" t="e">
        <f t="shared" si="0"/>
        <v>#DIV/0!</v>
      </c>
      <c r="BO5" s="14" t="e">
        <f t="shared" si="0"/>
        <v>#DIV/0!</v>
      </c>
      <c r="BP5" s="14" t="e">
        <f t="shared" ref="BP5:BW5" si="1">AVERAGE(BP10:BP500)</f>
        <v>#DIV/0!</v>
      </c>
      <c r="BQ5" s="14">
        <f t="shared" si="1"/>
        <v>200.06285234899337</v>
      </c>
      <c r="BR5" s="14">
        <f t="shared" si="1"/>
        <v>0.32556487919463079</v>
      </c>
      <c r="BS5" s="14">
        <f t="shared" si="1"/>
        <v>-5</v>
      </c>
      <c r="BT5" s="14">
        <f t="shared" si="1"/>
        <v>7.0067382550335578E-3</v>
      </c>
      <c r="BU5" s="14">
        <f t="shared" si="1"/>
        <v>7.9559918657718081</v>
      </c>
      <c r="BV5" s="14">
        <f t="shared" si="1"/>
        <v>21</v>
      </c>
      <c r="BW5" s="14">
        <f t="shared" si="1"/>
        <v>2.1019730509369126</v>
      </c>
      <c r="BX5" s="23"/>
      <c r="BY5" s="14">
        <f>AVERAGE(BY10:BY200)</f>
        <v>14898.544592270924</v>
      </c>
      <c r="BZ5" s="14">
        <f>AVERAGE(BZ10:BZ200)</f>
        <v>1251.4202401204705</v>
      </c>
      <c r="CA5" s="14">
        <f>AVERAGE(CA10:CA200)</f>
        <v>112.54492390751432</v>
      </c>
      <c r="CB5" s="14">
        <f>AVERAGE(CB10:CB200)</f>
        <v>172.6800892022747</v>
      </c>
      <c r="CC5" s="24">
        <f>BZ8/(B8/3600)+CB8/(B8/3600)+CA8/(B8/3600)</f>
        <v>1547.0279914277612</v>
      </c>
      <c r="CD5" s="23"/>
      <c r="CE5" s="22">
        <f>BY8/$AT8</f>
        <v>472.7782817754329</v>
      </c>
      <c r="CF5" s="22">
        <f>BZ8/$AT8</f>
        <v>39.711550832293327</v>
      </c>
      <c r="CG5" s="22">
        <f>CA8/$AT8</f>
        <v>3.5714089666949849</v>
      </c>
      <c r="CH5" s="22">
        <f>CB8/$AT8</f>
        <v>5.4796893323548428</v>
      </c>
      <c r="CI5" s="25">
        <f>(BZ8+CB8+CA8)/AT8</f>
        <v>48.762649131343153</v>
      </c>
    </row>
    <row r="6" spans="1:87" s="14" customFormat="1" x14ac:dyDescent="0.25">
      <c r="A6" s="14" t="s">
        <v>169</v>
      </c>
      <c r="C6" s="14">
        <f>MIN(C10:C500)</f>
        <v>6.4649999999999999</v>
      </c>
      <c r="D6" s="14">
        <f t="shared" ref="D6:BO6" si="2">MIN(D10:D500)</f>
        <v>0.246</v>
      </c>
      <c r="E6" s="14">
        <f t="shared" si="2"/>
        <v>2460.0977200000002</v>
      </c>
      <c r="F6" s="14">
        <f t="shared" si="2"/>
        <v>241.9</v>
      </c>
      <c r="G6" s="14">
        <f t="shared" si="2"/>
        <v>-0.8</v>
      </c>
      <c r="H6" s="14">
        <f t="shared" si="2"/>
        <v>1005.1</v>
      </c>
      <c r="I6" s="14">
        <f t="shared" si="2"/>
        <v>0</v>
      </c>
      <c r="J6" s="14">
        <f t="shared" si="2"/>
        <v>0.6</v>
      </c>
      <c r="K6" s="14">
        <f t="shared" si="2"/>
        <v>0.83440000000000003</v>
      </c>
      <c r="L6" s="14">
        <f t="shared" si="2"/>
        <v>5.5594999999999999</v>
      </c>
      <c r="M6" s="14">
        <f t="shared" si="2"/>
        <v>0.2172</v>
      </c>
      <c r="N6" s="14">
        <f t="shared" si="2"/>
        <v>213.2406</v>
      </c>
      <c r="O6" s="14">
        <f t="shared" si="2"/>
        <v>0</v>
      </c>
      <c r="P6" s="14">
        <f t="shared" si="2"/>
        <v>215.4</v>
      </c>
      <c r="Q6" s="14">
        <f t="shared" si="2"/>
        <v>173.99440000000001</v>
      </c>
      <c r="R6" s="14">
        <f t="shared" si="2"/>
        <v>0</v>
      </c>
      <c r="S6" s="14">
        <f t="shared" si="2"/>
        <v>175.8</v>
      </c>
      <c r="T6" s="14">
        <f t="shared" si="2"/>
        <v>1005.1409</v>
      </c>
      <c r="U6" s="14">
        <f t="shared" si="2"/>
        <v>0</v>
      </c>
      <c r="V6" s="14">
        <f t="shared" si="2"/>
        <v>0</v>
      </c>
      <c r="W6" s="14">
        <f t="shared" si="2"/>
        <v>0</v>
      </c>
      <c r="X6" s="14">
        <f t="shared" si="2"/>
        <v>0.50760000000000005</v>
      </c>
      <c r="Y6" s="14">
        <f t="shared" si="2"/>
        <v>11.9</v>
      </c>
      <c r="Z6" s="14">
        <f t="shared" si="2"/>
        <v>845</v>
      </c>
      <c r="AA6" s="14">
        <f t="shared" si="2"/>
        <v>844</v>
      </c>
      <c r="AB6" s="14">
        <f t="shared" si="2"/>
        <v>856</v>
      </c>
      <c r="AC6" s="14">
        <f t="shared" si="2"/>
        <v>92</v>
      </c>
      <c r="AD6" s="14">
        <f t="shared" si="2"/>
        <v>26.98</v>
      </c>
      <c r="AE6" s="14">
        <f t="shared" si="2"/>
        <v>0.62</v>
      </c>
      <c r="AF6" s="14">
        <f t="shared" si="2"/>
        <v>978</v>
      </c>
      <c r="AG6" s="14">
        <f t="shared" si="2"/>
        <v>1</v>
      </c>
      <c r="AH6" s="14">
        <f t="shared" si="2"/>
        <v>42</v>
      </c>
      <c r="AI6" s="14">
        <f t="shared" si="2"/>
        <v>37</v>
      </c>
      <c r="AJ6" s="14">
        <f t="shared" si="2"/>
        <v>189</v>
      </c>
      <c r="AK6" s="14">
        <f t="shared" si="2"/>
        <v>167</v>
      </c>
      <c r="AL6" s="14">
        <f t="shared" si="2"/>
        <v>3.5</v>
      </c>
      <c r="AM6" s="14">
        <f t="shared" si="2"/>
        <v>174</v>
      </c>
      <c r="AN6" s="14">
        <f t="shared" si="2"/>
        <v>0</v>
      </c>
      <c r="AO6" s="14">
        <f t="shared" si="2"/>
        <v>1</v>
      </c>
      <c r="AP6" s="14">
        <f t="shared" si="2"/>
        <v>0.77239583333333339</v>
      </c>
      <c r="AQ6" s="14">
        <f t="shared" si="2"/>
        <v>47.158490999999998</v>
      </c>
      <c r="AR6" s="14">
        <f t="shared" si="2"/>
        <v>-88.491888000000003</v>
      </c>
      <c r="AS6" s="14">
        <f t="shared" si="2"/>
        <v>309.3</v>
      </c>
      <c r="AT6" s="14">
        <f t="shared" si="2"/>
        <v>19.899999999999999</v>
      </c>
      <c r="AU6" s="14">
        <f t="shared" si="2"/>
        <v>12</v>
      </c>
      <c r="AV6" s="14">
        <f t="shared" si="2"/>
        <v>5</v>
      </c>
      <c r="AW6" s="14">
        <f t="shared" si="2"/>
        <v>0</v>
      </c>
      <c r="AX6" s="14">
        <f t="shared" si="2"/>
        <v>0.95620000000000005</v>
      </c>
      <c r="AY6" s="14">
        <f t="shared" si="2"/>
        <v>1</v>
      </c>
      <c r="AZ6" s="14">
        <f t="shared" si="2"/>
        <v>1.5719000000000001</v>
      </c>
      <c r="BA6" s="14">
        <f t="shared" si="2"/>
        <v>13.404</v>
      </c>
      <c r="BB6" s="14">
        <f t="shared" si="2"/>
        <v>10.66</v>
      </c>
      <c r="BC6" s="14">
        <f t="shared" si="2"/>
        <v>0.8</v>
      </c>
      <c r="BD6" s="14">
        <f t="shared" si="2"/>
        <v>12.853999999999999</v>
      </c>
      <c r="BE6" s="14">
        <f t="shared" si="2"/>
        <v>1196.5630000000001</v>
      </c>
      <c r="BF6" s="14">
        <f t="shared" si="2"/>
        <v>34.658999999999999</v>
      </c>
      <c r="BG6" s="14">
        <f t="shared" si="2"/>
        <v>5.5369999999999999</v>
      </c>
      <c r="BH6" s="14">
        <f t="shared" si="2"/>
        <v>0</v>
      </c>
      <c r="BI6" s="14">
        <f t="shared" si="2"/>
        <v>5.5940000000000003</v>
      </c>
      <c r="BJ6" s="14">
        <f t="shared" si="2"/>
        <v>4.5179999999999998</v>
      </c>
      <c r="BK6" s="14">
        <f t="shared" si="2"/>
        <v>0</v>
      </c>
      <c r="BL6" s="14">
        <f t="shared" si="2"/>
        <v>4.5650000000000004</v>
      </c>
      <c r="BM6" s="14">
        <f t="shared" si="2"/>
        <v>8.6007999999999996</v>
      </c>
      <c r="BN6" s="14">
        <f t="shared" si="2"/>
        <v>0</v>
      </c>
      <c r="BO6" s="14">
        <f t="shared" si="2"/>
        <v>0</v>
      </c>
      <c r="BP6" s="14">
        <f t="shared" ref="BP6:BW6" si="3">MIN(BP10:BP500)</f>
        <v>0</v>
      </c>
      <c r="BQ6" s="14">
        <f t="shared" si="3"/>
        <v>78.793000000000006</v>
      </c>
      <c r="BR6" s="14">
        <f t="shared" si="3"/>
        <v>0.103765</v>
      </c>
      <c r="BS6" s="14">
        <f t="shared" si="3"/>
        <v>-5</v>
      </c>
      <c r="BT6" s="14">
        <f t="shared" si="3"/>
        <v>5.0000000000000001E-3</v>
      </c>
      <c r="BU6" s="14">
        <f t="shared" si="3"/>
        <v>2.535758</v>
      </c>
      <c r="BV6" s="14">
        <f t="shared" si="3"/>
        <v>21</v>
      </c>
      <c r="BW6" s="14">
        <f t="shared" si="3"/>
        <v>0.66994726360000001</v>
      </c>
      <c r="BX6" s="23"/>
      <c r="BY6" s="14">
        <f>MIN(BY10:BY200)</f>
        <v>3286.2831466558946</v>
      </c>
      <c r="BZ6" s="14">
        <f>MIN(BZ10:BZ200)</f>
        <v>128.36252780313296</v>
      </c>
      <c r="CA6" s="14">
        <f>MIN(CA10:CA200)</f>
        <v>11.894596695468001</v>
      </c>
      <c r="CB6" s="14">
        <f>MIN(CB10:CB200)</f>
        <v>17.740773832102196</v>
      </c>
      <c r="CC6" s="23"/>
      <c r="CD6" s="23"/>
      <c r="CE6" s="26"/>
      <c r="CF6" s="26"/>
      <c r="CG6" s="26"/>
      <c r="CH6" s="26"/>
      <c r="CI6" s="23"/>
    </row>
    <row r="7" spans="1:87" s="14" customFormat="1" x14ac:dyDescent="0.25">
      <c r="A7" s="14" t="s">
        <v>170</v>
      </c>
      <c r="C7" s="14">
        <f>MAX(C10:C500)</f>
        <v>13.13</v>
      </c>
      <c r="D7" s="14">
        <f t="shared" ref="D7:BO7" si="4">MAX(D10:D500)</f>
        <v>8.1</v>
      </c>
      <c r="E7" s="14">
        <f t="shared" si="4"/>
        <v>80999.742769999997</v>
      </c>
      <c r="F7" s="14">
        <f t="shared" si="4"/>
        <v>1874</v>
      </c>
      <c r="G7" s="14">
        <f t="shared" si="4"/>
        <v>4.9000000000000004</v>
      </c>
      <c r="H7" s="14">
        <f t="shared" si="4"/>
        <v>11526.3</v>
      </c>
      <c r="I7" s="14">
        <f t="shared" si="4"/>
        <v>0</v>
      </c>
      <c r="J7" s="14">
        <f t="shared" si="4"/>
        <v>1.9</v>
      </c>
      <c r="K7" s="14">
        <f t="shared" si="4"/>
        <v>0.8861</v>
      </c>
      <c r="L7" s="14">
        <f t="shared" si="4"/>
        <v>11.4689</v>
      </c>
      <c r="M7" s="14">
        <f t="shared" si="4"/>
        <v>6.8524000000000003</v>
      </c>
      <c r="N7" s="14">
        <f t="shared" si="4"/>
        <v>1613.4161999999999</v>
      </c>
      <c r="O7" s="14">
        <f t="shared" si="4"/>
        <v>4.1779000000000002</v>
      </c>
      <c r="P7" s="14">
        <f t="shared" si="4"/>
        <v>1614.4</v>
      </c>
      <c r="Q7" s="14">
        <f t="shared" si="4"/>
        <v>1316.472</v>
      </c>
      <c r="R7" s="14">
        <f t="shared" si="4"/>
        <v>3.4089999999999998</v>
      </c>
      <c r="S7" s="14">
        <f t="shared" si="4"/>
        <v>1317.3</v>
      </c>
      <c r="T7" s="14">
        <f t="shared" si="4"/>
        <v>11526.3</v>
      </c>
      <c r="U7" s="14">
        <f t="shared" si="4"/>
        <v>0</v>
      </c>
      <c r="V7" s="14">
        <f t="shared" si="4"/>
        <v>0</v>
      </c>
      <c r="W7" s="14">
        <f t="shared" si="4"/>
        <v>0</v>
      </c>
      <c r="X7" s="14">
        <f t="shared" si="4"/>
        <v>1.6682999999999999</v>
      </c>
      <c r="Y7" s="14">
        <f t="shared" si="4"/>
        <v>12.5</v>
      </c>
      <c r="Z7" s="14">
        <f t="shared" si="4"/>
        <v>857</v>
      </c>
      <c r="AA7" s="14">
        <f t="shared" si="4"/>
        <v>857</v>
      </c>
      <c r="AB7" s="14">
        <f t="shared" si="4"/>
        <v>869</v>
      </c>
      <c r="AC7" s="14">
        <f t="shared" si="4"/>
        <v>93</v>
      </c>
      <c r="AD7" s="14">
        <f t="shared" si="4"/>
        <v>27.33</v>
      </c>
      <c r="AE7" s="14">
        <f t="shared" si="4"/>
        <v>0.63</v>
      </c>
      <c r="AF7" s="14">
        <f t="shared" si="4"/>
        <v>980</v>
      </c>
      <c r="AG7" s="14">
        <f t="shared" si="4"/>
        <v>1</v>
      </c>
      <c r="AH7" s="14">
        <f t="shared" si="4"/>
        <v>49</v>
      </c>
      <c r="AI7" s="14">
        <f t="shared" si="4"/>
        <v>37</v>
      </c>
      <c r="AJ7" s="14">
        <f t="shared" si="4"/>
        <v>192</v>
      </c>
      <c r="AK7" s="14">
        <f t="shared" si="4"/>
        <v>171</v>
      </c>
      <c r="AL7" s="14">
        <f t="shared" si="4"/>
        <v>4.5999999999999996</v>
      </c>
      <c r="AM7" s="14">
        <f t="shared" si="4"/>
        <v>176</v>
      </c>
      <c r="AN7" s="14">
        <f t="shared" si="4"/>
        <v>0</v>
      </c>
      <c r="AO7" s="14">
        <f t="shared" si="4"/>
        <v>2</v>
      </c>
      <c r="AP7" s="14">
        <f t="shared" si="4"/>
        <v>0.77410879629629636</v>
      </c>
      <c r="AQ7" s="14">
        <f t="shared" si="4"/>
        <v>47.164399000000003</v>
      </c>
      <c r="AR7" s="14">
        <f t="shared" si="4"/>
        <v>-88.483857</v>
      </c>
      <c r="AS7" s="14">
        <f t="shared" si="4"/>
        <v>319.5</v>
      </c>
      <c r="AT7" s="14">
        <f t="shared" si="4"/>
        <v>45</v>
      </c>
      <c r="AU7" s="14">
        <f t="shared" si="4"/>
        <v>12</v>
      </c>
      <c r="AV7" s="14">
        <f t="shared" si="4"/>
        <v>10</v>
      </c>
      <c r="AW7" s="14">
        <f t="shared" si="4"/>
        <v>0</v>
      </c>
      <c r="AX7" s="14">
        <f t="shared" si="4"/>
        <v>2.6156999999999999</v>
      </c>
      <c r="AY7" s="14">
        <f t="shared" si="4"/>
        <v>2.1</v>
      </c>
      <c r="AZ7" s="14">
        <f t="shared" si="4"/>
        <v>3.9157000000000002</v>
      </c>
      <c r="BA7" s="14">
        <f t="shared" si="4"/>
        <v>13.404</v>
      </c>
      <c r="BB7" s="14">
        <f t="shared" si="4"/>
        <v>15.81</v>
      </c>
      <c r="BC7" s="14">
        <f t="shared" si="4"/>
        <v>1.18</v>
      </c>
      <c r="BD7" s="14">
        <f t="shared" si="4"/>
        <v>19.847999999999999</v>
      </c>
      <c r="BE7" s="14">
        <f t="shared" si="4"/>
        <v>2822.0990000000002</v>
      </c>
      <c r="BF7" s="14">
        <f t="shared" si="4"/>
        <v>931.10500000000002</v>
      </c>
      <c r="BG7" s="14">
        <f t="shared" si="4"/>
        <v>37.744</v>
      </c>
      <c r="BH7" s="14">
        <f t="shared" si="4"/>
        <v>9.0999999999999998E-2</v>
      </c>
      <c r="BI7" s="14">
        <f t="shared" si="4"/>
        <v>37.780999999999999</v>
      </c>
      <c r="BJ7" s="14">
        <f t="shared" si="4"/>
        <v>30.8</v>
      </c>
      <c r="BK7" s="14">
        <f t="shared" si="4"/>
        <v>7.4999999999999997E-2</v>
      </c>
      <c r="BL7" s="14">
        <f t="shared" si="4"/>
        <v>30.831</v>
      </c>
      <c r="BM7" s="14">
        <f t="shared" si="4"/>
        <v>86.4161</v>
      </c>
      <c r="BN7" s="14">
        <f t="shared" si="4"/>
        <v>0</v>
      </c>
      <c r="BO7" s="14">
        <f t="shared" si="4"/>
        <v>0</v>
      </c>
      <c r="BP7" s="14">
        <f t="shared" ref="BP7:BW7" si="5">MAX(BP10:BP500)</f>
        <v>0</v>
      </c>
      <c r="BQ7" s="14">
        <f t="shared" si="5"/>
        <v>292.96499999999997</v>
      </c>
      <c r="BR7" s="14">
        <f t="shared" si="5"/>
        <v>0.66857200000000006</v>
      </c>
      <c r="BS7" s="14">
        <f t="shared" si="5"/>
        <v>-5</v>
      </c>
      <c r="BT7" s="14">
        <f t="shared" si="5"/>
        <v>8.9999999999999993E-3</v>
      </c>
      <c r="BU7" s="14">
        <f t="shared" si="5"/>
        <v>16.338228999999998</v>
      </c>
      <c r="BV7" s="14">
        <f t="shared" si="5"/>
        <v>21</v>
      </c>
      <c r="BW7" s="14">
        <f t="shared" si="5"/>
        <v>4.3165601017999995</v>
      </c>
      <c r="BX7" s="23"/>
      <c r="BY7" s="14">
        <f>MAX(BY10:BY200)</f>
        <v>30156.801076036932</v>
      </c>
      <c r="BZ7" s="14">
        <f>MAX(BZ10:BZ200)</f>
        <v>4871.3142519104313</v>
      </c>
      <c r="CA7" s="14">
        <f>MAX(CA10:CA200)</f>
        <v>370.38252122609396</v>
      </c>
      <c r="CB7" s="14">
        <f>MAX(CB10:CB200)</f>
        <v>407.23917720101417</v>
      </c>
      <c r="CC7" s="23"/>
      <c r="CD7" s="23"/>
      <c r="CE7" s="27"/>
      <c r="CF7" s="27"/>
      <c r="CG7" s="27"/>
      <c r="CH7" s="27"/>
      <c r="CI7" s="23"/>
    </row>
    <row r="8" spans="1:87" s="14" customFormat="1" x14ac:dyDescent="0.25">
      <c r="A8" s="14" t="s">
        <v>171</v>
      </c>
      <c r="B8" s="14">
        <f>COUNTA(B10:B500)-1</f>
        <v>148</v>
      </c>
      <c r="AT8" s="15">
        <f>SUM(AT10:AT500)/3600</f>
        <v>1.3042777777777779</v>
      </c>
      <c r="BU8" s="15">
        <f>SUM(BU10:BU500)/3600</f>
        <v>0.32928966333333315</v>
      </c>
      <c r="BV8" s="23"/>
      <c r="BW8" s="15">
        <f>SUM(BW10:BW500)/3600</f>
        <v>8.6998329052666648E-2</v>
      </c>
      <c r="BX8" s="23"/>
      <c r="BY8" s="15">
        <f>SUM(BY10:BY500)/3600</f>
        <v>616.6342067356577</v>
      </c>
      <c r="BZ8" s="15">
        <f>SUM(BZ10:BZ500)/3600</f>
        <v>51.794893271652803</v>
      </c>
      <c r="CA8" s="15">
        <f>SUM(CA10:CA500)/3600</f>
        <v>4.6581093506165647</v>
      </c>
      <c r="CB8" s="15">
        <f>SUM(CB10:CB500)/3600</f>
        <v>7.1470370253163695</v>
      </c>
      <c r="CC8" s="29">
        <f>VLOOKUP("Fuel Specific Gravity",'Raw Data'!A1:B2000,2,FALSE)</f>
        <v>0.751</v>
      </c>
      <c r="CD8" s="23"/>
      <c r="CE8" s="23"/>
      <c r="CF8" s="23"/>
      <c r="CG8" s="23"/>
      <c r="CH8" s="23"/>
      <c r="CI8" s="29"/>
    </row>
    <row r="9" spans="1:87" x14ac:dyDescent="0.25">
      <c r="BW9" s="30">
        <f>AT8/BW8</f>
        <v>14.991986535605761</v>
      </c>
      <c r="BX9" s="31" t="s">
        <v>190</v>
      </c>
    </row>
    <row r="10" spans="1:87" x14ac:dyDescent="0.25">
      <c r="A10" s="2">
        <v>43167</v>
      </c>
      <c r="B10" s="3">
        <v>2.1584490740740741E-2</v>
      </c>
      <c r="C10" s="4">
        <v>12.914</v>
      </c>
      <c r="D10" s="4">
        <v>1.5516000000000001</v>
      </c>
      <c r="E10" s="4">
        <v>15515.55012</v>
      </c>
      <c r="F10" s="4">
        <v>1503.5</v>
      </c>
      <c r="G10" s="4">
        <v>1.6</v>
      </c>
      <c r="H10" s="4">
        <v>3353.3</v>
      </c>
      <c r="J10" s="4">
        <v>1.2</v>
      </c>
      <c r="K10" s="4">
        <v>0.86770000000000003</v>
      </c>
      <c r="L10" s="4">
        <v>11.205299999999999</v>
      </c>
      <c r="M10" s="4">
        <v>1.3462000000000001</v>
      </c>
      <c r="N10" s="4">
        <v>1304.5397</v>
      </c>
      <c r="O10" s="4">
        <v>1.3638999999999999</v>
      </c>
      <c r="P10" s="4">
        <v>1305.9000000000001</v>
      </c>
      <c r="Q10" s="4">
        <v>1064.4431999999999</v>
      </c>
      <c r="R10" s="4">
        <v>1.1129</v>
      </c>
      <c r="S10" s="4">
        <v>1065.5999999999999</v>
      </c>
      <c r="T10" s="4">
        <v>3353.2939000000001</v>
      </c>
      <c r="W10" s="4">
        <v>0</v>
      </c>
      <c r="X10" s="4">
        <v>1.0411999999999999</v>
      </c>
      <c r="Y10" s="4">
        <v>12.1</v>
      </c>
      <c r="Z10" s="4">
        <v>848</v>
      </c>
      <c r="AA10" s="4">
        <v>848</v>
      </c>
      <c r="AB10" s="4">
        <v>862</v>
      </c>
      <c r="AC10" s="4">
        <v>92</v>
      </c>
      <c r="AD10" s="4">
        <v>27.01</v>
      </c>
      <c r="AE10" s="4">
        <v>0.62</v>
      </c>
      <c r="AF10" s="4">
        <v>979</v>
      </c>
      <c r="AG10" s="4">
        <v>1</v>
      </c>
      <c r="AH10" s="4">
        <v>49</v>
      </c>
      <c r="AI10" s="4">
        <v>37</v>
      </c>
      <c r="AJ10" s="4">
        <v>192</v>
      </c>
      <c r="AK10" s="4">
        <v>170</v>
      </c>
      <c r="AL10" s="4">
        <v>3.9</v>
      </c>
      <c r="AM10" s="4">
        <v>176</v>
      </c>
      <c r="AN10" s="4" t="s">
        <v>155</v>
      </c>
      <c r="AO10" s="4">
        <v>2</v>
      </c>
      <c r="AP10" s="5">
        <v>0.77239583333333339</v>
      </c>
      <c r="AQ10" s="4">
        <v>47.159301999999997</v>
      </c>
      <c r="AR10" s="4">
        <v>-88.489755000000002</v>
      </c>
      <c r="AS10" s="4">
        <v>314.10000000000002</v>
      </c>
      <c r="AT10" s="4">
        <v>36.200000000000003</v>
      </c>
      <c r="AU10" s="4">
        <v>12</v>
      </c>
      <c r="AV10" s="4">
        <v>9</v>
      </c>
      <c r="AW10" s="4" t="s">
        <v>200</v>
      </c>
      <c r="AX10" s="4">
        <v>1.328128</v>
      </c>
      <c r="AY10" s="4">
        <v>1.0718719999999999</v>
      </c>
      <c r="AZ10" s="4">
        <v>2.0281280000000002</v>
      </c>
      <c r="BA10" s="4">
        <v>13.404</v>
      </c>
      <c r="BB10" s="4">
        <v>13.53</v>
      </c>
      <c r="BC10" s="4">
        <v>1.01</v>
      </c>
      <c r="BD10" s="4">
        <v>15.253</v>
      </c>
      <c r="BE10" s="4">
        <v>2527.027</v>
      </c>
      <c r="BF10" s="4">
        <v>193.23099999999999</v>
      </c>
      <c r="BG10" s="4">
        <v>30.809000000000001</v>
      </c>
      <c r="BH10" s="4">
        <v>3.2000000000000001E-2</v>
      </c>
      <c r="BI10" s="4">
        <v>30.841000000000001</v>
      </c>
      <c r="BJ10" s="4">
        <v>25.138999999999999</v>
      </c>
      <c r="BK10" s="4">
        <v>2.5999999999999999E-2</v>
      </c>
      <c r="BL10" s="4">
        <v>25.164999999999999</v>
      </c>
      <c r="BM10" s="4">
        <v>26.096399999999999</v>
      </c>
      <c r="BQ10" s="4">
        <v>170.73099999999999</v>
      </c>
      <c r="BR10" s="4">
        <v>0.31850299999999998</v>
      </c>
      <c r="BS10" s="4">
        <v>-5</v>
      </c>
      <c r="BT10" s="4">
        <v>6.123E-3</v>
      </c>
      <c r="BU10" s="4">
        <v>7.783417</v>
      </c>
      <c r="BV10" s="4">
        <v>21</v>
      </c>
      <c r="BW10" s="4">
        <f t="shared" ref="BW10" si="6">BU10*0.2642</f>
        <v>2.0563787713999999</v>
      </c>
      <c r="BY10" s="4">
        <f>BE10*$BU10*VLOOKUP("Fuel Specific Gravity",'Raw Data'!$A$1:$B$2000,2,FALSE)</f>
        <v>14771.347588355509</v>
      </c>
      <c r="BZ10" s="4">
        <f>BF10*$BU10*VLOOKUP("Fuel Specific Gravity",'Raw Data'!$A$1:$B$2000,2,FALSE)</f>
        <v>1129.5020851955769</v>
      </c>
      <c r="CA10" s="4">
        <f>BJ10*$BU10*VLOOKUP("Fuel Specific Gravity",'Raw Data'!$A$1:$B$2000,2,FALSE)</f>
        <v>146.94615729221297</v>
      </c>
      <c r="CB10" s="4">
        <f>BM10*$BU10*VLOOKUP("Fuel Specific Gravity",'Raw Data'!$A$1:$B$2000,2,FALSE)</f>
        <v>152.54249171249879</v>
      </c>
      <c r="CE10" s="32" t="s">
        <v>191</v>
      </c>
    </row>
    <row r="11" spans="1:87" x14ac:dyDescent="0.25">
      <c r="A11" s="2">
        <v>43167</v>
      </c>
      <c r="B11" s="3">
        <v>2.1596064814814814E-2</v>
      </c>
      <c r="C11" s="4">
        <v>12.82</v>
      </c>
      <c r="D11" s="4">
        <v>1.4774</v>
      </c>
      <c r="E11" s="4">
        <v>14773.903829999999</v>
      </c>
      <c r="F11" s="4">
        <v>1359.6</v>
      </c>
      <c r="G11" s="4">
        <v>2.6</v>
      </c>
      <c r="H11" s="4">
        <v>3344.7</v>
      </c>
      <c r="J11" s="4">
        <v>1.2</v>
      </c>
      <c r="K11" s="4">
        <v>0.86909999999999998</v>
      </c>
      <c r="L11" s="4">
        <v>11.141299999999999</v>
      </c>
      <c r="M11" s="4">
        <v>1.2839</v>
      </c>
      <c r="N11" s="4">
        <v>1181.5894000000001</v>
      </c>
      <c r="O11" s="4">
        <v>2.2481</v>
      </c>
      <c r="P11" s="4">
        <v>1183.8</v>
      </c>
      <c r="Q11" s="4">
        <v>964.12149999999997</v>
      </c>
      <c r="R11" s="4">
        <v>1.8343</v>
      </c>
      <c r="S11" s="4">
        <v>966</v>
      </c>
      <c r="T11" s="4">
        <v>3344.7062000000001</v>
      </c>
      <c r="W11" s="4">
        <v>0</v>
      </c>
      <c r="X11" s="4">
        <v>1.0428999999999999</v>
      </c>
      <c r="Y11" s="4">
        <v>12</v>
      </c>
      <c r="Z11" s="4">
        <v>850</v>
      </c>
      <c r="AA11" s="4">
        <v>850</v>
      </c>
      <c r="AB11" s="4">
        <v>863</v>
      </c>
      <c r="AC11" s="4">
        <v>92</v>
      </c>
      <c r="AD11" s="4">
        <v>27.01</v>
      </c>
      <c r="AE11" s="4">
        <v>0.62</v>
      </c>
      <c r="AF11" s="4">
        <v>979</v>
      </c>
      <c r="AG11" s="4">
        <v>1</v>
      </c>
      <c r="AH11" s="4">
        <v>49</v>
      </c>
      <c r="AI11" s="4">
        <v>37</v>
      </c>
      <c r="AJ11" s="4">
        <v>192</v>
      </c>
      <c r="AK11" s="4">
        <v>170</v>
      </c>
      <c r="AL11" s="4">
        <v>3.8</v>
      </c>
      <c r="AM11" s="4">
        <v>175.6</v>
      </c>
      <c r="AN11" s="4" t="s">
        <v>155</v>
      </c>
      <c r="AO11" s="4">
        <v>2</v>
      </c>
      <c r="AP11" s="5">
        <v>0.77240740740740732</v>
      </c>
      <c r="AQ11" s="4">
        <v>47.159188999999998</v>
      </c>
      <c r="AR11" s="4">
        <v>-88.489583999999994</v>
      </c>
      <c r="AS11" s="4">
        <v>314</v>
      </c>
      <c r="AT11" s="4">
        <v>37.5</v>
      </c>
      <c r="AU11" s="4">
        <v>12</v>
      </c>
      <c r="AV11" s="4">
        <v>9</v>
      </c>
      <c r="AW11" s="4" t="s">
        <v>200</v>
      </c>
      <c r="AX11" s="4">
        <v>1.4438</v>
      </c>
      <c r="AY11" s="4">
        <v>1.0281</v>
      </c>
      <c r="AZ11" s="4">
        <v>2.0718999999999999</v>
      </c>
      <c r="BA11" s="4">
        <v>13.404</v>
      </c>
      <c r="BB11" s="4">
        <v>13.69</v>
      </c>
      <c r="BC11" s="4">
        <v>1.02</v>
      </c>
      <c r="BD11" s="4">
        <v>15.068</v>
      </c>
      <c r="BE11" s="4">
        <v>2537.7109999999998</v>
      </c>
      <c r="BF11" s="4">
        <v>186.13300000000001</v>
      </c>
      <c r="BG11" s="4">
        <v>28.184000000000001</v>
      </c>
      <c r="BH11" s="4">
        <v>5.3999999999999999E-2</v>
      </c>
      <c r="BI11" s="4">
        <v>28.238</v>
      </c>
      <c r="BJ11" s="4">
        <v>22.997</v>
      </c>
      <c r="BK11" s="4">
        <v>4.3999999999999997E-2</v>
      </c>
      <c r="BL11" s="4">
        <v>23.041</v>
      </c>
      <c r="BM11" s="4">
        <v>26.2896</v>
      </c>
      <c r="BQ11" s="4">
        <v>172.715</v>
      </c>
      <c r="BR11" s="4">
        <v>0.24347099999999999</v>
      </c>
      <c r="BS11" s="4">
        <v>-5</v>
      </c>
      <c r="BT11" s="4">
        <v>6.8770000000000003E-3</v>
      </c>
      <c r="BU11" s="4">
        <v>5.9498230000000003</v>
      </c>
      <c r="BV11" s="4">
        <v>21</v>
      </c>
      <c r="BW11" s="4">
        <f>BU11*0.2642</f>
        <v>1.5719432366000001</v>
      </c>
      <c r="BY11" s="4">
        <f>BE11*$BU11*VLOOKUP("Fuel Specific Gravity",'Raw Data'!$A$1:$B$2000,2,FALSE)</f>
        <v>11339.297387639903</v>
      </c>
      <c r="BZ11" s="4">
        <f>BF11*$BU11*VLOOKUP("Fuel Specific Gravity",'Raw Data'!$A$1:$B$2000,2,FALSE)</f>
        <v>831.70126174870904</v>
      </c>
      <c r="CA11" s="4">
        <f>BJ11*$BU11*VLOOKUP("Fuel Specific Gravity",'Raw Data'!$A$1:$B$2000,2,FALSE)</f>
        <v>102.75788772778101</v>
      </c>
      <c r="CB11" s="4">
        <f>BM11*$BU11*VLOOKUP("Fuel Specific Gravity",'Raw Data'!$A$1:$B$2000,2,FALSE)</f>
        <v>117.4702685223408</v>
      </c>
    </row>
    <row r="12" spans="1:87" x14ac:dyDescent="0.25">
      <c r="A12" s="2">
        <v>43167</v>
      </c>
      <c r="B12" s="3">
        <v>2.1607638888888888E-2</v>
      </c>
      <c r="C12" s="4">
        <v>12.919</v>
      </c>
      <c r="D12" s="4">
        <v>1.335</v>
      </c>
      <c r="E12" s="4">
        <v>13349.56631</v>
      </c>
      <c r="F12" s="4">
        <v>1220.8</v>
      </c>
      <c r="G12" s="4">
        <v>2.8</v>
      </c>
      <c r="H12" s="4">
        <v>3366.5</v>
      </c>
      <c r="J12" s="4">
        <v>1.2</v>
      </c>
      <c r="K12" s="4">
        <v>0.86950000000000005</v>
      </c>
      <c r="L12" s="4">
        <v>11.2334</v>
      </c>
      <c r="M12" s="4">
        <v>1.1608000000000001</v>
      </c>
      <c r="N12" s="4">
        <v>1061.5007000000001</v>
      </c>
      <c r="O12" s="4">
        <v>2.4346999999999999</v>
      </c>
      <c r="P12" s="4">
        <v>1063.9000000000001</v>
      </c>
      <c r="Q12" s="4">
        <v>866.13480000000004</v>
      </c>
      <c r="R12" s="4">
        <v>1.9865999999999999</v>
      </c>
      <c r="S12" s="4">
        <v>868.1</v>
      </c>
      <c r="T12" s="4">
        <v>3366.4661999999998</v>
      </c>
      <c r="W12" s="4">
        <v>0</v>
      </c>
      <c r="X12" s="4">
        <v>1.0434000000000001</v>
      </c>
      <c r="Y12" s="4">
        <v>12.1</v>
      </c>
      <c r="Z12" s="4">
        <v>850</v>
      </c>
      <c r="AA12" s="4">
        <v>850</v>
      </c>
      <c r="AB12" s="4">
        <v>861</v>
      </c>
      <c r="AC12" s="4">
        <v>92</v>
      </c>
      <c r="AD12" s="4">
        <v>27.01</v>
      </c>
      <c r="AE12" s="4">
        <v>0.62</v>
      </c>
      <c r="AF12" s="4">
        <v>979</v>
      </c>
      <c r="AG12" s="4">
        <v>1</v>
      </c>
      <c r="AH12" s="4">
        <v>49</v>
      </c>
      <c r="AI12" s="4">
        <v>37</v>
      </c>
      <c r="AJ12" s="4">
        <v>192</v>
      </c>
      <c r="AK12" s="4">
        <v>170</v>
      </c>
      <c r="AL12" s="4">
        <v>3.8</v>
      </c>
      <c r="AM12" s="4">
        <v>175.2</v>
      </c>
      <c r="AN12" s="4" t="s">
        <v>155</v>
      </c>
      <c r="AO12" s="4">
        <v>2</v>
      </c>
      <c r="AP12" s="5">
        <v>0.77241898148148147</v>
      </c>
      <c r="AQ12" s="4">
        <v>47.159081999999998</v>
      </c>
      <c r="AR12" s="4">
        <v>-88.489418000000001</v>
      </c>
      <c r="AS12" s="4">
        <v>313.89999999999998</v>
      </c>
      <c r="AT12" s="4">
        <v>37.9</v>
      </c>
      <c r="AU12" s="4">
        <v>12</v>
      </c>
      <c r="AV12" s="4">
        <v>9</v>
      </c>
      <c r="AW12" s="4" t="s">
        <v>200</v>
      </c>
      <c r="AX12" s="4">
        <v>1.5</v>
      </c>
      <c r="AY12" s="4">
        <v>1</v>
      </c>
      <c r="AZ12" s="4">
        <v>2.1</v>
      </c>
      <c r="BA12" s="4">
        <v>13.404</v>
      </c>
      <c r="BB12" s="4">
        <v>13.74</v>
      </c>
      <c r="BC12" s="4">
        <v>1.03</v>
      </c>
      <c r="BD12" s="4">
        <v>15.003</v>
      </c>
      <c r="BE12" s="4">
        <v>2564.511</v>
      </c>
      <c r="BF12" s="4">
        <v>168.666</v>
      </c>
      <c r="BG12" s="4">
        <v>25.376999999999999</v>
      </c>
      <c r="BH12" s="4">
        <v>5.8000000000000003E-2</v>
      </c>
      <c r="BI12" s="4">
        <v>25.436</v>
      </c>
      <c r="BJ12" s="4">
        <v>20.707000000000001</v>
      </c>
      <c r="BK12" s="4">
        <v>4.7E-2</v>
      </c>
      <c r="BL12" s="4">
        <v>20.754000000000001</v>
      </c>
      <c r="BM12" s="4">
        <v>26.520900000000001</v>
      </c>
      <c r="BQ12" s="4">
        <v>173.20599999999999</v>
      </c>
      <c r="BR12" s="4">
        <v>0.42080099999999998</v>
      </c>
      <c r="BS12" s="4">
        <v>-5</v>
      </c>
      <c r="BT12" s="4">
        <v>7.0000000000000001E-3</v>
      </c>
      <c r="BU12" s="4">
        <v>10.283325</v>
      </c>
      <c r="BV12" s="4">
        <v>21</v>
      </c>
      <c r="BW12" s="4">
        <f t="shared" ref="BW12:BW75" si="7">BU12*0.2642</f>
        <v>2.7168544649999999</v>
      </c>
      <c r="BY12" s="4">
        <f>BE12*$BU12*VLOOKUP("Fuel Specific Gravity",'Raw Data'!$A$1:$B$2000,2,FALSE)</f>
        <v>19805.146759385323</v>
      </c>
      <c r="BZ12" s="4">
        <f>BF12*$BU12*VLOOKUP("Fuel Specific Gravity",'Raw Data'!$A$1:$B$2000,2,FALSE)</f>
        <v>1302.5699181319499</v>
      </c>
      <c r="CA12" s="4">
        <f>BJ12*$BU12*VLOOKUP("Fuel Specific Gravity",'Raw Data'!$A$1:$B$2000,2,FALSE)</f>
        <v>159.915544892025</v>
      </c>
      <c r="CB12" s="4">
        <f>BM12*$BU12*VLOOKUP("Fuel Specific Gravity",'Raw Data'!$A$1:$B$2000,2,FALSE)</f>
        <v>204.81499852836751</v>
      </c>
    </row>
    <row r="13" spans="1:87" x14ac:dyDescent="0.25">
      <c r="A13" s="2">
        <v>43167</v>
      </c>
      <c r="B13" s="38">
        <v>2.1619212962962962E-2</v>
      </c>
      <c r="C13" s="4">
        <v>13.087</v>
      </c>
      <c r="D13" s="4">
        <v>1.1986000000000001</v>
      </c>
      <c r="E13" s="4">
        <v>11985.59001</v>
      </c>
      <c r="F13" s="4">
        <v>1164</v>
      </c>
      <c r="G13" s="4">
        <v>2.6</v>
      </c>
      <c r="H13" s="4">
        <v>3525.4</v>
      </c>
      <c r="J13" s="4">
        <v>1.1000000000000001</v>
      </c>
      <c r="K13" s="4">
        <v>0.86929999999999996</v>
      </c>
      <c r="L13" s="4">
        <v>11.3766</v>
      </c>
      <c r="M13" s="4">
        <v>1.0419</v>
      </c>
      <c r="N13" s="4">
        <v>1011.8457</v>
      </c>
      <c r="O13" s="4">
        <v>2.2465000000000002</v>
      </c>
      <c r="P13" s="4">
        <v>1014.1</v>
      </c>
      <c r="Q13" s="4">
        <v>825.61860000000001</v>
      </c>
      <c r="R13" s="4">
        <v>1.833</v>
      </c>
      <c r="S13" s="4">
        <v>827.5</v>
      </c>
      <c r="T13" s="4">
        <v>3525.3620999999998</v>
      </c>
      <c r="W13" s="4">
        <v>0</v>
      </c>
      <c r="X13" s="4">
        <v>0.95620000000000005</v>
      </c>
      <c r="Y13" s="4">
        <v>12.1</v>
      </c>
      <c r="Z13" s="4">
        <v>848</v>
      </c>
      <c r="AA13" s="4">
        <v>849</v>
      </c>
      <c r="AB13" s="4">
        <v>860</v>
      </c>
      <c r="AC13" s="4">
        <v>92</v>
      </c>
      <c r="AD13" s="4">
        <v>27.01</v>
      </c>
      <c r="AE13" s="4">
        <v>0.62</v>
      </c>
      <c r="AF13" s="4">
        <v>979</v>
      </c>
      <c r="AG13" s="4">
        <v>1</v>
      </c>
      <c r="AH13" s="4">
        <v>49</v>
      </c>
      <c r="AI13" s="4">
        <v>37</v>
      </c>
      <c r="AJ13" s="4">
        <v>192</v>
      </c>
      <c r="AK13" s="4">
        <v>170</v>
      </c>
      <c r="AL13" s="4">
        <v>3.8</v>
      </c>
      <c r="AM13" s="4">
        <v>175</v>
      </c>
      <c r="AN13" s="4" t="s">
        <v>155</v>
      </c>
      <c r="AO13" s="4">
        <v>2</v>
      </c>
      <c r="AP13" s="5">
        <v>0.77243055555555562</v>
      </c>
      <c r="AQ13" s="4">
        <v>47.158983999999997</v>
      </c>
      <c r="AR13" s="4">
        <v>-88.489245999999994</v>
      </c>
      <c r="AS13" s="4">
        <v>313.8</v>
      </c>
      <c r="AT13" s="4">
        <v>38</v>
      </c>
      <c r="AU13" s="4">
        <v>12</v>
      </c>
      <c r="AV13" s="4">
        <v>9</v>
      </c>
      <c r="AW13" s="4" t="s">
        <v>200</v>
      </c>
      <c r="AX13" s="4">
        <v>1.140641</v>
      </c>
      <c r="AY13" s="4">
        <v>1</v>
      </c>
      <c r="AZ13" s="4">
        <v>1.8843840000000001</v>
      </c>
      <c r="BA13" s="4">
        <v>13.404</v>
      </c>
      <c r="BB13" s="4">
        <v>13.72</v>
      </c>
      <c r="BC13" s="4">
        <v>1.02</v>
      </c>
      <c r="BD13" s="4">
        <v>15.036</v>
      </c>
      <c r="BE13" s="4">
        <v>2589.0070000000001</v>
      </c>
      <c r="BF13" s="4">
        <v>150.91200000000001</v>
      </c>
      <c r="BG13" s="4">
        <v>24.114000000000001</v>
      </c>
      <c r="BH13" s="4">
        <v>5.3999999999999999E-2</v>
      </c>
      <c r="BI13" s="4">
        <v>24.167999999999999</v>
      </c>
      <c r="BJ13" s="4">
        <v>19.675999999999998</v>
      </c>
      <c r="BK13" s="4">
        <v>4.3999999999999997E-2</v>
      </c>
      <c r="BL13" s="4">
        <v>19.72</v>
      </c>
      <c r="BM13" s="4">
        <v>27.685099999999998</v>
      </c>
      <c r="BQ13" s="4">
        <v>158.227</v>
      </c>
      <c r="BR13" s="4">
        <v>0.45752399999999999</v>
      </c>
      <c r="BS13" s="4">
        <v>-5</v>
      </c>
      <c r="BT13" s="4">
        <v>6.123E-3</v>
      </c>
      <c r="BU13" s="4">
        <v>11.180743</v>
      </c>
      <c r="BV13" s="4">
        <v>21</v>
      </c>
      <c r="BW13" s="4">
        <f t="shared" si="7"/>
        <v>2.9539523005999997</v>
      </c>
      <c r="BY13" s="4">
        <f>BE13*$BU13*VLOOKUP("Fuel Specific Gravity",'Raw Data'!$A$1:$B$2000,2,FALSE)</f>
        <v>21739.21344104295</v>
      </c>
      <c r="BZ13" s="4">
        <f>BF13*$BU13*VLOOKUP("Fuel Specific Gravity",'Raw Data'!$A$1:$B$2000,2,FALSE)</f>
        <v>1267.1685239996159</v>
      </c>
      <c r="CA13" s="4">
        <f>BJ13*$BU13*VLOOKUP("Fuel Specific Gravity",'Raw Data'!$A$1:$B$2000,2,FALSE)</f>
        <v>165.21421675026798</v>
      </c>
      <c r="CB13" s="4">
        <f>BM13*$BU13*VLOOKUP("Fuel Specific Gravity",'Raw Data'!$A$1:$B$2000,2,FALSE)</f>
        <v>232.46453101000429</v>
      </c>
    </row>
    <row r="14" spans="1:87" x14ac:dyDescent="0.25">
      <c r="A14" s="2">
        <v>43167</v>
      </c>
      <c r="B14" s="38">
        <v>2.1630787037037039E-2</v>
      </c>
      <c r="C14" s="4">
        <v>13.12</v>
      </c>
      <c r="D14" s="4">
        <v>1.1400999999999999</v>
      </c>
      <c r="E14" s="4">
        <v>11401.00582</v>
      </c>
      <c r="F14" s="4">
        <v>1295</v>
      </c>
      <c r="G14" s="4">
        <v>1.6</v>
      </c>
      <c r="H14" s="4">
        <v>3563.8</v>
      </c>
      <c r="J14" s="4">
        <v>1.1000000000000001</v>
      </c>
      <c r="K14" s="4">
        <v>0.86950000000000005</v>
      </c>
      <c r="L14" s="4">
        <v>11.408200000000001</v>
      </c>
      <c r="M14" s="4">
        <v>0.99139999999999995</v>
      </c>
      <c r="N14" s="4">
        <v>1126.0441000000001</v>
      </c>
      <c r="O14" s="4">
        <v>1.4141999999999999</v>
      </c>
      <c r="P14" s="4">
        <v>1127.5</v>
      </c>
      <c r="Q14" s="4">
        <v>918.79920000000004</v>
      </c>
      <c r="R14" s="4">
        <v>1.1538999999999999</v>
      </c>
      <c r="S14" s="4">
        <v>920</v>
      </c>
      <c r="T14" s="4">
        <v>3563.8035</v>
      </c>
      <c r="W14" s="4">
        <v>0</v>
      </c>
      <c r="X14" s="4">
        <v>0.95650000000000002</v>
      </c>
      <c r="Y14" s="4">
        <v>12</v>
      </c>
      <c r="Z14" s="4">
        <v>848</v>
      </c>
      <c r="AA14" s="4">
        <v>849</v>
      </c>
      <c r="AB14" s="4">
        <v>859</v>
      </c>
      <c r="AC14" s="4">
        <v>92</v>
      </c>
      <c r="AD14" s="4">
        <v>27.01</v>
      </c>
      <c r="AE14" s="4">
        <v>0.62</v>
      </c>
      <c r="AF14" s="4">
        <v>979</v>
      </c>
      <c r="AG14" s="4">
        <v>1</v>
      </c>
      <c r="AH14" s="4">
        <v>49</v>
      </c>
      <c r="AI14" s="4">
        <v>37</v>
      </c>
      <c r="AJ14" s="4">
        <v>192</v>
      </c>
      <c r="AK14" s="4">
        <v>170</v>
      </c>
      <c r="AL14" s="4">
        <v>3.8</v>
      </c>
      <c r="AM14" s="4">
        <v>175</v>
      </c>
      <c r="AN14" s="4" t="s">
        <v>155</v>
      </c>
      <c r="AO14" s="4">
        <v>2</v>
      </c>
      <c r="AP14" s="5">
        <v>0.77244212962962966</v>
      </c>
      <c r="AQ14" s="4">
        <v>47.158920999999999</v>
      </c>
      <c r="AR14" s="4">
        <v>-88.489063000000002</v>
      </c>
      <c r="AS14" s="4">
        <v>313.60000000000002</v>
      </c>
      <c r="AT14" s="4">
        <v>35.6</v>
      </c>
      <c r="AU14" s="4">
        <v>12</v>
      </c>
      <c r="AV14" s="4">
        <v>9</v>
      </c>
      <c r="AW14" s="4" t="s">
        <v>200</v>
      </c>
      <c r="AX14" s="4">
        <v>1.1437999999999999</v>
      </c>
      <c r="AY14" s="4">
        <v>1</v>
      </c>
      <c r="AZ14" s="4">
        <v>1.8718999999999999</v>
      </c>
      <c r="BA14" s="4">
        <v>13.404</v>
      </c>
      <c r="BB14" s="4">
        <v>13.74</v>
      </c>
      <c r="BC14" s="4">
        <v>1.03</v>
      </c>
      <c r="BD14" s="4">
        <v>15.005000000000001</v>
      </c>
      <c r="BE14" s="4">
        <v>2599.2860000000001</v>
      </c>
      <c r="BF14" s="4">
        <v>143.761</v>
      </c>
      <c r="BG14" s="4">
        <v>26.867999999999999</v>
      </c>
      <c r="BH14" s="4">
        <v>3.4000000000000002E-2</v>
      </c>
      <c r="BI14" s="4">
        <v>26.901</v>
      </c>
      <c r="BJ14" s="4">
        <v>21.922999999999998</v>
      </c>
      <c r="BK14" s="4">
        <v>2.8000000000000001E-2</v>
      </c>
      <c r="BL14" s="4">
        <v>21.95</v>
      </c>
      <c r="BM14" s="4">
        <v>28.020199999999999</v>
      </c>
      <c r="BQ14" s="4">
        <v>158.45699999999999</v>
      </c>
      <c r="BR14" s="4">
        <v>0.50548099999999996</v>
      </c>
      <c r="BS14" s="4">
        <v>-5</v>
      </c>
      <c r="BT14" s="4">
        <v>7.7539999999999996E-3</v>
      </c>
      <c r="BU14" s="4">
        <v>12.352691999999999</v>
      </c>
      <c r="BV14" s="4">
        <v>21</v>
      </c>
      <c r="BW14" s="4">
        <f t="shared" si="7"/>
        <v>3.2635812263999999</v>
      </c>
      <c r="BY14" s="4">
        <f>BE14*$BU14*VLOOKUP("Fuel Specific Gravity",'Raw Data'!$A$1:$B$2000,2,FALSE)</f>
        <v>24113.242712811909</v>
      </c>
      <c r="BZ14" s="4">
        <f>BF14*$BU14*VLOOKUP("Fuel Specific Gravity",'Raw Data'!$A$1:$B$2000,2,FALSE)</f>
        <v>1333.6523513136119</v>
      </c>
      <c r="CA14" s="4">
        <f>BJ14*$BU14*VLOOKUP("Fuel Specific Gravity",'Raw Data'!$A$1:$B$2000,2,FALSE)</f>
        <v>203.37685810371599</v>
      </c>
      <c r="CB14" s="4">
        <f>BM14*$BU14*VLOOKUP("Fuel Specific Gravity",'Raw Data'!$A$1:$B$2000,2,FALSE)</f>
        <v>259.93980018417835</v>
      </c>
    </row>
    <row r="15" spans="1:87" x14ac:dyDescent="0.25">
      <c r="A15" s="2">
        <v>43167</v>
      </c>
      <c r="B15" s="38">
        <v>2.1642361111111109E-2</v>
      </c>
      <c r="C15" s="4">
        <v>13.12</v>
      </c>
      <c r="D15" s="4">
        <v>1.2293000000000001</v>
      </c>
      <c r="E15" s="4">
        <v>12293.33884</v>
      </c>
      <c r="F15" s="4">
        <v>1490.3</v>
      </c>
      <c r="G15" s="4">
        <v>1</v>
      </c>
      <c r="H15" s="4">
        <v>3585</v>
      </c>
      <c r="J15" s="4">
        <v>1.1000000000000001</v>
      </c>
      <c r="K15" s="4">
        <v>0.86870000000000003</v>
      </c>
      <c r="L15" s="4">
        <v>11.3978</v>
      </c>
      <c r="M15" s="4">
        <v>1.0680000000000001</v>
      </c>
      <c r="N15" s="4">
        <v>1294.6409000000001</v>
      </c>
      <c r="O15" s="4">
        <v>0.84370000000000001</v>
      </c>
      <c r="P15" s="4">
        <v>1295.5</v>
      </c>
      <c r="Q15" s="4">
        <v>1056.3662999999999</v>
      </c>
      <c r="R15" s="4">
        <v>0.68840000000000001</v>
      </c>
      <c r="S15" s="4">
        <v>1057.0999999999999</v>
      </c>
      <c r="T15" s="4">
        <v>3585.0419000000002</v>
      </c>
      <c r="W15" s="4">
        <v>0</v>
      </c>
      <c r="X15" s="4">
        <v>0.9556</v>
      </c>
      <c r="Y15" s="4">
        <v>12.1</v>
      </c>
      <c r="Z15" s="4">
        <v>847</v>
      </c>
      <c r="AA15" s="4">
        <v>847</v>
      </c>
      <c r="AB15" s="4">
        <v>860</v>
      </c>
      <c r="AC15" s="4">
        <v>92</v>
      </c>
      <c r="AD15" s="4">
        <v>27.01</v>
      </c>
      <c r="AE15" s="4">
        <v>0.62</v>
      </c>
      <c r="AF15" s="4">
        <v>979</v>
      </c>
      <c r="AG15" s="4">
        <v>1</v>
      </c>
      <c r="AH15" s="4">
        <v>49</v>
      </c>
      <c r="AI15" s="4">
        <v>37</v>
      </c>
      <c r="AJ15" s="4">
        <v>192</v>
      </c>
      <c r="AK15" s="4">
        <v>170</v>
      </c>
      <c r="AL15" s="4">
        <v>3.9</v>
      </c>
      <c r="AM15" s="4">
        <v>175</v>
      </c>
      <c r="AN15" s="4" t="s">
        <v>155</v>
      </c>
      <c r="AO15" s="4">
        <v>2</v>
      </c>
      <c r="AP15" s="5">
        <v>0.7724537037037037</v>
      </c>
      <c r="AQ15" s="4">
        <v>47.158873</v>
      </c>
      <c r="AR15" s="4">
        <v>-88.488867999999997</v>
      </c>
      <c r="AS15" s="4">
        <v>313.60000000000002</v>
      </c>
      <c r="AT15" s="4">
        <v>35.799999999999997</v>
      </c>
      <c r="AU15" s="4">
        <v>12</v>
      </c>
      <c r="AV15" s="4">
        <v>9</v>
      </c>
      <c r="AW15" s="4" t="s">
        <v>200</v>
      </c>
      <c r="AX15" s="4">
        <v>1.2</v>
      </c>
      <c r="AY15" s="4">
        <v>1.0719000000000001</v>
      </c>
      <c r="AZ15" s="4">
        <v>1.9719</v>
      </c>
      <c r="BA15" s="4">
        <v>13.404</v>
      </c>
      <c r="BB15" s="4">
        <v>13.65</v>
      </c>
      <c r="BC15" s="4">
        <v>1.02</v>
      </c>
      <c r="BD15" s="4">
        <v>15.11</v>
      </c>
      <c r="BE15" s="4">
        <v>2583.0309999999999</v>
      </c>
      <c r="BF15" s="4">
        <v>154.04300000000001</v>
      </c>
      <c r="BG15" s="4">
        <v>30.725000000000001</v>
      </c>
      <c r="BH15" s="4">
        <v>0.02</v>
      </c>
      <c r="BI15" s="4">
        <v>30.745000000000001</v>
      </c>
      <c r="BJ15" s="4">
        <v>25.07</v>
      </c>
      <c r="BK15" s="4">
        <v>1.6E-2</v>
      </c>
      <c r="BL15" s="4">
        <v>25.087</v>
      </c>
      <c r="BM15" s="4">
        <v>28.0366</v>
      </c>
      <c r="BQ15" s="4">
        <v>157.46600000000001</v>
      </c>
      <c r="BR15" s="4">
        <v>0.55672699999999997</v>
      </c>
      <c r="BS15" s="4">
        <v>-5</v>
      </c>
      <c r="BT15" s="4">
        <v>7.123E-3</v>
      </c>
      <c r="BU15" s="4">
        <v>13.605016000000001</v>
      </c>
      <c r="BV15" s="4">
        <v>21</v>
      </c>
      <c r="BW15" s="4">
        <f t="shared" si="7"/>
        <v>3.5944452272</v>
      </c>
      <c r="BY15" s="4">
        <f>BE15*$BU15*VLOOKUP("Fuel Specific Gravity",'Raw Data'!$A$1:$B$2000,2,FALSE)</f>
        <v>26391.775740705496</v>
      </c>
      <c r="BZ15" s="4">
        <f>BF15*$BU15*VLOOKUP("Fuel Specific Gravity",'Raw Data'!$A$1:$B$2000,2,FALSE)</f>
        <v>1573.9138672456882</v>
      </c>
      <c r="CA15" s="4">
        <f>BJ15*$BU15*VLOOKUP("Fuel Specific Gravity",'Raw Data'!$A$1:$B$2000,2,FALSE)</f>
        <v>256.14939109112004</v>
      </c>
      <c r="CB15" s="4">
        <f>BM15*$BU15*VLOOKUP("Fuel Specific Gravity",'Raw Data'!$A$1:$B$2000,2,FALSE)</f>
        <v>286.4602320807856</v>
      </c>
    </row>
    <row r="16" spans="1:87" x14ac:dyDescent="0.25">
      <c r="A16" s="2">
        <v>43167</v>
      </c>
      <c r="B16" s="38">
        <v>2.1653935185185186E-2</v>
      </c>
      <c r="C16" s="4">
        <v>13.113</v>
      </c>
      <c r="D16" s="4">
        <v>1.5543</v>
      </c>
      <c r="E16" s="4">
        <v>15543.31158</v>
      </c>
      <c r="F16" s="4">
        <v>1665</v>
      </c>
      <c r="G16" s="4">
        <v>0.8</v>
      </c>
      <c r="H16" s="4">
        <v>3645.7</v>
      </c>
      <c r="J16" s="4">
        <v>1</v>
      </c>
      <c r="K16" s="4">
        <v>0.86580000000000001</v>
      </c>
      <c r="L16" s="4">
        <v>11.353400000000001</v>
      </c>
      <c r="M16" s="4">
        <v>1.3456999999999999</v>
      </c>
      <c r="N16" s="4">
        <v>1441.5053</v>
      </c>
      <c r="O16" s="4">
        <v>0.69259999999999999</v>
      </c>
      <c r="P16" s="4">
        <v>1442.2</v>
      </c>
      <c r="Q16" s="4">
        <v>1176.2007000000001</v>
      </c>
      <c r="R16" s="4">
        <v>0.56520000000000004</v>
      </c>
      <c r="S16" s="4">
        <v>1176.8</v>
      </c>
      <c r="T16" s="4">
        <v>3645.7292000000002</v>
      </c>
      <c r="W16" s="4">
        <v>0</v>
      </c>
      <c r="X16" s="4">
        <v>0.86580000000000001</v>
      </c>
      <c r="Y16" s="4">
        <v>12</v>
      </c>
      <c r="Z16" s="4">
        <v>846</v>
      </c>
      <c r="AA16" s="4">
        <v>846</v>
      </c>
      <c r="AB16" s="4">
        <v>859</v>
      </c>
      <c r="AC16" s="4">
        <v>92</v>
      </c>
      <c r="AD16" s="4">
        <v>27.01</v>
      </c>
      <c r="AE16" s="4">
        <v>0.62</v>
      </c>
      <c r="AF16" s="4">
        <v>979</v>
      </c>
      <c r="AG16" s="4">
        <v>1</v>
      </c>
      <c r="AH16" s="4">
        <v>49</v>
      </c>
      <c r="AI16" s="4">
        <v>37</v>
      </c>
      <c r="AJ16" s="4">
        <v>192</v>
      </c>
      <c r="AK16" s="4">
        <v>170</v>
      </c>
      <c r="AL16" s="4">
        <v>3.9</v>
      </c>
      <c r="AM16" s="4">
        <v>175</v>
      </c>
      <c r="AN16" s="4" t="s">
        <v>155</v>
      </c>
      <c r="AO16" s="4">
        <v>2</v>
      </c>
      <c r="AP16" s="5">
        <v>0.77246527777777774</v>
      </c>
      <c r="AQ16" s="4">
        <v>47.158842999999997</v>
      </c>
      <c r="AR16" s="4">
        <v>-88.488657000000003</v>
      </c>
      <c r="AS16" s="4">
        <v>313.5</v>
      </c>
      <c r="AT16" s="4">
        <v>37.5</v>
      </c>
      <c r="AU16" s="4">
        <v>12</v>
      </c>
      <c r="AV16" s="4">
        <v>10</v>
      </c>
      <c r="AW16" s="4" t="s">
        <v>199</v>
      </c>
      <c r="AX16" s="4">
        <v>1.4157</v>
      </c>
      <c r="AY16" s="4">
        <v>1.3875999999999999</v>
      </c>
      <c r="AZ16" s="4">
        <v>2.2875999999999999</v>
      </c>
      <c r="BA16" s="4">
        <v>13.404</v>
      </c>
      <c r="BB16" s="4">
        <v>13.33</v>
      </c>
      <c r="BC16" s="4">
        <v>0.99</v>
      </c>
      <c r="BD16" s="4">
        <v>15.502000000000001</v>
      </c>
      <c r="BE16" s="4">
        <v>2525.6579999999999</v>
      </c>
      <c r="BF16" s="4">
        <v>190.53800000000001</v>
      </c>
      <c r="BG16" s="4">
        <v>33.582000000000001</v>
      </c>
      <c r="BH16" s="4">
        <v>1.6E-2</v>
      </c>
      <c r="BI16" s="4">
        <v>33.597999999999999</v>
      </c>
      <c r="BJ16" s="4">
        <v>27.401</v>
      </c>
      <c r="BK16" s="4">
        <v>1.2999999999999999E-2</v>
      </c>
      <c r="BL16" s="4">
        <v>27.414000000000001</v>
      </c>
      <c r="BM16" s="4">
        <v>27.986999999999998</v>
      </c>
      <c r="BQ16" s="4">
        <v>140.042</v>
      </c>
      <c r="BR16" s="4">
        <v>0.54545999999999994</v>
      </c>
      <c r="BS16" s="4">
        <v>-5</v>
      </c>
      <c r="BT16" s="4">
        <v>7.0000000000000001E-3</v>
      </c>
      <c r="BU16" s="4">
        <v>13.329679</v>
      </c>
      <c r="BV16" s="4">
        <v>21</v>
      </c>
      <c r="BW16" s="4">
        <f t="shared" si="7"/>
        <v>3.5217011918000001</v>
      </c>
      <c r="BY16" s="4">
        <f>BE16*$BU16*VLOOKUP("Fuel Specific Gravity",'Raw Data'!$A$1:$B$2000,2,FALSE)</f>
        <v>25283.324013240283</v>
      </c>
      <c r="BZ16" s="4">
        <f>BF16*$BU16*VLOOKUP("Fuel Specific Gravity",'Raw Data'!$A$1:$B$2000,2,FALSE)</f>
        <v>1907.3975933538022</v>
      </c>
      <c r="CA16" s="4">
        <f>BJ16*$BU16*VLOOKUP("Fuel Specific Gravity",'Raw Data'!$A$1:$B$2000,2,FALSE)</f>
        <v>274.30014724352901</v>
      </c>
      <c r="CB16" s="4">
        <f>BM16*$BU16*VLOOKUP("Fuel Specific Gravity",'Raw Data'!$A$1:$B$2000,2,FALSE)</f>
        <v>280.16635235592298</v>
      </c>
    </row>
    <row r="17" spans="1:80" x14ac:dyDescent="0.25">
      <c r="A17" s="2">
        <v>43167</v>
      </c>
      <c r="B17" s="38">
        <v>2.1665509259259263E-2</v>
      </c>
      <c r="C17" s="4">
        <v>13.061</v>
      </c>
      <c r="D17" s="4">
        <v>1.7762</v>
      </c>
      <c r="E17" s="4">
        <v>17761.908650000001</v>
      </c>
      <c r="F17" s="4">
        <v>1795.3</v>
      </c>
      <c r="G17" s="4">
        <v>0.8</v>
      </c>
      <c r="H17" s="4">
        <v>3766.4</v>
      </c>
      <c r="J17" s="4">
        <v>1</v>
      </c>
      <c r="K17" s="4">
        <v>0.86409999999999998</v>
      </c>
      <c r="L17" s="4">
        <v>11.285500000000001</v>
      </c>
      <c r="M17" s="4">
        <v>1.5347</v>
      </c>
      <c r="N17" s="4">
        <v>1551.2905000000001</v>
      </c>
      <c r="O17" s="4">
        <v>0.69130000000000003</v>
      </c>
      <c r="P17" s="4">
        <v>1552</v>
      </c>
      <c r="Q17" s="4">
        <v>1265.7802999999999</v>
      </c>
      <c r="R17" s="4">
        <v>0.56399999999999995</v>
      </c>
      <c r="S17" s="4">
        <v>1266.3</v>
      </c>
      <c r="T17" s="4">
        <v>3766.4232000000002</v>
      </c>
      <c r="W17" s="4">
        <v>0</v>
      </c>
      <c r="X17" s="4">
        <v>0.86409999999999998</v>
      </c>
      <c r="Y17" s="4">
        <v>12</v>
      </c>
      <c r="Z17" s="4">
        <v>846</v>
      </c>
      <c r="AA17" s="4">
        <v>846</v>
      </c>
      <c r="AB17" s="4">
        <v>859</v>
      </c>
      <c r="AC17" s="4">
        <v>92</v>
      </c>
      <c r="AD17" s="4">
        <v>27.01</v>
      </c>
      <c r="AE17" s="4">
        <v>0.62</v>
      </c>
      <c r="AF17" s="4">
        <v>979</v>
      </c>
      <c r="AG17" s="4">
        <v>1</v>
      </c>
      <c r="AH17" s="4">
        <v>49</v>
      </c>
      <c r="AI17" s="4">
        <v>37</v>
      </c>
      <c r="AJ17" s="4">
        <v>192</v>
      </c>
      <c r="AK17" s="4">
        <v>170</v>
      </c>
      <c r="AL17" s="4">
        <v>3.9</v>
      </c>
      <c r="AM17" s="4">
        <v>175</v>
      </c>
      <c r="AN17" s="4" t="s">
        <v>155</v>
      </c>
      <c r="AO17" s="4">
        <v>2</v>
      </c>
      <c r="AP17" s="5">
        <v>0.77247685185185189</v>
      </c>
      <c r="AQ17" s="4">
        <v>47.158844000000002</v>
      </c>
      <c r="AR17" s="4">
        <v>-88.488422999999997</v>
      </c>
      <c r="AS17" s="4">
        <v>313.3</v>
      </c>
      <c r="AT17" s="4">
        <v>38</v>
      </c>
      <c r="AU17" s="4">
        <v>12</v>
      </c>
      <c r="AV17" s="4">
        <v>10</v>
      </c>
      <c r="AW17" s="4" t="s">
        <v>199</v>
      </c>
      <c r="AX17" s="4">
        <v>1.5719000000000001</v>
      </c>
      <c r="AY17" s="4">
        <v>1.1405000000000001</v>
      </c>
      <c r="AZ17" s="4">
        <v>2.4</v>
      </c>
      <c r="BA17" s="4">
        <v>13.404</v>
      </c>
      <c r="BB17" s="4">
        <v>13.16</v>
      </c>
      <c r="BC17" s="4">
        <v>0.98</v>
      </c>
      <c r="BD17" s="4">
        <v>15.731999999999999</v>
      </c>
      <c r="BE17" s="4">
        <v>2485.13</v>
      </c>
      <c r="BF17" s="4">
        <v>215.102</v>
      </c>
      <c r="BG17" s="4">
        <v>35.773000000000003</v>
      </c>
      <c r="BH17" s="4">
        <v>1.6E-2</v>
      </c>
      <c r="BI17" s="4">
        <v>35.789000000000001</v>
      </c>
      <c r="BJ17" s="4">
        <v>29.189</v>
      </c>
      <c r="BK17" s="4">
        <v>1.2999999999999999E-2</v>
      </c>
      <c r="BL17" s="4">
        <v>29.202000000000002</v>
      </c>
      <c r="BM17" s="4">
        <v>28.620799999999999</v>
      </c>
      <c r="BQ17" s="4">
        <v>138.34899999999999</v>
      </c>
      <c r="BR17" s="4">
        <v>0.63508500000000001</v>
      </c>
      <c r="BS17" s="4">
        <v>-5</v>
      </c>
      <c r="BT17" s="4">
        <v>6.123E-3</v>
      </c>
      <c r="BU17" s="4">
        <v>15.51989</v>
      </c>
      <c r="BV17" s="4">
        <v>21</v>
      </c>
      <c r="BW17" s="4">
        <f t="shared" si="7"/>
        <v>4.1003549379999997</v>
      </c>
      <c r="BY17" s="4">
        <f>BE17*$BU17*VLOOKUP("Fuel Specific Gravity",'Raw Data'!$A$1:$B$2000,2,FALSE)</f>
        <v>28965.277121010702</v>
      </c>
      <c r="BZ17" s="4">
        <f>BF17*$BU17*VLOOKUP("Fuel Specific Gravity",'Raw Data'!$A$1:$B$2000,2,FALSE)</f>
        <v>2507.1078934637799</v>
      </c>
      <c r="CA17" s="4">
        <f>BJ17*$BU17*VLOOKUP("Fuel Specific Gravity",'Raw Data'!$A$1:$B$2000,2,FALSE)</f>
        <v>340.21056197670998</v>
      </c>
      <c r="CB17" s="4">
        <f>BM17*$BU17*VLOOKUP("Fuel Specific Gravity",'Raw Data'!$A$1:$B$2000,2,FALSE)</f>
        <v>333.58794245171197</v>
      </c>
    </row>
    <row r="18" spans="1:80" x14ac:dyDescent="0.25">
      <c r="A18" s="2">
        <v>43167</v>
      </c>
      <c r="B18" s="38">
        <v>2.1677083333333333E-2</v>
      </c>
      <c r="C18" s="4">
        <v>12.865</v>
      </c>
      <c r="D18" s="4">
        <v>1.9335</v>
      </c>
      <c r="E18" s="4">
        <v>19334.596170000001</v>
      </c>
      <c r="F18" s="4">
        <v>1849</v>
      </c>
      <c r="G18" s="4">
        <v>0.9</v>
      </c>
      <c r="H18" s="4">
        <v>3877.8</v>
      </c>
      <c r="J18" s="4">
        <v>1</v>
      </c>
      <c r="K18" s="4">
        <v>0.86409999999999998</v>
      </c>
      <c r="L18" s="4">
        <v>11.116400000000001</v>
      </c>
      <c r="M18" s="4">
        <v>1.6707000000000001</v>
      </c>
      <c r="N18" s="4">
        <v>1597.7145</v>
      </c>
      <c r="O18" s="4">
        <v>0.80259999999999998</v>
      </c>
      <c r="P18" s="4">
        <v>1598.5</v>
      </c>
      <c r="Q18" s="4">
        <v>1303.6601000000001</v>
      </c>
      <c r="R18" s="4">
        <v>0.65490000000000004</v>
      </c>
      <c r="S18" s="4">
        <v>1304.3</v>
      </c>
      <c r="T18" s="4">
        <v>3877.7824999999998</v>
      </c>
      <c r="W18" s="4">
        <v>0</v>
      </c>
      <c r="X18" s="4">
        <v>0.86409999999999998</v>
      </c>
      <c r="Y18" s="4">
        <v>12.1</v>
      </c>
      <c r="Z18" s="4">
        <v>846</v>
      </c>
      <c r="AA18" s="4">
        <v>846</v>
      </c>
      <c r="AB18" s="4">
        <v>859</v>
      </c>
      <c r="AC18" s="4">
        <v>92</v>
      </c>
      <c r="AD18" s="4">
        <v>27.01</v>
      </c>
      <c r="AE18" s="4">
        <v>0.62</v>
      </c>
      <c r="AF18" s="4">
        <v>979</v>
      </c>
      <c r="AG18" s="4">
        <v>1</v>
      </c>
      <c r="AH18" s="4">
        <v>49</v>
      </c>
      <c r="AI18" s="4">
        <v>37</v>
      </c>
      <c r="AJ18" s="4">
        <v>192</v>
      </c>
      <c r="AK18" s="4">
        <v>170</v>
      </c>
      <c r="AL18" s="4">
        <v>4</v>
      </c>
      <c r="AM18" s="4">
        <v>175</v>
      </c>
      <c r="AN18" s="4" t="s">
        <v>155</v>
      </c>
      <c r="AO18" s="4">
        <v>2</v>
      </c>
      <c r="AP18" s="5">
        <v>0.77248842592592604</v>
      </c>
      <c r="AQ18" s="4">
        <v>47.158847000000002</v>
      </c>
      <c r="AR18" s="4">
        <v>-88.488354999999999</v>
      </c>
      <c r="AS18" s="4">
        <v>313.2</v>
      </c>
      <c r="AT18" s="4">
        <v>39.4</v>
      </c>
      <c r="AU18" s="4">
        <v>12</v>
      </c>
      <c r="AV18" s="4">
        <v>10</v>
      </c>
      <c r="AW18" s="4" t="s">
        <v>199</v>
      </c>
      <c r="AX18" s="4">
        <v>1.6</v>
      </c>
      <c r="AY18" s="4">
        <v>1</v>
      </c>
      <c r="AZ18" s="4">
        <v>2.4</v>
      </c>
      <c r="BA18" s="4">
        <v>13.404</v>
      </c>
      <c r="BB18" s="4">
        <v>13.16</v>
      </c>
      <c r="BC18" s="4">
        <v>0.98</v>
      </c>
      <c r="BD18" s="4">
        <v>15.727</v>
      </c>
      <c r="BE18" s="4">
        <v>2451.9920000000002</v>
      </c>
      <c r="BF18" s="4">
        <v>234.547</v>
      </c>
      <c r="BG18" s="4">
        <v>36.905000000000001</v>
      </c>
      <c r="BH18" s="4">
        <v>1.9E-2</v>
      </c>
      <c r="BI18" s="4">
        <v>36.923999999999999</v>
      </c>
      <c r="BJ18" s="4">
        <v>30.113</v>
      </c>
      <c r="BK18" s="4">
        <v>1.4999999999999999E-2</v>
      </c>
      <c r="BL18" s="4">
        <v>30.128</v>
      </c>
      <c r="BM18" s="4">
        <v>29.516200000000001</v>
      </c>
      <c r="BQ18" s="4">
        <v>138.58500000000001</v>
      </c>
      <c r="BR18" s="4">
        <v>0.63047799999999998</v>
      </c>
      <c r="BS18" s="4">
        <v>-5</v>
      </c>
      <c r="BT18" s="4">
        <v>6.0000000000000001E-3</v>
      </c>
      <c r="BU18" s="4">
        <v>15.407294</v>
      </c>
      <c r="BV18" s="4">
        <v>21</v>
      </c>
      <c r="BW18" s="4">
        <f t="shared" si="7"/>
        <v>4.0706070747999998</v>
      </c>
      <c r="BY18" s="4">
        <f>BE18*$BU18*VLOOKUP("Fuel Specific Gravity",'Raw Data'!$A$1:$B$2000,2,FALSE)</f>
        <v>28371.69978386565</v>
      </c>
      <c r="BZ18" s="4">
        <f>BF18*$BU18*VLOOKUP("Fuel Specific Gravity",'Raw Data'!$A$1:$B$2000,2,FALSE)</f>
        <v>2713.9146739493181</v>
      </c>
      <c r="CA18" s="4">
        <f>BJ18*$BU18*VLOOKUP("Fuel Specific Gravity",'Raw Data'!$A$1:$B$2000,2,FALSE)</f>
        <v>348.433843010722</v>
      </c>
      <c r="CB18" s="4">
        <f>BM18*$BU18*VLOOKUP("Fuel Specific Gravity",'Raw Data'!$A$1:$B$2000,2,FALSE)</f>
        <v>341.52834314326282</v>
      </c>
    </row>
    <row r="19" spans="1:80" x14ac:dyDescent="0.25">
      <c r="A19" s="2">
        <v>43167</v>
      </c>
      <c r="B19" s="38">
        <v>2.168865740740741E-2</v>
      </c>
      <c r="C19" s="4">
        <v>12.282999999999999</v>
      </c>
      <c r="D19" s="4">
        <v>2.7709000000000001</v>
      </c>
      <c r="E19" s="4">
        <v>27708.75318</v>
      </c>
      <c r="F19" s="4">
        <v>1874</v>
      </c>
      <c r="G19" s="4">
        <v>1.2</v>
      </c>
      <c r="H19" s="4">
        <v>3915.3</v>
      </c>
      <c r="J19" s="4">
        <v>0.9</v>
      </c>
      <c r="K19" s="4">
        <v>0.8609</v>
      </c>
      <c r="L19" s="4">
        <v>10.5747</v>
      </c>
      <c r="M19" s="4">
        <v>2.3855</v>
      </c>
      <c r="N19" s="4">
        <v>1613.4161999999999</v>
      </c>
      <c r="O19" s="4">
        <v>1.0218</v>
      </c>
      <c r="P19" s="4">
        <v>1614.4</v>
      </c>
      <c r="Q19" s="4">
        <v>1316.472</v>
      </c>
      <c r="R19" s="4">
        <v>0.8337</v>
      </c>
      <c r="S19" s="4">
        <v>1317.3</v>
      </c>
      <c r="T19" s="4">
        <v>3915.2934</v>
      </c>
      <c r="W19" s="4">
        <v>0</v>
      </c>
      <c r="X19" s="4">
        <v>0.77480000000000004</v>
      </c>
      <c r="Y19" s="4">
        <v>12</v>
      </c>
      <c r="Z19" s="4">
        <v>847</v>
      </c>
      <c r="AA19" s="4">
        <v>847</v>
      </c>
      <c r="AB19" s="4">
        <v>860</v>
      </c>
      <c r="AC19" s="4">
        <v>92</v>
      </c>
      <c r="AD19" s="4">
        <v>27.01</v>
      </c>
      <c r="AE19" s="4">
        <v>0.62</v>
      </c>
      <c r="AF19" s="4">
        <v>979</v>
      </c>
      <c r="AG19" s="4">
        <v>1</v>
      </c>
      <c r="AH19" s="4">
        <v>49</v>
      </c>
      <c r="AI19" s="4">
        <v>37</v>
      </c>
      <c r="AJ19" s="4">
        <v>192</v>
      </c>
      <c r="AK19" s="4">
        <v>170</v>
      </c>
      <c r="AL19" s="4">
        <v>3.9</v>
      </c>
      <c r="AM19" s="4">
        <v>174.7</v>
      </c>
      <c r="AN19" s="4" t="s">
        <v>155</v>
      </c>
      <c r="AO19" s="4">
        <v>2</v>
      </c>
      <c r="AP19" s="5">
        <v>0.77248842592592604</v>
      </c>
      <c r="AQ19" s="4">
        <v>47.158845999999997</v>
      </c>
      <c r="AR19" s="4">
        <v>-88.488003000000006</v>
      </c>
      <c r="AS19" s="4">
        <v>312.8</v>
      </c>
      <c r="AT19" s="4">
        <v>40</v>
      </c>
      <c r="AU19" s="4">
        <v>12</v>
      </c>
      <c r="AV19" s="4">
        <v>10</v>
      </c>
      <c r="AW19" s="4" t="s">
        <v>199</v>
      </c>
      <c r="AX19" s="4">
        <v>1.7438</v>
      </c>
      <c r="AY19" s="4">
        <v>1.1437999999999999</v>
      </c>
      <c r="AZ19" s="4">
        <v>2.6156999999999999</v>
      </c>
      <c r="BA19" s="4">
        <v>13.404</v>
      </c>
      <c r="BB19" s="4">
        <v>12.84</v>
      </c>
      <c r="BC19" s="4">
        <v>0.96</v>
      </c>
      <c r="BD19" s="4">
        <v>16.152999999999999</v>
      </c>
      <c r="BE19" s="4">
        <v>2301.4920000000002</v>
      </c>
      <c r="BF19" s="4">
        <v>330.447</v>
      </c>
      <c r="BG19" s="4">
        <v>36.773000000000003</v>
      </c>
      <c r="BH19" s="4">
        <v>2.3E-2</v>
      </c>
      <c r="BI19" s="4">
        <v>36.795999999999999</v>
      </c>
      <c r="BJ19" s="4">
        <v>30.004999999999999</v>
      </c>
      <c r="BK19" s="4">
        <v>1.9E-2</v>
      </c>
      <c r="BL19" s="4">
        <v>30.024000000000001</v>
      </c>
      <c r="BM19" s="4">
        <v>29.4054</v>
      </c>
      <c r="BQ19" s="4">
        <v>122.617</v>
      </c>
      <c r="BR19" s="4">
        <v>0.54820400000000002</v>
      </c>
      <c r="BS19" s="4">
        <v>-5</v>
      </c>
      <c r="BT19" s="4">
        <v>6.8770000000000003E-3</v>
      </c>
      <c r="BU19" s="4">
        <v>13.396741</v>
      </c>
      <c r="BV19" s="4">
        <v>21</v>
      </c>
      <c r="BW19" s="4">
        <f t="shared" si="7"/>
        <v>3.5394189722</v>
      </c>
      <c r="BY19" s="4">
        <f>BE19*$BU19*VLOOKUP("Fuel Specific Gravity",'Raw Data'!$A$1:$B$2000,2,FALSE)</f>
        <v>23155.201670416576</v>
      </c>
      <c r="BZ19" s="4">
        <f>BF19*$BU19*VLOOKUP("Fuel Specific Gravity",'Raw Data'!$A$1:$B$2000,2,FALSE)</f>
        <v>3324.6115677934772</v>
      </c>
      <c r="CA19" s="4">
        <f>BJ19*$BU19*VLOOKUP("Fuel Specific Gravity",'Raw Data'!$A$1:$B$2000,2,FALSE)</f>
        <v>301.87887949245498</v>
      </c>
      <c r="CB19" s="4">
        <f>BM19*$BU19*VLOOKUP("Fuel Specific Gravity",'Raw Data'!$A$1:$B$2000,2,FALSE)</f>
        <v>295.8463323788514</v>
      </c>
    </row>
    <row r="20" spans="1:80" x14ac:dyDescent="0.25">
      <c r="A20" s="2">
        <v>43167</v>
      </c>
      <c r="B20" s="38">
        <v>2.1700231481481484E-2</v>
      </c>
      <c r="C20" s="4">
        <v>10.907999999999999</v>
      </c>
      <c r="D20" s="4">
        <v>4.6154999999999999</v>
      </c>
      <c r="E20" s="4">
        <v>46155</v>
      </c>
      <c r="F20" s="4">
        <v>1839.8</v>
      </c>
      <c r="G20" s="4">
        <v>1.7</v>
      </c>
      <c r="H20" s="4">
        <v>3944.5</v>
      </c>
      <c r="J20" s="4">
        <v>0.9</v>
      </c>
      <c r="K20" s="4">
        <v>0.85450000000000004</v>
      </c>
      <c r="L20" s="4">
        <v>9.3204999999999991</v>
      </c>
      <c r="M20" s="4">
        <v>3.944</v>
      </c>
      <c r="N20" s="4">
        <v>1572.1504</v>
      </c>
      <c r="O20" s="4">
        <v>1.4774</v>
      </c>
      <c r="P20" s="4">
        <v>1573.6</v>
      </c>
      <c r="Q20" s="4">
        <v>1282.8009999999999</v>
      </c>
      <c r="R20" s="4">
        <v>1.2055</v>
      </c>
      <c r="S20" s="4">
        <v>1284</v>
      </c>
      <c r="T20" s="4">
        <v>3944.4825999999998</v>
      </c>
      <c r="W20" s="4">
        <v>0</v>
      </c>
      <c r="X20" s="4">
        <v>0.76910000000000001</v>
      </c>
      <c r="Y20" s="4">
        <v>12.1</v>
      </c>
      <c r="Z20" s="4">
        <v>849</v>
      </c>
      <c r="AA20" s="4">
        <v>849</v>
      </c>
      <c r="AB20" s="4">
        <v>863</v>
      </c>
      <c r="AC20" s="4">
        <v>92</v>
      </c>
      <c r="AD20" s="4">
        <v>27.01</v>
      </c>
      <c r="AE20" s="4">
        <v>0.62</v>
      </c>
      <c r="AF20" s="4">
        <v>979</v>
      </c>
      <c r="AG20" s="4">
        <v>1</v>
      </c>
      <c r="AH20" s="4">
        <v>49</v>
      </c>
      <c r="AI20" s="4">
        <v>37</v>
      </c>
      <c r="AJ20" s="4">
        <v>192</v>
      </c>
      <c r="AK20" s="4">
        <v>170</v>
      </c>
      <c r="AL20" s="4">
        <v>4</v>
      </c>
      <c r="AM20" s="4">
        <v>174.3</v>
      </c>
      <c r="AN20" s="4" t="s">
        <v>155</v>
      </c>
      <c r="AO20" s="4">
        <v>2</v>
      </c>
      <c r="AP20" s="5">
        <v>0.77251157407407411</v>
      </c>
      <c r="AQ20" s="4">
        <v>47.158852000000003</v>
      </c>
      <c r="AR20" s="4">
        <v>-88.487668999999997</v>
      </c>
      <c r="AS20" s="4">
        <v>312.5</v>
      </c>
      <c r="AT20" s="4">
        <v>41.4</v>
      </c>
      <c r="AU20" s="4">
        <v>12</v>
      </c>
      <c r="AV20" s="4">
        <v>10</v>
      </c>
      <c r="AW20" s="4" t="s">
        <v>199</v>
      </c>
      <c r="AX20" s="4">
        <v>1.9438</v>
      </c>
      <c r="AY20" s="4">
        <v>1.5595000000000001</v>
      </c>
      <c r="AZ20" s="4">
        <v>2.9876</v>
      </c>
      <c r="BA20" s="4">
        <v>13.404</v>
      </c>
      <c r="BB20" s="4">
        <v>12.24</v>
      </c>
      <c r="BC20" s="4">
        <v>0.91</v>
      </c>
      <c r="BD20" s="4">
        <v>17.027000000000001</v>
      </c>
      <c r="BE20" s="4">
        <v>1982.7329999999999</v>
      </c>
      <c r="BF20" s="4">
        <v>533.99199999999996</v>
      </c>
      <c r="BG20" s="4">
        <v>35.023000000000003</v>
      </c>
      <c r="BH20" s="4">
        <v>3.3000000000000002E-2</v>
      </c>
      <c r="BI20" s="4">
        <v>35.055999999999997</v>
      </c>
      <c r="BJ20" s="4">
        <v>28.577000000000002</v>
      </c>
      <c r="BK20" s="4">
        <v>2.7E-2</v>
      </c>
      <c r="BL20" s="4">
        <v>28.603999999999999</v>
      </c>
      <c r="BM20" s="4">
        <v>28.9558</v>
      </c>
      <c r="BQ20" s="4">
        <v>118.95399999999999</v>
      </c>
      <c r="BR20" s="4">
        <v>0.368616</v>
      </c>
      <c r="BS20" s="4">
        <v>-5</v>
      </c>
      <c r="BT20" s="4">
        <v>6.123E-3</v>
      </c>
      <c r="BU20" s="4">
        <v>9.0080530000000003</v>
      </c>
      <c r="BV20" s="4">
        <v>21</v>
      </c>
      <c r="BW20" s="4">
        <f t="shared" si="7"/>
        <v>2.3799276026</v>
      </c>
      <c r="BY20" s="4">
        <f>BE20*$BU20*VLOOKUP("Fuel Specific Gravity",'Raw Data'!$A$1:$B$2000,2,FALSE)</f>
        <v>13413.283525585601</v>
      </c>
      <c r="BZ20" s="4">
        <f>BF20*$BU20*VLOOKUP("Fuel Specific Gravity",'Raw Data'!$A$1:$B$2000,2,FALSE)</f>
        <v>3612.4814064195757</v>
      </c>
      <c r="CA20" s="4">
        <f>BJ20*$BU20*VLOOKUP("Fuel Specific Gravity",'Raw Data'!$A$1:$B$2000,2,FALSE)</f>
        <v>193.32477106633101</v>
      </c>
      <c r="CB20" s="4">
        <f>BM20*$BU20*VLOOKUP("Fuel Specific Gravity",'Raw Data'!$A$1:$B$2000,2,FALSE)</f>
        <v>195.88737117410741</v>
      </c>
    </row>
    <row r="21" spans="1:80" x14ac:dyDescent="0.25">
      <c r="A21" s="2">
        <v>43167</v>
      </c>
      <c r="B21" s="38">
        <v>2.1711805555555557E-2</v>
      </c>
      <c r="C21" s="4">
        <v>9.7769999999999992</v>
      </c>
      <c r="D21" s="4">
        <v>6.6459999999999999</v>
      </c>
      <c r="E21" s="4">
        <v>66459.652889999998</v>
      </c>
      <c r="F21" s="4">
        <v>1649.1</v>
      </c>
      <c r="G21" s="4">
        <v>2.2999999999999998</v>
      </c>
      <c r="H21" s="4">
        <v>4287.7</v>
      </c>
      <c r="J21" s="4">
        <v>0.8</v>
      </c>
      <c r="K21" s="4">
        <v>0.84350000000000003</v>
      </c>
      <c r="L21" s="4">
        <v>8.2476000000000003</v>
      </c>
      <c r="M21" s="4">
        <v>5.6059999999999999</v>
      </c>
      <c r="N21" s="4">
        <v>1391.0329999999999</v>
      </c>
      <c r="O21" s="4">
        <v>1.9661</v>
      </c>
      <c r="P21" s="4">
        <v>1393</v>
      </c>
      <c r="Q21" s="4">
        <v>1135.0177000000001</v>
      </c>
      <c r="R21" s="4">
        <v>1.6043000000000001</v>
      </c>
      <c r="S21" s="4">
        <v>1136.5999999999999</v>
      </c>
      <c r="T21" s="4">
        <v>4287.7461999999996</v>
      </c>
      <c r="W21" s="4">
        <v>0</v>
      </c>
      <c r="X21" s="4">
        <v>0.67479999999999996</v>
      </c>
      <c r="Y21" s="4">
        <v>12.3</v>
      </c>
      <c r="Z21" s="4">
        <v>849</v>
      </c>
      <c r="AA21" s="4">
        <v>849</v>
      </c>
      <c r="AB21" s="4">
        <v>865</v>
      </c>
      <c r="AC21" s="4">
        <v>92</v>
      </c>
      <c r="AD21" s="4">
        <v>27.01</v>
      </c>
      <c r="AE21" s="4">
        <v>0.62</v>
      </c>
      <c r="AF21" s="4">
        <v>979</v>
      </c>
      <c r="AG21" s="4">
        <v>1</v>
      </c>
      <c r="AH21" s="4">
        <v>49</v>
      </c>
      <c r="AI21" s="4">
        <v>37</v>
      </c>
      <c r="AJ21" s="4">
        <v>192</v>
      </c>
      <c r="AK21" s="4">
        <v>170</v>
      </c>
      <c r="AL21" s="4">
        <v>4.2</v>
      </c>
      <c r="AM21" s="4">
        <v>174</v>
      </c>
      <c r="AN21" s="4" t="s">
        <v>155</v>
      </c>
      <c r="AO21" s="4">
        <v>2</v>
      </c>
      <c r="AP21" s="5">
        <v>0.77252314814814815</v>
      </c>
      <c r="AQ21" s="4">
        <v>47.158866000000003</v>
      </c>
      <c r="AR21" s="4">
        <v>-88.487382999999994</v>
      </c>
      <c r="AS21" s="4">
        <v>312.10000000000002</v>
      </c>
      <c r="AT21" s="4">
        <v>43.5</v>
      </c>
      <c r="AU21" s="4">
        <v>12</v>
      </c>
      <c r="AV21" s="4">
        <v>10</v>
      </c>
      <c r="AW21" s="4" t="s">
        <v>199</v>
      </c>
      <c r="AX21" s="4">
        <v>2</v>
      </c>
      <c r="AY21" s="4">
        <v>1.1967000000000001</v>
      </c>
      <c r="AZ21" s="4">
        <v>2.9561999999999999</v>
      </c>
      <c r="BA21" s="4">
        <v>13.404</v>
      </c>
      <c r="BB21" s="4">
        <v>11.31</v>
      </c>
      <c r="BC21" s="4">
        <v>0.84</v>
      </c>
      <c r="BD21" s="4">
        <v>18.55</v>
      </c>
      <c r="BE21" s="4">
        <v>1677.652</v>
      </c>
      <c r="BF21" s="4">
        <v>725.78700000000003</v>
      </c>
      <c r="BG21" s="4">
        <v>29.631</v>
      </c>
      <c r="BH21" s="4">
        <v>4.2000000000000003E-2</v>
      </c>
      <c r="BI21" s="4">
        <v>29.672999999999998</v>
      </c>
      <c r="BJ21" s="4">
        <v>24.178000000000001</v>
      </c>
      <c r="BK21" s="4">
        <v>3.4000000000000002E-2</v>
      </c>
      <c r="BL21" s="4">
        <v>24.212</v>
      </c>
      <c r="BM21" s="4">
        <v>30.097300000000001</v>
      </c>
      <c r="BQ21" s="4">
        <v>99.807000000000002</v>
      </c>
      <c r="BR21" s="4">
        <v>0.32044400000000001</v>
      </c>
      <c r="BS21" s="4">
        <v>-5</v>
      </c>
      <c r="BT21" s="4">
        <v>5.1229999999999999E-3</v>
      </c>
      <c r="BU21" s="4">
        <v>7.830851</v>
      </c>
      <c r="BV21" s="4">
        <v>21</v>
      </c>
      <c r="BW21" s="4">
        <f t="shared" si="7"/>
        <v>2.0689108342</v>
      </c>
      <c r="BY21" s="4">
        <f>BE21*$BU21*VLOOKUP("Fuel Specific Gravity",'Raw Data'!$A$1:$B$2000,2,FALSE)</f>
        <v>9866.2195742308522</v>
      </c>
      <c r="BZ21" s="4">
        <f>BF21*$BU21*VLOOKUP("Fuel Specific Gravity",'Raw Data'!$A$1:$B$2000,2,FALSE)</f>
        <v>4268.3309209074869</v>
      </c>
      <c r="CA21" s="4">
        <f>BJ21*$BU21*VLOOKUP("Fuel Specific Gravity",'Raw Data'!$A$1:$B$2000,2,FALSE)</f>
        <v>142.190070923978</v>
      </c>
      <c r="CB21" s="4">
        <f>BM21*$BU21*VLOOKUP("Fuel Specific Gravity",'Raw Data'!$A$1:$B$2000,2,FALSE)</f>
        <v>177.00129132352728</v>
      </c>
    </row>
    <row r="22" spans="1:80" x14ac:dyDescent="0.25">
      <c r="A22" s="2">
        <v>43167</v>
      </c>
      <c r="B22" s="38">
        <v>2.1723379629629627E-2</v>
      </c>
      <c r="C22" s="4">
        <v>9.8000000000000007</v>
      </c>
      <c r="D22" s="4">
        <v>6.6227999999999998</v>
      </c>
      <c r="E22" s="4">
        <v>66227.794120000006</v>
      </c>
      <c r="F22" s="4">
        <v>1270.5999999999999</v>
      </c>
      <c r="G22" s="4">
        <v>3.5</v>
      </c>
      <c r="H22" s="4">
        <v>4864.5</v>
      </c>
      <c r="J22" s="4">
        <v>0.8</v>
      </c>
      <c r="K22" s="4">
        <v>0.84299999999999997</v>
      </c>
      <c r="L22" s="4">
        <v>8.2614999999999998</v>
      </c>
      <c r="M22" s="4">
        <v>5.5830000000000002</v>
      </c>
      <c r="N22" s="4">
        <v>1071.1279999999999</v>
      </c>
      <c r="O22" s="4">
        <v>2.9638</v>
      </c>
      <c r="P22" s="4">
        <v>1074.0999999999999</v>
      </c>
      <c r="Q22" s="4">
        <v>873.99019999999996</v>
      </c>
      <c r="R22" s="4">
        <v>2.4182999999999999</v>
      </c>
      <c r="S22" s="4">
        <v>876.4</v>
      </c>
      <c r="T22" s="4">
        <v>4864.4573</v>
      </c>
      <c r="W22" s="4">
        <v>0</v>
      </c>
      <c r="X22" s="4">
        <v>0.6744</v>
      </c>
      <c r="Y22" s="4">
        <v>12.4</v>
      </c>
      <c r="Z22" s="4">
        <v>850</v>
      </c>
      <c r="AA22" s="4">
        <v>850</v>
      </c>
      <c r="AB22" s="4">
        <v>866</v>
      </c>
      <c r="AC22" s="4">
        <v>92</v>
      </c>
      <c r="AD22" s="4">
        <v>27.01</v>
      </c>
      <c r="AE22" s="4">
        <v>0.62</v>
      </c>
      <c r="AF22" s="4">
        <v>979</v>
      </c>
      <c r="AG22" s="4">
        <v>1</v>
      </c>
      <c r="AH22" s="4">
        <v>49</v>
      </c>
      <c r="AI22" s="4">
        <v>37</v>
      </c>
      <c r="AJ22" s="4">
        <v>192</v>
      </c>
      <c r="AK22" s="4">
        <v>170</v>
      </c>
      <c r="AL22" s="4">
        <v>4.2</v>
      </c>
      <c r="AM22" s="4">
        <v>174.4</v>
      </c>
      <c r="AN22" s="4" t="s">
        <v>155</v>
      </c>
      <c r="AO22" s="4">
        <v>2</v>
      </c>
      <c r="AP22" s="5">
        <v>0.77253472222222219</v>
      </c>
      <c r="AQ22" s="4">
        <v>47.158870999999998</v>
      </c>
      <c r="AR22" s="4">
        <v>-88.487105</v>
      </c>
      <c r="AS22" s="4">
        <v>311.7</v>
      </c>
      <c r="AT22" s="4">
        <v>44.6</v>
      </c>
      <c r="AU22" s="4">
        <v>12</v>
      </c>
      <c r="AV22" s="4">
        <v>9</v>
      </c>
      <c r="AW22" s="4" t="s">
        <v>209</v>
      </c>
      <c r="AX22" s="4">
        <v>2.2157</v>
      </c>
      <c r="AY22" s="4">
        <v>1</v>
      </c>
      <c r="AZ22" s="4">
        <v>3.0438000000000001</v>
      </c>
      <c r="BA22" s="4">
        <v>13.404</v>
      </c>
      <c r="BB22" s="4">
        <v>11.27</v>
      </c>
      <c r="BC22" s="4">
        <v>0.84</v>
      </c>
      <c r="BD22" s="4">
        <v>18.623999999999999</v>
      </c>
      <c r="BE22" s="4">
        <v>1674.7750000000001</v>
      </c>
      <c r="BF22" s="4">
        <v>720.35</v>
      </c>
      <c r="BG22" s="4">
        <v>22.739000000000001</v>
      </c>
      <c r="BH22" s="4">
        <v>6.3E-2</v>
      </c>
      <c r="BI22" s="4">
        <v>22.802</v>
      </c>
      <c r="BJ22" s="4">
        <v>18.553999999999998</v>
      </c>
      <c r="BK22" s="4">
        <v>5.0999999999999997E-2</v>
      </c>
      <c r="BL22" s="4">
        <v>18.605</v>
      </c>
      <c r="BM22" s="4">
        <v>34.029400000000003</v>
      </c>
      <c r="BQ22" s="4">
        <v>99.406000000000006</v>
      </c>
      <c r="BR22" s="4">
        <v>0.25122499999999998</v>
      </c>
      <c r="BS22" s="4">
        <v>-5</v>
      </c>
      <c r="BT22" s="4">
        <v>5.0000000000000001E-3</v>
      </c>
      <c r="BU22" s="4">
        <v>6.1393110000000002</v>
      </c>
      <c r="BV22" s="4">
        <v>21</v>
      </c>
      <c r="BW22" s="4">
        <f t="shared" si="7"/>
        <v>1.6220059661999999</v>
      </c>
      <c r="BY22" s="4">
        <f>BE22*$BU22*VLOOKUP("Fuel Specific Gravity",'Raw Data'!$A$1:$B$2000,2,FALSE)</f>
        <v>7721.7553995987746</v>
      </c>
      <c r="BZ22" s="4">
        <f>BF22*$BU22*VLOOKUP("Fuel Specific Gravity",'Raw Data'!$A$1:$B$2000,2,FALSE)</f>
        <v>3321.2619618163503</v>
      </c>
      <c r="CA22" s="4">
        <f>BJ22*$BU22*VLOOKUP("Fuel Specific Gravity",'Raw Data'!$A$1:$B$2000,2,FALSE)</f>
        <v>85.545490996794001</v>
      </c>
      <c r="CB22" s="4">
        <f>BM22*$BU22*VLOOKUP("Fuel Specific Gravity",'Raw Data'!$A$1:$B$2000,2,FALSE)</f>
        <v>156.89671937729341</v>
      </c>
    </row>
    <row r="23" spans="1:80" x14ac:dyDescent="0.25">
      <c r="A23" s="2">
        <v>43167</v>
      </c>
      <c r="B23" s="38">
        <v>2.1734953703703704E-2</v>
      </c>
      <c r="C23" s="4">
        <v>10.696999999999999</v>
      </c>
      <c r="D23" s="4">
        <v>5.0860000000000003</v>
      </c>
      <c r="E23" s="4">
        <v>50860.147060000003</v>
      </c>
      <c r="F23" s="4">
        <v>966.1</v>
      </c>
      <c r="G23" s="4">
        <v>3.8</v>
      </c>
      <c r="H23" s="4">
        <v>4867.6000000000004</v>
      </c>
      <c r="J23" s="4">
        <v>0.8</v>
      </c>
      <c r="K23" s="4">
        <v>0.85089999999999999</v>
      </c>
      <c r="L23" s="4">
        <v>9.1018000000000008</v>
      </c>
      <c r="M23" s="4">
        <v>4.3276000000000003</v>
      </c>
      <c r="N23" s="4">
        <v>822.06650000000002</v>
      </c>
      <c r="O23" s="4">
        <v>3.2578999999999998</v>
      </c>
      <c r="P23" s="4">
        <v>825.3</v>
      </c>
      <c r="Q23" s="4">
        <v>670.76769999999999</v>
      </c>
      <c r="R23" s="4">
        <v>2.6583000000000001</v>
      </c>
      <c r="S23" s="4">
        <v>673.4</v>
      </c>
      <c r="T23" s="4">
        <v>4867.6112999999996</v>
      </c>
      <c r="W23" s="4">
        <v>0</v>
      </c>
      <c r="X23" s="4">
        <v>0.68069999999999997</v>
      </c>
      <c r="Y23" s="4">
        <v>12.5</v>
      </c>
      <c r="Z23" s="4">
        <v>850</v>
      </c>
      <c r="AA23" s="4">
        <v>849</v>
      </c>
      <c r="AB23" s="4">
        <v>865</v>
      </c>
      <c r="AC23" s="4">
        <v>92</v>
      </c>
      <c r="AD23" s="4">
        <v>27.01</v>
      </c>
      <c r="AE23" s="4">
        <v>0.62</v>
      </c>
      <c r="AF23" s="4">
        <v>979</v>
      </c>
      <c r="AG23" s="4">
        <v>1</v>
      </c>
      <c r="AH23" s="4">
        <v>49</v>
      </c>
      <c r="AI23" s="4">
        <v>37</v>
      </c>
      <c r="AJ23" s="4">
        <v>192</v>
      </c>
      <c r="AK23" s="4">
        <v>170.9</v>
      </c>
      <c r="AL23" s="4">
        <v>4.3</v>
      </c>
      <c r="AM23" s="4">
        <v>174.8</v>
      </c>
      <c r="AN23" s="4" t="s">
        <v>155</v>
      </c>
      <c r="AO23" s="4">
        <v>2</v>
      </c>
      <c r="AP23" s="5">
        <v>0.77254629629629623</v>
      </c>
      <c r="AQ23" s="4">
        <v>47.158867999999998</v>
      </c>
      <c r="AR23" s="4">
        <v>-88.486845000000002</v>
      </c>
      <c r="AS23" s="4">
        <v>311.2</v>
      </c>
      <c r="AT23" s="4">
        <v>43.1</v>
      </c>
      <c r="AU23" s="4">
        <v>12</v>
      </c>
      <c r="AV23" s="4">
        <v>9</v>
      </c>
      <c r="AW23" s="4" t="s">
        <v>209</v>
      </c>
      <c r="AX23" s="4">
        <v>2.3719000000000001</v>
      </c>
      <c r="AY23" s="4">
        <v>1.2876000000000001</v>
      </c>
      <c r="AZ23" s="4">
        <v>3.3157000000000001</v>
      </c>
      <c r="BA23" s="4">
        <v>13.404</v>
      </c>
      <c r="BB23" s="4">
        <v>11.91</v>
      </c>
      <c r="BC23" s="4">
        <v>0.89</v>
      </c>
      <c r="BD23" s="4">
        <v>17.526</v>
      </c>
      <c r="BE23" s="4">
        <v>1900.3109999999999</v>
      </c>
      <c r="BF23" s="4">
        <v>575.06600000000003</v>
      </c>
      <c r="BG23" s="4">
        <v>17.974</v>
      </c>
      <c r="BH23" s="4">
        <v>7.0999999999999994E-2</v>
      </c>
      <c r="BI23" s="4">
        <v>18.045000000000002</v>
      </c>
      <c r="BJ23" s="4">
        <v>14.666</v>
      </c>
      <c r="BK23" s="4">
        <v>5.8000000000000003E-2</v>
      </c>
      <c r="BL23" s="4">
        <v>14.724</v>
      </c>
      <c r="BM23" s="4">
        <v>35.07</v>
      </c>
      <c r="BQ23" s="4">
        <v>103.336</v>
      </c>
      <c r="BR23" s="4">
        <v>0.241123</v>
      </c>
      <c r="BS23" s="4">
        <v>-5</v>
      </c>
      <c r="BT23" s="4">
        <v>5.0000000000000001E-3</v>
      </c>
      <c r="BU23" s="4">
        <v>5.8924430000000001</v>
      </c>
      <c r="BV23" s="4">
        <v>21</v>
      </c>
      <c r="BW23" s="4">
        <f t="shared" si="7"/>
        <v>1.5567834406000001</v>
      </c>
      <c r="BY23" s="4">
        <f>BE23*$BU23*VLOOKUP("Fuel Specific Gravity",'Raw Data'!$A$1:$B$2000,2,FALSE)</f>
        <v>8409.3031615795226</v>
      </c>
      <c r="BZ23" s="4">
        <f>BF23*$BU23*VLOOKUP("Fuel Specific Gravity",'Raw Data'!$A$1:$B$2000,2,FALSE)</f>
        <v>2544.7962633047382</v>
      </c>
      <c r="CA23" s="4">
        <f>BJ23*$BU23*VLOOKUP("Fuel Specific Gravity",'Raw Data'!$A$1:$B$2000,2,FALSE)</f>
        <v>64.900345347538007</v>
      </c>
      <c r="CB23" s="4">
        <f>BM23*$BU23*VLOOKUP("Fuel Specific Gravity",'Raw Data'!$A$1:$B$2000,2,FALSE)</f>
        <v>155.19262998351002</v>
      </c>
    </row>
    <row r="24" spans="1:80" x14ac:dyDescent="0.25">
      <c r="A24" s="2">
        <v>43167</v>
      </c>
      <c r="B24" s="38">
        <v>2.1746527777777778E-2</v>
      </c>
      <c r="C24" s="4">
        <v>11.762</v>
      </c>
      <c r="D24" s="4">
        <v>3.5270000000000001</v>
      </c>
      <c r="E24" s="4">
        <v>35269.717369999998</v>
      </c>
      <c r="F24" s="4">
        <v>783.1</v>
      </c>
      <c r="G24" s="4">
        <v>3.9</v>
      </c>
      <c r="H24" s="4">
        <v>4594.8999999999996</v>
      </c>
      <c r="J24" s="4">
        <v>0.8</v>
      </c>
      <c r="K24" s="4">
        <v>0.85750000000000004</v>
      </c>
      <c r="L24" s="4">
        <v>10.085699999999999</v>
      </c>
      <c r="M24" s="4">
        <v>3.0244</v>
      </c>
      <c r="N24" s="4">
        <v>671.50729999999999</v>
      </c>
      <c r="O24" s="4">
        <v>3.3195000000000001</v>
      </c>
      <c r="P24" s="4">
        <v>674.8</v>
      </c>
      <c r="Q24" s="4">
        <v>547.91849999999999</v>
      </c>
      <c r="R24" s="4">
        <v>2.7086000000000001</v>
      </c>
      <c r="S24" s="4">
        <v>550.6</v>
      </c>
      <c r="T24" s="4">
        <v>4594.9386999999997</v>
      </c>
      <c r="W24" s="4">
        <v>0</v>
      </c>
      <c r="X24" s="4">
        <v>0.68600000000000005</v>
      </c>
      <c r="Y24" s="4">
        <v>12.4</v>
      </c>
      <c r="Z24" s="4">
        <v>850</v>
      </c>
      <c r="AA24" s="4">
        <v>849</v>
      </c>
      <c r="AB24" s="4">
        <v>865</v>
      </c>
      <c r="AC24" s="4">
        <v>92</v>
      </c>
      <c r="AD24" s="4">
        <v>27.01</v>
      </c>
      <c r="AE24" s="4">
        <v>0.62</v>
      </c>
      <c r="AF24" s="4">
        <v>979</v>
      </c>
      <c r="AG24" s="4">
        <v>1</v>
      </c>
      <c r="AH24" s="4">
        <v>49</v>
      </c>
      <c r="AI24" s="4">
        <v>37</v>
      </c>
      <c r="AJ24" s="4">
        <v>192</v>
      </c>
      <c r="AK24" s="4">
        <v>171</v>
      </c>
      <c r="AL24" s="4">
        <v>4.3</v>
      </c>
      <c r="AM24" s="4">
        <v>175</v>
      </c>
      <c r="AN24" s="4" t="s">
        <v>155</v>
      </c>
      <c r="AO24" s="4">
        <v>2</v>
      </c>
      <c r="AP24" s="5">
        <v>0.77255787037037038</v>
      </c>
      <c r="AQ24" s="4">
        <v>47.158859999999997</v>
      </c>
      <c r="AR24" s="4">
        <v>-88.486598000000001</v>
      </c>
      <c r="AS24" s="4">
        <v>310.7</v>
      </c>
      <c r="AT24" s="4">
        <v>39.799999999999997</v>
      </c>
      <c r="AU24" s="4">
        <v>12</v>
      </c>
      <c r="AV24" s="4">
        <v>8</v>
      </c>
      <c r="AW24" s="4" t="s">
        <v>228</v>
      </c>
      <c r="AX24" s="4">
        <v>2.4719000000000002</v>
      </c>
      <c r="AY24" s="4">
        <v>1.6876</v>
      </c>
      <c r="AZ24" s="4">
        <v>3.6156999999999999</v>
      </c>
      <c r="BA24" s="4">
        <v>13.404</v>
      </c>
      <c r="BB24" s="4">
        <v>12.5</v>
      </c>
      <c r="BC24" s="4">
        <v>0.93</v>
      </c>
      <c r="BD24" s="4">
        <v>16.619</v>
      </c>
      <c r="BE24" s="4">
        <v>2159.7139999999999</v>
      </c>
      <c r="BF24" s="4">
        <v>412.19099999999997</v>
      </c>
      <c r="BG24" s="4">
        <v>15.058</v>
      </c>
      <c r="BH24" s="4">
        <v>7.3999999999999996E-2</v>
      </c>
      <c r="BI24" s="4">
        <v>15.132999999999999</v>
      </c>
      <c r="BJ24" s="4">
        <v>12.287000000000001</v>
      </c>
      <c r="BK24" s="4">
        <v>6.0999999999999999E-2</v>
      </c>
      <c r="BL24" s="4">
        <v>12.348000000000001</v>
      </c>
      <c r="BM24" s="4">
        <v>33.954000000000001</v>
      </c>
      <c r="BQ24" s="4">
        <v>106.809</v>
      </c>
      <c r="BR24" s="4">
        <v>0.26029400000000003</v>
      </c>
      <c r="BS24" s="4">
        <v>-5</v>
      </c>
      <c r="BT24" s="4">
        <v>5.8770000000000003E-3</v>
      </c>
      <c r="BU24" s="4">
        <v>6.3609340000000003</v>
      </c>
      <c r="BV24" s="4">
        <v>21</v>
      </c>
      <c r="BW24" s="4">
        <f t="shared" si="7"/>
        <v>1.6805587628</v>
      </c>
      <c r="BY24" s="4">
        <f>BE24*$BU24*VLOOKUP("Fuel Specific Gravity",'Raw Data'!$A$1:$B$2000,2,FALSE)</f>
        <v>10317.086457869877</v>
      </c>
      <c r="BZ24" s="4">
        <f>BF24*$BU24*VLOOKUP("Fuel Specific Gravity",'Raw Data'!$A$1:$B$2000,2,FALSE)</f>
        <v>1969.061729541894</v>
      </c>
      <c r="CA24" s="4">
        <f>BJ24*$BU24*VLOOKUP("Fuel Specific Gravity",'Raw Data'!$A$1:$B$2000,2,FALSE)</f>
        <v>58.695753839558009</v>
      </c>
      <c r="CB24" s="4">
        <f>BM24*$BU24*VLOOKUP("Fuel Specific Gravity",'Raw Data'!$A$1:$B$2000,2,FALSE)</f>
        <v>162.20034393003601</v>
      </c>
    </row>
    <row r="25" spans="1:80" x14ac:dyDescent="0.25">
      <c r="A25" s="2">
        <v>43167</v>
      </c>
      <c r="B25" s="38">
        <v>2.1758101851851851E-2</v>
      </c>
      <c r="C25" s="4">
        <v>12.43</v>
      </c>
      <c r="D25" s="4">
        <v>2.2183999999999999</v>
      </c>
      <c r="E25" s="4">
        <v>22183.780279999999</v>
      </c>
      <c r="F25" s="4">
        <v>671.5</v>
      </c>
      <c r="G25" s="4">
        <v>3.6</v>
      </c>
      <c r="H25" s="4">
        <v>4378.5</v>
      </c>
      <c r="J25" s="4">
        <v>0.8</v>
      </c>
      <c r="K25" s="4">
        <v>0.86460000000000004</v>
      </c>
      <c r="L25" s="4">
        <v>10.746499999999999</v>
      </c>
      <c r="M25" s="4">
        <v>1.9179999999999999</v>
      </c>
      <c r="N25" s="4">
        <v>580.5394</v>
      </c>
      <c r="O25" s="4">
        <v>3.1549999999999998</v>
      </c>
      <c r="P25" s="4">
        <v>583.70000000000005</v>
      </c>
      <c r="Q25" s="4">
        <v>473.69290000000001</v>
      </c>
      <c r="R25" s="4">
        <v>2.5743999999999998</v>
      </c>
      <c r="S25" s="4">
        <v>476.3</v>
      </c>
      <c r="T25" s="4">
        <v>4378.5311000000002</v>
      </c>
      <c r="W25" s="4">
        <v>0</v>
      </c>
      <c r="X25" s="4">
        <v>0.69169999999999998</v>
      </c>
      <c r="Y25" s="4">
        <v>12.5</v>
      </c>
      <c r="Z25" s="4">
        <v>849</v>
      </c>
      <c r="AA25" s="4">
        <v>849</v>
      </c>
      <c r="AB25" s="4">
        <v>863</v>
      </c>
      <c r="AC25" s="4">
        <v>92</v>
      </c>
      <c r="AD25" s="4">
        <v>27.01</v>
      </c>
      <c r="AE25" s="4">
        <v>0.62</v>
      </c>
      <c r="AF25" s="4">
        <v>979</v>
      </c>
      <c r="AG25" s="4">
        <v>1</v>
      </c>
      <c r="AH25" s="4">
        <v>49</v>
      </c>
      <c r="AI25" s="4">
        <v>37</v>
      </c>
      <c r="AJ25" s="4">
        <v>192</v>
      </c>
      <c r="AK25" s="4">
        <v>171</v>
      </c>
      <c r="AL25" s="4">
        <v>4.4000000000000004</v>
      </c>
      <c r="AM25" s="4">
        <v>175</v>
      </c>
      <c r="AN25" s="4" t="s">
        <v>155</v>
      </c>
      <c r="AO25" s="4">
        <v>2</v>
      </c>
      <c r="AP25" s="5">
        <v>0.77256944444444453</v>
      </c>
      <c r="AQ25" s="4">
        <v>47.158842999999997</v>
      </c>
      <c r="AR25" s="4">
        <v>-88.486366000000004</v>
      </c>
      <c r="AS25" s="4">
        <v>310.2</v>
      </c>
      <c r="AT25" s="4">
        <v>38.700000000000003</v>
      </c>
      <c r="AU25" s="4">
        <v>12</v>
      </c>
      <c r="AV25" s="4">
        <v>5</v>
      </c>
      <c r="AW25" s="4" t="s">
        <v>229</v>
      </c>
      <c r="AX25" s="4">
        <v>2.5718999999999999</v>
      </c>
      <c r="AY25" s="4">
        <v>2.0876000000000001</v>
      </c>
      <c r="AZ25" s="4">
        <v>3.9157000000000002</v>
      </c>
      <c r="BA25" s="4">
        <v>13.404</v>
      </c>
      <c r="BB25" s="4">
        <v>13.19</v>
      </c>
      <c r="BC25" s="4">
        <v>0.98</v>
      </c>
      <c r="BD25" s="4">
        <v>15.663</v>
      </c>
      <c r="BE25" s="4">
        <v>2383.5619999999999</v>
      </c>
      <c r="BF25" s="4">
        <v>270.75400000000002</v>
      </c>
      <c r="BG25" s="4">
        <v>13.484</v>
      </c>
      <c r="BH25" s="4">
        <v>7.2999999999999995E-2</v>
      </c>
      <c r="BI25" s="4">
        <v>13.558</v>
      </c>
      <c r="BJ25" s="4">
        <v>11.002000000000001</v>
      </c>
      <c r="BK25" s="4">
        <v>0.06</v>
      </c>
      <c r="BL25" s="4">
        <v>11.061999999999999</v>
      </c>
      <c r="BM25" s="4">
        <v>33.512599999999999</v>
      </c>
      <c r="BQ25" s="4">
        <v>111.545</v>
      </c>
      <c r="BR25" s="4">
        <v>0.25861499999999998</v>
      </c>
      <c r="BS25" s="4">
        <v>-5</v>
      </c>
      <c r="BT25" s="4">
        <v>6.0000000000000001E-3</v>
      </c>
      <c r="BU25" s="4">
        <v>6.3199040000000002</v>
      </c>
      <c r="BV25" s="4">
        <v>21</v>
      </c>
      <c r="BW25" s="4">
        <f t="shared" si="7"/>
        <v>1.6697186368000001</v>
      </c>
      <c r="BY25" s="4">
        <f>BE25*$BU25*VLOOKUP("Fuel Specific Gravity",'Raw Data'!$A$1:$B$2000,2,FALSE)</f>
        <v>11312.976146554049</v>
      </c>
      <c r="BZ25" s="4">
        <f>BF25*$BU25*VLOOKUP("Fuel Specific Gravity",'Raw Data'!$A$1:$B$2000,2,FALSE)</f>
        <v>1285.0656049996162</v>
      </c>
      <c r="CA25" s="4">
        <f>BJ25*$BU25*VLOOKUP("Fuel Specific Gravity",'Raw Data'!$A$1:$B$2000,2,FALSE)</f>
        <v>52.218219439808003</v>
      </c>
      <c r="CB25" s="4">
        <f>BM25*$BU25*VLOOKUP("Fuel Specific Gravity",'Raw Data'!$A$1:$B$2000,2,FALSE)</f>
        <v>159.0591075075904</v>
      </c>
    </row>
    <row r="26" spans="1:80" x14ac:dyDescent="0.25">
      <c r="A26" s="2">
        <v>43167</v>
      </c>
      <c r="B26" s="38">
        <v>2.1769675925925925E-2</v>
      </c>
      <c r="C26" s="4">
        <v>12.701000000000001</v>
      </c>
      <c r="D26" s="4">
        <v>1.5794999999999999</v>
      </c>
      <c r="E26" s="4">
        <v>15794.88294</v>
      </c>
      <c r="F26" s="4">
        <v>642.29999999999995</v>
      </c>
      <c r="G26" s="4">
        <v>3.3</v>
      </c>
      <c r="H26" s="4">
        <v>3947.7</v>
      </c>
      <c r="J26" s="4">
        <v>0.8</v>
      </c>
      <c r="K26" s="4">
        <v>0.86870000000000003</v>
      </c>
      <c r="L26" s="4">
        <v>11.032999999999999</v>
      </c>
      <c r="M26" s="4">
        <v>1.3721000000000001</v>
      </c>
      <c r="N26" s="4">
        <v>557.97349999999994</v>
      </c>
      <c r="O26" s="4">
        <v>2.8658999999999999</v>
      </c>
      <c r="P26" s="4">
        <v>560.79999999999995</v>
      </c>
      <c r="Q26" s="4">
        <v>455.28019999999998</v>
      </c>
      <c r="R26" s="4">
        <v>2.3384</v>
      </c>
      <c r="S26" s="4">
        <v>457.6</v>
      </c>
      <c r="T26" s="4">
        <v>3947.7004000000002</v>
      </c>
      <c r="W26" s="4">
        <v>0</v>
      </c>
      <c r="X26" s="4">
        <v>0.69499999999999995</v>
      </c>
      <c r="Y26" s="4">
        <v>12.5</v>
      </c>
      <c r="Z26" s="4">
        <v>848</v>
      </c>
      <c r="AA26" s="4">
        <v>848</v>
      </c>
      <c r="AB26" s="4">
        <v>864</v>
      </c>
      <c r="AC26" s="4">
        <v>92</v>
      </c>
      <c r="AD26" s="4">
        <v>27.01</v>
      </c>
      <c r="AE26" s="4">
        <v>0.62</v>
      </c>
      <c r="AF26" s="4">
        <v>979</v>
      </c>
      <c r="AG26" s="4">
        <v>1</v>
      </c>
      <c r="AH26" s="4">
        <v>49</v>
      </c>
      <c r="AI26" s="4">
        <v>37</v>
      </c>
      <c r="AJ26" s="4">
        <v>192</v>
      </c>
      <c r="AK26" s="4">
        <v>171</v>
      </c>
      <c r="AL26" s="4">
        <v>4.4000000000000004</v>
      </c>
      <c r="AM26" s="4">
        <v>175</v>
      </c>
      <c r="AN26" s="4" t="s">
        <v>155</v>
      </c>
      <c r="AO26" s="4">
        <v>2</v>
      </c>
      <c r="AP26" s="5">
        <v>0.77258101851851846</v>
      </c>
      <c r="AQ26" s="4">
        <v>47.158807000000003</v>
      </c>
      <c r="AR26" s="4">
        <v>-88.486161999999993</v>
      </c>
      <c r="AS26" s="4">
        <v>309.89999999999998</v>
      </c>
      <c r="AT26" s="4">
        <v>34.700000000000003</v>
      </c>
      <c r="AU26" s="4">
        <v>12</v>
      </c>
      <c r="AV26" s="4">
        <v>5</v>
      </c>
      <c r="AW26" s="4" t="s">
        <v>229</v>
      </c>
      <c r="AX26" s="4">
        <v>1.5215000000000001</v>
      </c>
      <c r="AY26" s="4">
        <v>1.5528999999999999</v>
      </c>
      <c r="AZ26" s="4">
        <v>2.3462999999999998</v>
      </c>
      <c r="BA26" s="4">
        <v>13.404</v>
      </c>
      <c r="BB26" s="4">
        <v>13.63</v>
      </c>
      <c r="BC26" s="4">
        <v>1.02</v>
      </c>
      <c r="BD26" s="4">
        <v>15.114000000000001</v>
      </c>
      <c r="BE26" s="4">
        <v>2505.127</v>
      </c>
      <c r="BF26" s="4">
        <v>198.29</v>
      </c>
      <c r="BG26" s="4">
        <v>13.266999999999999</v>
      </c>
      <c r="BH26" s="4">
        <v>6.8000000000000005E-2</v>
      </c>
      <c r="BI26" s="4">
        <v>13.336</v>
      </c>
      <c r="BJ26" s="4">
        <v>10.826000000000001</v>
      </c>
      <c r="BK26" s="4">
        <v>5.6000000000000001E-2</v>
      </c>
      <c r="BL26" s="4">
        <v>10.881</v>
      </c>
      <c r="BM26" s="4">
        <v>30.9315</v>
      </c>
      <c r="BQ26" s="4">
        <v>114.735</v>
      </c>
      <c r="BR26" s="4">
        <v>0.219412</v>
      </c>
      <c r="BS26" s="4">
        <v>-5</v>
      </c>
      <c r="BT26" s="4">
        <v>6.0000000000000001E-3</v>
      </c>
      <c r="BU26" s="4">
        <v>5.3618810000000003</v>
      </c>
      <c r="BV26" s="4">
        <v>21</v>
      </c>
      <c r="BW26" s="4">
        <f t="shared" si="7"/>
        <v>1.4166089602</v>
      </c>
      <c r="BY26" s="4">
        <f>BE26*$BU26*VLOOKUP("Fuel Specific Gravity",'Raw Data'!$A$1:$B$2000,2,FALSE)</f>
        <v>10087.576840779138</v>
      </c>
      <c r="BZ26" s="4">
        <f>BF26*$BU26*VLOOKUP("Fuel Specific Gravity",'Raw Data'!$A$1:$B$2000,2,FALSE)</f>
        <v>798.46874500099</v>
      </c>
      <c r="CA26" s="4">
        <f>BJ26*$BU26*VLOOKUP("Fuel Specific Gravity",'Raw Data'!$A$1:$B$2000,2,FALSE)</f>
        <v>43.593840503206003</v>
      </c>
      <c r="CB26" s="4">
        <f>BM26*$BU26*VLOOKUP("Fuel Specific Gravity",'Raw Data'!$A$1:$B$2000,2,FALSE)</f>
        <v>124.55411763577652</v>
      </c>
    </row>
    <row r="27" spans="1:80" x14ac:dyDescent="0.25">
      <c r="A27" s="2">
        <v>43167</v>
      </c>
      <c r="B27" s="38">
        <v>2.1781249999999999E-2</v>
      </c>
      <c r="C27" s="4">
        <v>12.725</v>
      </c>
      <c r="D27" s="4">
        <v>1.5699000000000001</v>
      </c>
      <c r="E27" s="4">
        <v>15698.78909</v>
      </c>
      <c r="F27" s="4">
        <v>606.6</v>
      </c>
      <c r="G27" s="4">
        <v>3</v>
      </c>
      <c r="H27" s="4">
        <v>3773.9</v>
      </c>
      <c r="J27" s="4">
        <v>0.8</v>
      </c>
      <c r="K27" s="4">
        <v>0.86880000000000002</v>
      </c>
      <c r="L27" s="4">
        <v>11.0549</v>
      </c>
      <c r="M27" s="4">
        <v>1.3638999999999999</v>
      </c>
      <c r="N27" s="4">
        <v>526.96460000000002</v>
      </c>
      <c r="O27" s="4">
        <v>2.6063000000000001</v>
      </c>
      <c r="P27" s="4">
        <v>529.6</v>
      </c>
      <c r="Q27" s="4">
        <v>429.97840000000002</v>
      </c>
      <c r="R27" s="4">
        <v>2.1265999999999998</v>
      </c>
      <c r="S27" s="4">
        <v>432.1</v>
      </c>
      <c r="T27" s="4">
        <v>3773.9371999999998</v>
      </c>
      <c r="W27" s="4">
        <v>0</v>
      </c>
      <c r="X27" s="4">
        <v>0.69499999999999995</v>
      </c>
      <c r="Y27" s="4">
        <v>12.4</v>
      </c>
      <c r="Z27" s="4">
        <v>849</v>
      </c>
      <c r="AA27" s="4">
        <v>849</v>
      </c>
      <c r="AB27" s="4">
        <v>863</v>
      </c>
      <c r="AC27" s="4">
        <v>92</v>
      </c>
      <c r="AD27" s="4">
        <v>27.01</v>
      </c>
      <c r="AE27" s="4">
        <v>0.62</v>
      </c>
      <c r="AF27" s="4">
        <v>979</v>
      </c>
      <c r="AG27" s="4">
        <v>1</v>
      </c>
      <c r="AH27" s="4">
        <v>49</v>
      </c>
      <c r="AI27" s="4">
        <v>37</v>
      </c>
      <c r="AJ27" s="4">
        <v>192</v>
      </c>
      <c r="AK27" s="4">
        <v>171</v>
      </c>
      <c r="AL27" s="4">
        <v>4.4000000000000004</v>
      </c>
      <c r="AM27" s="4">
        <v>175</v>
      </c>
      <c r="AN27" s="4" t="s">
        <v>155</v>
      </c>
      <c r="AO27" s="4">
        <v>2</v>
      </c>
      <c r="AP27" s="5">
        <v>0.77259259259259261</v>
      </c>
      <c r="AQ27" s="4">
        <v>47.158752999999997</v>
      </c>
      <c r="AR27" s="4">
        <v>-88.485984999999999</v>
      </c>
      <c r="AS27" s="4">
        <v>310</v>
      </c>
      <c r="AT27" s="4">
        <v>32.200000000000003</v>
      </c>
      <c r="AU27" s="4">
        <v>12</v>
      </c>
      <c r="AV27" s="4">
        <v>7</v>
      </c>
      <c r="AW27" s="4" t="s">
        <v>230</v>
      </c>
      <c r="AX27" s="4">
        <v>1.6032999999999999</v>
      </c>
      <c r="AY27" s="4">
        <v>1.5157</v>
      </c>
      <c r="AZ27" s="4">
        <v>2.2751999999999999</v>
      </c>
      <c r="BA27" s="4">
        <v>13.404</v>
      </c>
      <c r="BB27" s="4">
        <v>13.63</v>
      </c>
      <c r="BC27" s="4">
        <v>1.02</v>
      </c>
      <c r="BD27" s="4">
        <v>15.106</v>
      </c>
      <c r="BE27" s="4">
        <v>2510.8330000000001</v>
      </c>
      <c r="BF27" s="4">
        <v>197.155</v>
      </c>
      <c r="BG27" s="4">
        <v>12.534000000000001</v>
      </c>
      <c r="BH27" s="4">
        <v>6.2E-2</v>
      </c>
      <c r="BI27" s="4">
        <v>12.596</v>
      </c>
      <c r="BJ27" s="4">
        <v>10.227</v>
      </c>
      <c r="BK27" s="4">
        <v>5.0999999999999997E-2</v>
      </c>
      <c r="BL27" s="4">
        <v>10.278</v>
      </c>
      <c r="BM27" s="4">
        <v>29.578700000000001</v>
      </c>
      <c r="BQ27" s="4">
        <v>114.777</v>
      </c>
      <c r="BR27" s="4">
        <v>0.214</v>
      </c>
      <c r="BS27" s="4">
        <v>-5</v>
      </c>
      <c r="BT27" s="4">
        <v>6.0000000000000001E-3</v>
      </c>
      <c r="BU27" s="4">
        <v>5.2296250000000004</v>
      </c>
      <c r="BV27" s="4">
        <v>21</v>
      </c>
      <c r="BW27" s="4">
        <f t="shared" si="7"/>
        <v>1.381666925</v>
      </c>
      <c r="BY27" s="4">
        <f>BE27*$BU27*VLOOKUP("Fuel Specific Gravity",'Raw Data'!$A$1:$B$2000,2,FALSE)</f>
        <v>9861.1669857463767</v>
      </c>
      <c r="BZ27" s="4">
        <f>BF27*$BU27*VLOOKUP("Fuel Specific Gravity",'Raw Data'!$A$1:$B$2000,2,FALSE)</f>
        <v>774.31608437312514</v>
      </c>
      <c r="CA27" s="4">
        <f>BJ27*$BU27*VLOOKUP("Fuel Specific Gravity",'Raw Data'!$A$1:$B$2000,2,FALSE)</f>
        <v>40.166014531125001</v>
      </c>
      <c r="CB27" s="4">
        <f>BM27*$BU27*VLOOKUP("Fuel Specific Gravity",'Raw Data'!$A$1:$B$2000,2,FALSE)</f>
        <v>116.16881724961252</v>
      </c>
    </row>
    <row r="28" spans="1:80" x14ac:dyDescent="0.25">
      <c r="A28" s="2">
        <v>43167</v>
      </c>
      <c r="B28" s="38">
        <v>2.1792824074074072E-2</v>
      </c>
      <c r="C28" s="4">
        <v>12.769</v>
      </c>
      <c r="D28" s="4">
        <v>1.4592000000000001</v>
      </c>
      <c r="E28" s="4">
        <v>14592.13312</v>
      </c>
      <c r="F28" s="4">
        <v>578.70000000000005</v>
      </c>
      <c r="G28" s="4">
        <v>2.8</v>
      </c>
      <c r="H28" s="4">
        <v>3679.2</v>
      </c>
      <c r="J28" s="4">
        <v>0.8</v>
      </c>
      <c r="K28" s="4">
        <v>0.86950000000000005</v>
      </c>
      <c r="L28" s="4">
        <v>11.103400000000001</v>
      </c>
      <c r="M28" s="4">
        <v>1.2688999999999999</v>
      </c>
      <c r="N28" s="4">
        <v>503.18959999999998</v>
      </c>
      <c r="O28" s="4">
        <v>2.4346999999999999</v>
      </c>
      <c r="P28" s="4">
        <v>505.6</v>
      </c>
      <c r="Q28" s="4">
        <v>410.57909999999998</v>
      </c>
      <c r="R28" s="4">
        <v>1.9865999999999999</v>
      </c>
      <c r="S28" s="4">
        <v>412.6</v>
      </c>
      <c r="T28" s="4">
        <v>3679.1837999999998</v>
      </c>
      <c r="W28" s="4">
        <v>0</v>
      </c>
      <c r="X28" s="4">
        <v>0.6956</v>
      </c>
      <c r="Y28" s="4">
        <v>12.5</v>
      </c>
      <c r="Z28" s="4">
        <v>848</v>
      </c>
      <c r="AA28" s="4">
        <v>849</v>
      </c>
      <c r="AB28" s="4">
        <v>864</v>
      </c>
      <c r="AC28" s="4">
        <v>92</v>
      </c>
      <c r="AD28" s="4">
        <v>27.01</v>
      </c>
      <c r="AE28" s="4">
        <v>0.62</v>
      </c>
      <c r="AF28" s="4">
        <v>979</v>
      </c>
      <c r="AG28" s="4">
        <v>1</v>
      </c>
      <c r="AH28" s="4">
        <v>49</v>
      </c>
      <c r="AI28" s="4">
        <v>37</v>
      </c>
      <c r="AJ28" s="4">
        <v>192</v>
      </c>
      <c r="AK28" s="4">
        <v>171</v>
      </c>
      <c r="AL28" s="4">
        <v>4.5</v>
      </c>
      <c r="AM28" s="4">
        <v>175</v>
      </c>
      <c r="AN28" s="4" t="s">
        <v>155</v>
      </c>
      <c r="AO28" s="4">
        <v>2</v>
      </c>
      <c r="AP28" s="5">
        <v>0.77260416666666665</v>
      </c>
      <c r="AQ28" s="4">
        <v>47.158701000000001</v>
      </c>
      <c r="AR28" s="4">
        <v>-88.485816999999997</v>
      </c>
      <c r="AS28" s="4">
        <v>310.10000000000002</v>
      </c>
      <c r="AT28" s="4">
        <v>31.9</v>
      </c>
      <c r="AU28" s="4">
        <v>12</v>
      </c>
      <c r="AV28" s="4">
        <v>7</v>
      </c>
      <c r="AW28" s="4" t="s">
        <v>230</v>
      </c>
      <c r="AX28" s="4">
        <v>1.8</v>
      </c>
      <c r="AY28" s="4">
        <v>1.1686000000000001</v>
      </c>
      <c r="AZ28" s="4">
        <v>2.3561999999999999</v>
      </c>
      <c r="BA28" s="4">
        <v>13.404</v>
      </c>
      <c r="BB28" s="4">
        <v>13.72</v>
      </c>
      <c r="BC28" s="4">
        <v>1.02</v>
      </c>
      <c r="BD28" s="4">
        <v>15.002000000000001</v>
      </c>
      <c r="BE28" s="4">
        <v>2532.9650000000001</v>
      </c>
      <c r="BF28" s="4">
        <v>184.232</v>
      </c>
      <c r="BG28" s="4">
        <v>12.021000000000001</v>
      </c>
      <c r="BH28" s="4">
        <v>5.8000000000000003E-2</v>
      </c>
      <c r="BI28" s="4">
        <v>12.079000000000001</v>
      </c>
      <c r="BJ28" s="4">
        <v>9.8089999999999993</v>
      </c>
      <c r="BK28" s="4">
        <v>4.7E-2</v>
      </c>
      <c r="BL28" s="4">
        <v>9.8559999999999999</v>
      </c>
      <c r="BM28" s="4">
        <v>28.9633</v>
      </c>
      <c r="BQ28" s="4">
        <v>115.387</v>
      </c>
      <c r="BR28" s="4">
        <v>0.20610700000000001</v>
      </c>
      <c r="BS28" s="4">
        <v>-5</v>
      </c>
      <c r="BT28" s="4">
        <v>5.1229999999999999E-3</v>
      </c>
      <c r="BU28" s="4">
        <v>5.03674</v>
      </c>
      <c r="BV28" s="4">
        <v>21</v>
      </c>
      <c r="BW28" s="4">
        <f t="shared" si="7"/>
        <v>1.3307067079999999</v>
      </c>
      <c r="BY28" s="4">
        <f>BE28*$BU28*VLOOKUP("Fuel Specific Gravity",'Raw Data'!$A$1:$B$2000,2,FALSE)</f>
        <v>9581.1724867091016</v>
      </c>
      <c r="BZ28" s="4">
        <f>BF28*$BU28*VLOOKUP("Fuel Specific Gravity",'Raw Data'!$A$1:$B$2000,2,FALSE)</f>
        <v>696.87444144367998</v>
      </c>
      <c r="CA28" s="4">
        <f>BJ28*$BU28*VLOOKUP("Fuel Specific Gravity",'Raw Data'!$A$1:$B$2000,2,FALSE)</f>
        <v>37.103442377659995</v>
      </c>
      <c r="CB28" s="4">
        <f>BM28*$BU28*VLOOKUP("Fuel Specific Gravity",'Raw Data'!$A$1:$B$2000,2,FALSE)</f>
        <v>109.556339343142</v>
      </c>
    </row>
    <row r="29" spans="1:80" x14ac:dyDescent="0.25">
      <c r="A29" s="2">
        <v>43167</v>
      </c>
      <c r="B29" s="38">
        <v>2.1804398148148149E-2</v>
      </c>
      <c r="C29" s="4">
        <v>12.914</v>
      </c>
      <c r="D29" s="4">
        <v>1.0551999999999999</v>
      </c>
      <c r="E29" s="4">
        <v>10552</v>
      </c>
      <c r="F29" s="4">
        <v>541.70000000000005</v>
      </c>
      <c r="G29" s="4">
        <v>2.8</v>
      </c>
      <c r="H29" s="4">
        <v>3313.3</v>
      </c>
      <c r="J29" s="4">
        <v>0.9</v>
      </c>
      <c r="K29" s="4">
        <v>0.87239999999999995</v>
      </c>
      <c r="L29" s="4">
        <v>11.2658</v>
      </c>
      <c r="M29" s="4">
        <v>0.92059999999999997</v>
      </c>
      <c r="N29" s="4">
        <v>472.59469999999999</v>
      </c>
      <c r="O29" s="4">
        <v>2.4426999999999999</v>
      </c>
      <c r="P29" s="4">
        <v>475</v>
      </c>
      <c r="Q29" s="4">
        <v>385.61509999999998</v>
      </c>
      <c r="R29" s="4">
        <v>1.9931000000000001</v>
      </c>
      <c r="S29" s="4">
        <v>387.6</v>
      </c>
      <c r="T29" s="4">
        <v>3313.2741000000001</v>
      </c>
      <c r="W29" s="4">
        <v>0</v>
      </c>
      <c r="X29" s="4">
        <v>0.78520000000000001</v>
      </c>
      <c r="Y29" s="4">
        <v>12.4</v>
      </c>
      <c r="Z29" s="4">
        <v>849</v>
      </c>
      <c r="AA29" s="4">
        <v>850</v>
      </c>
      <c r="AB29" s="4">
        <v>864</v>
      </c>
      <c r="AC29" s="4">
        <v>92</v>
      </c>
      <c r="AD29" s="4">
        <v>27.01</v>
      </c>
      <c r="AE29" s="4">
        <v>0.62</v>
      </c>
      <c r="AF29" s="4">
        <v>979</v>
      </c>
      <c r="AG29" s="4">
        <v>1</v>
      </c>
      <c r="AH29" s="4">
        <v>49</v>
      </c>
      <c r="AI29" s="4">
        <v>37</v>
      </c>
      <c r="AJ29" s="4">
        <v>192</v>
      </c>
      <c r="AK29" s="4">
        <v>171</v>
      </c>
      <c r="AL29" s="4">
        <v>4.4000000000000004</v>
      </c>
      <c r="AM29" s="4">
        <v>175</v>
      </c>
      <c r="AN29" s="4" t="s">
        <v>155</v>
      </c>
      <c r="AO29" s="4">
        <v>2</v>
      </c>
      <c r="AP29" s="5">
        <v>0.7726157407407408</v>
      </c>
      <c r="AQ29" s="4">
        <v>47.158647999999999</v>
      </c>
      <c r="AR29" s="4">
        <v>-88.485654999999994</v>
      </c>
      <c r="AS29" s="4">
        <v>310</v>
      </c>
      <c r="AT29" s="4">
        <v>31.3</v>
      </c>
      <c r="AU29" s="4">
        <v>12</v>
      </c>
      <c r="AV29" s="4">
        <v>7</v>
      </c>
      <c r="AW29" s="4" t="s">
        <v>230</v>
      </c>
      <c r="AX29" s="4">
        <v>1.9438</v>
      </c>
      <c r="AY29" s="4">
        <v>1.2157</v>
      </c>
      <c r="AZ29" s="4">
        <v>2.5156999999999998</v>
      </c>
      <c r="BA29" s="4">
        <v>13.404</v>
      </c>
      <c r="BB29" s="4">
        <v>14.04</v>
      </c>
      <c r="BC29" s="4">
        <v>1.05</v>
      </c>
      <c r="BD29" s="4">
        <v>14.627000000000001</v>
      </c>
      <c r="BE29" s="4">
        <v>2615.8530000000001</v>
      </c>
      <c r="BF29" s="4">
        <v>136.04300000000001</v>
      </c>
      <c r="BG29" s="4">
        <v>11.492000000000001</v>
      </c>
      <c r="BH29" s="4">
        <v>5.8999999999999997E-2</v>
      </c>
      <c r="BI29" s="4">
        <v>11.551</v>
      </c>
      <c r="BJ29" s="4">
        <v>9.3770000000000007</v>
      </c>
      <c r="BK29" s="4">
        <v>4.8000000000000001E-2</v>
      </c>
      <c r="BL29" s="4">
        <v>9.4250000000000007</v>
      </c>
      <c r="BM29" s="4">
        <v>26.547999999999998</v>
      </c>
      <c r="BQ29" s="4">
        <v>132.55799999999999</v>
      </c>
      <c r="BR29" s="4">
        <v>0.177813</v>
      </c>
      <c r="BS29" s="4">
        <v>-5</v>
      </c>
      <c r="BT29" s="4">
        <v>5.0000000000000001E-3</v>
      </c>
      <c r="BU29" s="4">
        <v>4.3453049999999998</v>
      </c>
      <c r="BV29" s="4">
        <v>21</v>
      </c>
      <c r="BW29" s="4">
        <f t="shared" si="7"/>
        <v>1.1480295809999999</v>
      </c>
      <c r="BY29" s="4">
        <f>BE29*$BU29*VLOOKUP("Fuel Specific Gravity",'Raw Data'!$A$1:$B$2000,2,FALSE)</f>
        <v>8536.3760192439149</v>
      </c>
      <c r="BZ29" s="4">
        <f>BF29*$BU29*VLOOKUP("Fuel Specific Gravity",'Raw Data'!$A$1:$B$2000,2,FALSE)</f>
        <v>443.95239441436502</v>
      </c>
      <c r="CA29" s="4">
        <f>BJ29*$BU29*VLOOKUP("Fuel Specific Gravity",'Raw Data'!$A$1:$B$2000,2,FALSE)</f>
        <v>30.600189663735001</v>
      </c>
      <c r="CB29" s="4">
        <f>BM29*$BU29*VLOOKUP("Fuel Specific Gravity",'Raw Data'!$A$1:$B$2000,2,FALSE)</f>
        <v>86.63472701213999</v>
      </c>
    </row>
    <row r="30" spans="1:80" x14ac:dyDescent="0.25">
      <c r="A30" s="2">
        <v>43167</v>
      </c>
      <c r="B30" s="38">
        <v>2.1815972222222219E-2</v>
      </c>
      <c r="C30" s="4">
        <v>13.042999999999999</v>
      </c>
      <c r="D30" s="4">
        <v>0.68310000000000004</v>
      </c>
      <c r="E30" s="4">
        <v>6831.348876</v>
      </c>
      <c r="F30" s="4">
        <v>481.9</v>
      </c>
      <c r="G30" s="4">
        <v>2.8</v>
      </c>
      <c r="H30" s="4">
        <v>2323.6999999999998</v>
      </c>
      <c r="J30" s="4">
        <v>0.9</v>
      </c>
      <c r="K30" s="4">
        <v>0.87570000000000003</v>
      </c>
      <c r="L30" s="4">
        <v>11.4223</v>
      </c>
      <c r="M30" s="4">
        <v>0.59819999999999995</v>
      </c>
      <c r="N30" s="4">
        <v>421.99279999999999</v>
      </c>
      <c r="O30" s="4">
        <v>2.452</v>
      </c>
      <c r="P30" s="4">
        <v>424.4</v>
      </c>
      <c r="Q30" s="4">
        <v>344.32639999999998</v>
      </c>
      <c r="R30" s="4">
        <v>2.0007000000000001</v>
      </c>
      <c r="S30" s="4">
        <v>346.3</v>
      </c>
      <c r="T30" s="4">
        <v>2323.6891000000001</v>
      </c>
      <c r="W30" s="4">
        <v>0</v>
      </c>
      <c r="X30" s="4">
        <v>0.78939999999999999</v>
      </c>
      <c r="Y30" s="4">
        <v>12.5</v>
      </c>
      <c r="Z30" s="4">
        <v>849</v>
      </c>
      <c r="AA30" s="4">
        <v>851</v>
      </c>
      <c r="AB30" s="4">
        <v>865</v>
      </c>
      <c r="AC30" s="4">
        <v>92</v>
      </c>
      <c r="AD30" s="4">
        <v>27.01</v>
      </c>
      <c r="AE30" s="4">
        <v>0.62</v>
      </c>
      <c r="AF30" s="4">
        <v>979</v>
      </c>
      <c r="AG30" s="4">
        <v>1</v>
      </c>
      <c r="AH30" s="4">
        <v>49</v>
      </c>
      <c r="AI30" s="4">
        <v>37</v>
      </c>
      <c r="AJ30" s="4">
        <v>192</v>
      </c>
      <c r="AK30" s="4">
        <v>171</v>
      </c>
      <c r="AL30" s="4">
        <v>4.5</v>
      </c>
      <c r="AM30" s="4">
        <v>175</v>
      </c>
      <c r="AN30" s="4" t="s">
        <v>155</v>
      </c>
      <c r="AO30" s="4">
        <v>2</v>
      </c>
      <c r="AP30" s="5">
        <v>0.77262731481481473</v>
      </c>
      <c r="AQ30" s="4">
        <v>47.158602000000002</v>
      </c>
      <c r="AR30" s="4">
        <v>-88.485490999999996</v>
      </c>
      <c r="AS30" s="4">
        <v>310</v>
      </c>
      <c r="AT30" s="4">
        <v>29.6</v>
      </c>
      <c r="AU30" s="4">
        <v>12</v>
      </c>
      <c r="AV30" s="4">
        <v>9</v>
      </c>
      <c r="AW30" s="4" t="s">
        <v>200</v>
      </c>
      <c r="AX30" s="4">
        <v>2</v>
      </c>
      <c r="AY30" s="4">
        <v>1.3</v>
      </c>
      <c r="AZ30" s="4">
        <v>2.6</v>
      </c>
      <c r="BA30" s="4">
        <v>13.404</v>
      </c>
      <c r="BB30" s="4">
        <v>14.43</v>
      </c>
      <c r="BC30" s="4">
        <v>1.08</v>
      </c>
      <c r="BD30" s="4">
        <v>14.193</v>
      </c>
      <c r="BE30" s="4">
        <v>2709.7049999999999</v>
      </c>
      <c r="BF30" s="4">
        <v>90.325999999999993</v>
      </c>
      <c r="BG30" s="4">
        <v>10.484</v>
      </c>
      <c r="BH30" s="4">
        <v>6.0999999999999999E-2</v>
      </c>
      <c r="BI30" s="4">
        <v>10.545</v>
      </c>
      <c r="BJ30" s="4">
        <v>8.5540000000000003</v>
      </c>
      <c r="BK30" s="4">
        <v>0.05</v>
      </c>
      <c r="BL30" s="4">
        <v>8.6039999999999992</v>
      </c>
      <c r="BM30" s="4">
        <v>19.022500000000001</v>
      </c>
      <c r="BQ30" s="4">
        <v>136.16</v>
      </c>
      <c r="BR30" s="4">
        <v>0.16961499999999999</v>
      </c>
      <c r="BS30" s="4">
        <v>-5</v>
      </c>
      <c r="BT30" s="4">
        <v>5.0000000000000001E-3</v>
      </c>
      <c r="BU30" s="4">
        <v>4.1449670000000003</v>
      </c>
      <c r="BV30" s="4">
        <v>21</v>
      </c>
      <c r="BW30" s="4">
        <f t="shared" si="7"/>
        <v>1.0951002813999999</v>
      </c>
      <c r="BY30" s="4">
        <f>BE30*$BU30*VLOOKUP("Fuel Specific Gravity",'Raw Data'!$A$1:$B$2000,2,FALSE)</f>
        <v>8434.959991355985</v>
      </c>
      <c r="BZ30" s="4">
        <f>BF30*$BU30*VLOOKUP("Fuel Specific Gravity",'Raw Data'!$A$1:$B$2000,2,FALSE)</f>
        <v>281.17311522074198</v>
      </c>
      <c r="CA30" s="4">
        <f>BJ30*$BU30*VLOOKUP("Fuel Specific Gravity",'Raw Data'!$A$1:$B$2000,2,FALSE)</f>
        <v>26.627491836217999</v>
      </c>
      <c r="CB30" s="4">
        <f>BM30*$BU30*VLOOKUP("Fuel Specific Gravity",'Raw Data'!$A$1:$B$2000,2,FALSE)</f>
        <v>59.214573702882504</v>
      </c>
    </row>
    <row r="31" spans="1:80" x14ac:dyDescent="0.25">
      <c r="A31" s="2">
        <v>43167</v>
      </c>
      <c r="B31" s="38">
        <v>2.1827546296296296E-2</v>
      </c>
      <c r="C31" s="4">
        <v>13.048</v>
      </c>
      <c r="D31" s="4">
        <v>0.43819999999999998</v>
      </c>
      <c r="E31" s="4">
        <v>4381.6034479999998</v>
      </c>
      <c r="F31" s="4">
        <v>411.4</v>
      </c>
      <c r="G31" s="4">
        <v>2.8</v>
      </c>
      <c r="H31" s="4">
        <v>1565.4</v>
      </c>
      <c r="J31" s="4">
        <v>1</v>
      </c>
      <c r="K31" s="4">
        <v>0.87860000000000005</v>
      </c>
      <c r="L31" s="4">
        <v>11.4643</v>
      </c>
      <c r="M31" s="4">
        <v>0.38500000000000001</v>
      </c>
      <c r="N31" s="4">
        <v>361.4819</v>
      </c>
      <c r="O31" s="4">
        <v>2.4601000000000002</v>
      </c>
      <c r="P31" s="4">
        <v>363.9</v>
      </c>
      <c r="Q31" s="4">
        <v>294.95229999999998</v>
      </c>
      <c r="R31" s="4">
        <v>2.0072999999999999</v>
      </c>
      <c r="S31" s="4">
        <v>297</v>
      </c>
      <c r="T31" s="4">
        <v>1565.4231</v>
      </c>
      <c r="W31" s="4">
        <v>0</v>
      </c>
      <c r="X31" s="4">
        <v>0.87860000000000005</v>
      </c>
      <c r="Y31" s="4">
        <v>12.5</v>
      </c>
      <c r="Z31" s="4">
        <v>849</v>
      </c>
      <c r="AA31" s="4">
        <v>850</v>
      </c>
      <c r="AB31" s="4">
        <v>864</v>
      </c>
      <c r="AC31" s="4">
        <v>92</v>
      </c>
      <c r="AD31" s="4">
        <v>27.01</v>
      </c>
      <c r="AE31" s="4">
        <v>0.62</v>
      </c>
      <c r="AF31" s="4">
        <v>979</v>
      </c>
      <c r="AG31" s="4">
        <v>1</v>
      </c>
      <c r="AH31" s="4">
        <v>49</v>
      </c>
      <c r="AI31" s="4">
        <v>37</v>
      </c>
      <c r="AJ31" s="4">
        <v>192</v>
      </c>
      <c r="AK31" s="4">
        <v>171</v>
      </c>
      <c r="AL31" s="4">
        <v>4.5</v>
      </c>
      <c r="AM31" s="4">
        <v>175</v>
      </c>
      <c r="AN31" s="4" t="s">
        <v>155</v>
      </c>
      <c r="AO31" s="4">
        <v>2</v>
      </c>
      <c r="AP31" s="5">
        <v>0.77263888888888888</v>
      </c>
      <c r="AQ31" s="4">
        <v>47.158566</v>
      </c>
      <c r="AR31" s="4">
        <v>-88.485331000000002</v>
      </c>
      <c r="AS31" s="4">
        <v>310.10000000000002</v>
      </c>
      <c r="AT31" s="4">
        <v>28.1</v>
      </c>
      <c r="AU31" s="4">
        <v>12</v>
      </c>
      <c r="AV31" s="4">
        <v>10</v>
      </c>
      <c r="AW31" s="4" t="s">
        <v>199</v>
      </c>
      <c r="AX31" s="4">
        <v>2</v>
      </c>
      <c r="AY31" s="4">
        <v>1.0843</v>
      </c>
      <c r="AZ31" s="4">
        <v>2.3843000000000001</v>
      </c>
      <c r="BA31" s="4">
        <v>13.404</v>
      </c>
      <c r="BB31" s="4">
        <v>14.8</v>
      </c>
      <c r="BC31" s="4">
        <v>1.1000000000000001</v>
      </c>
      <c r="BD31" s="4">
        <v>13.815</v>
      </c>
      <c r="BE31" s="4">
        <v>2775.835</v>
      </c>
      <c r="BF31" s="4">
        <v>59.326999999999998</v>
      </c>
      <c r="BG31" s="4">
        <v>9.1660000000000004</v>
      </c>
      <c r="BH31" s="4">
        <v>6.2E-2</v>
      </c>
      <c r="BI31" s="4">
        <v>9.2279999999999998</v>
      </c>
      <c r="BJ31" s="4">
        <v>7.4790000000000001</v>
      </c>
      <c r="BK31" s="4">
        <v>5.0999999999999997E-2</v>
      </c>
      <c r="BL31" s="4">
        <v>7.53</v>
      </c>
      <c r="BM31" s="4">
        <v>13.079800000000001</v>
      </c>
      <c r="BQ31" s="4">
        <v>154.68299999999999</v>
      </c>
      <c r="BR31" s="4">
        <v>0.15496799999999999</v>
      </c>
      <c r="BS31" s="4">
        <v>-5</v>
      </c>
      <c r="BT31" s="4">
        <v>5.0000000000000001E-3</v>
      </c>
      <c r="BU31" s="4">
        <v>3.7870309999999998</v>
      </c>
      <c r="BV31" s="4">
        <v>21</v>
      </c>
      <c r="BW31" s="4">
        <f t="shared" si="7"/>
        <v>1.0005335901999999</v>
      </c>
      <c r="BY31" s="4">
        <f>BE31*$BU31*VLOOKUP("Fuel Specific Gravity",'Raw Data'!$A$1:$B$2000,2,FALSE)</f>
        <v>7894.6420701096349</v>
      </c>
      <c r="BZ31" s="4">
        <f>BF31*$BU31*VLOOKUP("Fuel Specific Gravity",'Raw Data'!$A$1:$B$2000,2,FALSE)</f>
        <v>168.729564290887</v>
      </c>
      <c r="CA31" s="4">
        <f>BJ31*$BU31*VLOOKUP("Fuel Specific Gravity",'Raw Data'!$A$1:$B$2000,2,FALSE)</f>
        <v>21.270726841599</v>
      </c>
      <c r="CB31" s="4">
        <f>BM31*$BU31*VLOOKUP("Fuel Specific Gravity",'Raw Data'!$A$1:$B$2000,2,FALSE)</f>
        <v>37.199739663423799</v>
      </c>
    </row>
    <row r="32" spans="1:80" x14ac:dyDescent="0.25">
      <c r="A32" s="2">
        <v>43167</v>
      </c>
      <c r="B32" s="38">
        <v>2.1839120370370373E-2</v>
      </c>
      <c r="C32" s="4">
        <v>13.036</v>
      </c>
      <c r="D32" s="4">
        <v>0.66090000000000004</v>
      </c>
      <c r="E32" s="4">
        <v>6609.0440570000001</v>
      </c>
      <c r="F32" s="4">
        <v>368.5</v>
      </c>
      <c r="G32" s="4">
        <v>2.8</v>
      </c>
      <c r="H32" s="4">
        <v>1182</v>
      </c>
      <c r="J32" s="4">
        <v>1.1000000000000001</v>
      </c>
      <c r="K32" s="4">
        <v>0.87709999999999999</v>
      </c>
      <c r="L32" s="4">
        <v>11.433199999999999</v>
      </c>
      <c r="M32" s="4">
        <v>0.57969999999999999</v>
      </c>
      <c r="N32" s="4">
        <v>323.16649999999998</v>
      </c>
      <c r="O32" s="4">
        <v>2.4304000000000001</v>
      </c>
      <c r="P32" s="4">
        <v>325.60000000000002</v>
      </c>
      <c r="Q32" s="4">
        <v>263.68869999999998</v>
      </c>
      <c r="R32" s="4">
        <v>1.9831000000000001</v>
      </c>
      <c r="S32" s="4">
        <v>265.7</v>
      </c>
      <c r="T32" s="4">
        <v>1181.9808</v>
      </c>
      <c r="W32" s="4">
        <v>0</v>
      </c>
      <c r="X32" s="4">
        <v>0.96479999999999999</v>
      </c>
      <c r="Y32" s="4">
        <v>12.4</v>
      </c>
      <c r="Z32" s="4">
        <v>849</v>
      </c>
      <c r="AA32" s="4">
        <v>849</v>
      </c>
      <c r="AB32" s="4">
        <v>863</v>
      </c>
      <c r="AC32" s="4">
        <v>92</v>
      </c>
      <c r="AD32" s="4">
        <v>27.01</v>
      </c>
      <c r="AE32" s="4">
        <v>0.62</v>
      </c>
      <c r="AF32" s="4">
        <v>979</v>
      </c>
      <c r="AG32" s="4">
        <v>1</v>
      </c>
      <c r="AH32" s="4">
        <v>49</v>
      </c>
      <c r="AI32" s="4">
        <v>37</v>
      </c>
      <c r="AJ32" s="4">
        <v>192</v>
      </c>
      <c r="AK32" s="4">
        <v>171</v>
      </c>
      <c r="AL32" s="4">
        <v>4.5</v>
      </c>
      <c r="AM32" s="4">
        <v>175</v>
      </c>
      <c r="AN32" s="4" t="s">
        <v>155</v>
      </c>
      <c r="AO32" s="4">
        <v>2</v>
      </c>
      <c r="AP32" s="5">
        <v>0.77265046296296302</v>
      </c>
      <c r="AQ32" s="4">
        <v>47.158538</v>
      </c>
      <c r="AR32" s="4">
        <v>-88.485178000000005</v>
      </c>
      <c r="AS32" s="4">
        <v>310.2</v>
      </c>
      <c r="AT32" s="4">
        <v>27.7</v>
      </c>
      <c r="AU32" s="4">
        <v>12</v>
      </c>
      <c r="AV32" s="4">
        <v>10</v>
      </c>
      <c r="AW32" s="4" t="s">
        <v>199</v>
      </c>
      <c r="AX32" s="4">
        <v>2</v>
      </c>
      <c r="AY32" s="4">
        <v>1</v>
      </c>
      <c r="AZ32" s="4">
        <v>2.2999999999999998</v>
      </c>
      <c r="BA32" s="4">
        <v>13.404</v>
      </c>
      <c r="BB32" s="4">
        <v>14.6</v>
      </c>
      <c r="BC32" s="4">
        <v>1.0900000000000001</v>
      </c>
      <c r="BD32" s="4">
        <v>14.016</v>
      </c>
      <c r="BE32" s="4">
        <v>2739.6219999999998</v>
      </c>
      <c r="BF32" s="4">
        <v>88.403999999999996</v>
      </c>
      <c r="BG32" s="4">
        <v>8.109</v>
      </c>
      <c r="BH32" s="4">
        <v>6.0999999999999999E-2</v>
      </c>
      <c r="BI32" s="4">
        <v>8.17</v>
      </c>
      <c r="BJ32" s="4">
        <v>6.617</v>
      </c>
      <c r="BK32" s="4">
        <v>0.05</v>
      </c>
      <c r="BL32" s="4">
        <v>6.6669999999999998</v>
      </c>
      <c r="BM32" s="4">
        <v>9.7736000000000001</v>
      </c>
      <c r="BQ32" s="4">
        <v>168.09299999999999</v>
      </c>
      <c r="BR32" s="4">
        <v>0.15212300000000001</v>
      </c>
      <c r="BS32" s="4">
        <v>-5</v>
      </c>
      <c r="BT32" s="4">
        <v>5.8770000000000003E-3</v>
      </c>
      <c r="BU32" s="4">
        <v>3.7175060000000002</v>
      </c>
      <c r="BV32" s="4">
        <v>21</v>
      </c>
      <c r="BW32" s="4">
        <f t="shared" si="7"/>
        <v>0.98216508520000001</v>
      </c>
      <c r="BY32" s="4">
        <f>BE32*$BU32*VLOOKUP("Fuel Specific Gravity",'Raw Data'!$A$1:$B$2000,2,FALSE)</f>
        <v>7648.605478271732</v>
      </c>
      <c r="BZ32" s="4">
        <f>BF32*$BU32*VLOOKUP("Fuel Specific Gravity",'Raw Data'!$A$1:$B$2000,2,FALSE)</f>
        <v>246.81044271842401</v>
      </c>
      <c r="CA32" s="4">
        <f>BJ32*$BU32*VLOOKUP("Fuel Specific Gravity",'Raw Data'!$A$1:$B$2000,2,FALSE)</f>
        <v>18.473651638702002</v>
      </c>
      <c r="CB32" s="4">
        <f>BM32*$BU32*VLOOKUP("Fuel Specific Gravity",'Raw Data'!$A$1:$B$2000,2,FALSE)</f>
        <v>27.286395897841601</v>
      </c>
    </row>
    <row r="33" spans="1:80" x14ac:dyDescent="0.25">
      <c r="A33" s="2">
        <v>43167</v>
      </c>
      <c r="B33" s="38">
        <v>2.1850694444444443E-2</v>
      </c>
      <c r="C33" s="4">
        <v>12.31</v>
      </c>
      <c r="D33" s="4">
        <v>1.1442000000000001</v>
      </c>
      <c r="E33" s="4">
        <v>11441.78512</v>
      </c>
      <c r="F33" s="4">
        <v>341.5</v>
      </c>
      <c r="G33" s="4">
        <v>2.7</v>
      </c>
      <c r="H33" s="4">
        <v>1108</v>
      </c>
      <c r="J33" s="4">
        <v>1.1499999999999999</v>
      </c>
      <c r="K33" s="4">
        <v>0.87860000000000005</v>
      </c>
      <c r="L33" s="4">
        <v>10.815200000000001</v>
      </c>
      <c r="M33" s="4">
        <v>1.0053000000000001</v>
      </c>
      <c r="N33" s="4">
        <v>299.99560000000002</v>
      </c>
      <c r="O33" s="4">
        <v>2.3721999999999999</v>
      </c>
      <c r="P33" s="4">
        <v>302.39999999999998</v>
      </c>
      <c r="Q33" s="4">
        <v>244.78229999999999</v>
      </c>
      <c r="R33" s="4">
        <v>1.9356</v>
      </c>
      <c r="S33" s="4">
        <v>246.7</v>
      </c>
      <c r="T33" s="4">
        <v>1108.0192</v>
      </c>
      <c r="W33" s="4">
        <v>0</v>
      </c>
      <c r="X33" s="4">
        <v>1.01</v>
      </c>
      <c r="Y33" s="4">
        <v>12.5</v>
      </c>
      <c r="Z33" s="4">
        <v>850</v>
      </c>
      <c r="AA33" s="4">
        <v>852</v>
      </c>
      <c r="AB33" s="4">
        <v>866</v>
      </c>
      <c r="AC33" s="4">
        <v>92</v>
      </c>
      <c r="AD33" s="4">
        <v>27.01</v>
      </c>
      <c r="AE33" s="4">
        <v>0.62</v>
      </c>
      <c r="AF33" s="4">
        <v>979</v>
      </c>
      <c r="AG33" s="4">
        <v>1</v>
      </c>
      <c r="AH33" s="4">
        <v>49</v>
      </c>
      <c r="AI33" s="4">
        <v>37</v>
      </c>
      <c r="AJ33" s="4">
        <v>192</v>
      </c>
      <c r="AK33" s="4">
        <v>171</v>
      </c>
      <c r="AL33" s="4">
        <v>4.5999999999999996</v>
      </c>
      <c r="AM33" s="4">
        <v>175</v>
      </c>
      <c r="AN33" s="4" t="s">
        <v>155</v>
      </c>
      <c r="AO33" s="4">
        <v>2</v>
      </c>
      <c r="AP33" s="5">
        <v>0.77266203703703706</v>
      </c>
      <c r="AQ33" s="4">
        <v>47.158513999999997</v>
      </c>
      <c r="AR33" s="4">
        <v>-88.485033000000001</v>
      </c>
      <c r="AS33" s="4">
        <v>310.2</v>
      </c>
      <c r="AT33" s="4">
        <v>26.3</v>
      </c>
      <c r="AU33" s="4">
        <v>12</v>
      </c>
      <c r="AV33" s="4">
        <v>10</v>
      </c>
      <c r="AW33" s="4" t="s">
        <v>199</v>
      </c>
      <c r="AX33" s="4">
        <v>2.0718999999999999</v>
      </c>
      <c r="AY33" s="4">
        <v>1.1437999999999999</v>
      </c>
      <c r="AZ33" s="4">
        <v>2.5156999999999998</v>
      </c>
      <c r="BA33" s="4">
        <v>13.404</v>
      </c>
      <c r="BB33" s="4">
        <v>14.79</v>
      </c>
      <c r="BC33" s="4">
        <v>1.1000000000000001</v>
      </c>
      <c r="BD33" s="4">
        <v>13.819000000000001</v>
      </c>
      <c r="BE33" s="4">
        <v>2635.058</v>
      </c>
      <c r="BF33" s="4">
        <v>155.88800000000001</v>
      </c>
      <c r="BG33" s="4">
        <v>7.6539999999999999</v>
      </c>
      <c r="BH33" s="4">
        <v>6.0999999999999999E-2</v>
      </c>
      <c r="BI33" s="4">
        <v>7.7149999999999999</v>
      </c>
      <c r="BJ33" s="4">
        <v>6.2460000000000004</v>
      </c>
      <c r="BK33" s="4">
        <v>4.9000000000000002E-2</v>
      </c>
      <c r="BL33" s="4">
        <v>6.2949999999999999</v>
      </c>
      <c r="BM33" s="4">
        <v>9.3158999999999992</v>
      </c>
      <c r="BQ33" s="4">
        <v>178.923</v>
      </c>
      <c r="BR33" s="4">
        <v>0.103765</v>
      </c>
      <c r="BS33" s="4">
        <v>-5</v>
      </c>
      <c r="BT33" s="4">
        <v>6.0000000000000001E-3</v>
      </c>
      <c r="BU33" s="4">
        <v>2.535758</v>
      </c>
      <c r="BV33" s="4">
        <v>21</v>
      </c>
      <c r="BW33" s="4">
        <f t="shared" si="7"/>
        <v>0.66994726360000001</v>
      </c>
      <c r="BY33" s="4">
        <f>BE33*$BU33*VLOOKUP("Fuel Specific Gravity",'Raw Data'!$A$1:$B$2000,2,FALSE)</f>
        <v>5018.0839223769635</v>
      </c>
      <c r="BZ33" s="4">
        <f>BF33*$BU33*VLOOKUP("Fuel Specific Gravity",'Raw Data'!$A$1:$B$2000,2,FALSE)</f>
        <v>296.865976571104</v>
      </c>
      <c r="CA33" s="4">
        <f>BJ33*$BU33*VLOOKUP("Fuel Specific Gravity",'Raw Data'!$A$1:$B$2000,2,FALSE)</f>
        <v>11.894596695468001</v>
      </c>
      <c r="CB33" s="4">
        <f>BM33*$BU33*VLOOKUP("Fuel Specific Gravity",'Raw Data'!$A$1:$B$2000,2,FALSE)</f>
        <v>17.740773832102196</v>
      </c>
    </row>
    <row r="34" spans="1:80" x14ac:dyDescent="0.25">
      <c r="A34" s="2">
        <v>43167</v>
      </c>
      <c r="B34" s="38">
        <v>2.186226851851852E-2</v>
      </c>
      <c r="C34" s="4">
        <v>12.000999999999999</v>
      </c>
      <c r="D34" s="4">
        <v>0.64629999999999999</v>
      </c>
      <c r="E34" s="4">
        <v>6463.3251829999999</v>
      </c>
      <c r="F34" s="4">
        <v>296.2</v>
      </c>
      <c r="G34" s="4">
        <v>2.7</v>
      </c>
      <c r="H34" s="4">
        <v>1184.5</v>
      </c>
      <c r="J34" s="4">
        <v>1.2</v>
      </c>
      <c r="K34" s="4">
        <v>0.88549999999999995</v>
      </c>
      <c r="L34" s="4">
        <v>10.6271</v>
      </c>
      <c r="M34" s="4">
        <v>0.57240000000000002</v>
      </c>
      <c r="N34" s="4">
        <v>262.33030000000002</v>
      </c>
      <c r="O34" s="4">
        <v>2.391</v>
      </c>
      <c r="P34" s="4">
        <v>264.7</v>
      </c>
      <c r="Q34" s="4">
        <v>214.04929999999999</v>
      </c>
      <c r="R34" s="4">
        <v>1.9509000000000001</v>
      </c>
      <c r="S34" s="4">
        <v>216</v>
      </c>
      <c r="T34" s="4">
        <v>1184.5336</v>
      </c>
      <c r="W34" s="4">
        <v>0</v>
      </c>
      <c r="X34" s="4">
        <v>1.0627</v>
      </c>
      <c r="Y34" s="4">
        <v>12.5</v>
      </c>
      <c r="Z34" s="4">
        <v>851</v>
      </c>
      <c r="AA34" s="4">
        <v>852</v>
      </c>
      <c r="AB34" s="4">
        <v>866</v>
      </c>
      <c r="AC34" s="4">
        <v>92</v>
      </c>
      <c r="AD34" s="4">
        <v>27.01</v>
      </c>
      <c r="AE34" s="4">
        <v>0.62</v>
      </c>
      <c r="AF34" s="4">
        <v>979</v>
      </c>
      <c r="AG34" s="4">
        <v>1</v>
      </c>
      <c r="AH34" s="4">
        <v>49</v>
      </c>
      <c r="AI34" s="4">
        <v>37</v>
      </c>
      <c r="AJ34" s="4">
        <v>192</v>
      </c>
      <c r="AK34" s="4">
        <v>171</v>
      </c>
      <c r="AL34" s="4">
        <v>4.5999999999999996</v>
      </c>
      <c r="AM34" s="4">
        <v>175</v>
      </c>
      <c r="AN34" s="4" t="s">
        <v>155</v>
      </c>
      <c r="AO34" s="4">
        <v>2</v>
      </c>
      <c r="AP34" s="5">
        <v>0.7726736111111111</v>
      </c>
      <c r="AQ34" s="4">
        <v>47.158490999999998</v>
      </c>
      <c r="AR34" s="4">
        <v>-88.484887000000001</v>
      </c>
      <c r="AS34" s="4">
        <v>310.2</v>
      </c>
      <c r="AT34" s="4">
        <v>25.7</v>
      </c>
      <c r="AU34" s="4">
        <v>12</v>
      </c>
      <c r="AV34" s="4">
        <v>10</v>
      </c>
      <c r="AW34" s="4" t="s">
        <v>199</v>
      </c>
      <c r="AX34" s="4">
        <v>1.381</v>
      </c>
      <c r="AY34" s="4">
        <v>1.2</v>
      </c>
      <c r="AZ34" s="4">
        <v>1.9529000000000001</v>
      </c>
      <c r="BA34" s="4">
        <v>13.404</v>
      </c>
      <c r="BB34" s="4">
        <v>15.73</v>
      </c>
      <c r="BC34" s="4">
        <v>1.17</v>
      </c>
      <c r="BD34" s="4">
        <v>12.925000000000001</v>
      </c>
      <c r="BE34" s="4">
        <v>2730.0610000000001</v>
      </c>
      <c r="BF34" s="4">
        <v>93.584000000000003</v>
      </c>
      <c r="BG34" s="4">
        <v>7.0570000000000004</v>
      </c>
      <c r="BH34" s="4">
        <v>6.4000000000000001E-2</v>
      </c>
      <c r="BI34" s="4">
        <v>7.1219999999999999</v>
      </c>
      <c r="BJ34" s="4">
        <v>5.758</v>
      </c>
      <c r="BK34" s="4">
        <v>5.1999999999999998E-2</v>
      </c>
      <c r="BL34" s="4">
        <v>5.8109999999999999</v>
      </c>
      <c r="BM34" s="4">
        <v>10.5009</v>
      </c>
      <c r="BQ34" s="4">
        <v>198.494</v>
      </c>
      <c r="BR34" s="4">
        <v>0.135549</v>
      </c>
      <c r="BS34" s="4">
        <v>-5</v>
      </c>
      <c r="BT34" s="4">
        <v>5.1240000000000001E-3</v>
      </c>
      <c r="BU34" s="4">
        <v>3.3124889999999998</v>
      </c>
      <c r="BV34" s="4">
        <v>21</v>
      </c>
      <c r="BW34" s="4">
        <f t="shared" si="7"/>
        <v>0.87515959379999997</v>
      </c>
      <c r="BY34" s="4">
        <f>BE34*$BU34*VLOOKUP("Fuel Specific Gravity",'Raw Data'!$A$1:$B$2000,2,FALSE)</f>
        <v>6791.5160709035781</v>
      </c>
      <c r="BZ34" s="4">
        <f>BF34*$BU34*VLOOKUP("Fuel Specific Gravity",'Raw Data'!$A$1:$B$2000,2,FALSE)</f>
        <v>232.806973902576</v>
      </c>
      <c r="CA34" s="4">
        <f>BJ34*$BU34*VLOOKUP("Fuel Specific Gravity",'Raw Data'!$A$1:$B$2000,2,FALSE)</f>
        <v>14.324057058161999</v>
      </c>
      <c r="CB34" s="4">
        <f>BM34*$BU34*VLOOKUP("Fuel Specific Gravity",'Raw Data'!$A$1:$B$2000,2,FALSE)</f>
        <v>26.1228709208151</v>
      </c>
    </row>
    <row r="35" spans="1:80" x14ac:dyDescent="0.25">
      <c r="A35" s="2">
        <v>43167</v>
      </c>
      <c r="B35" s="38">
        <v>2.1873842592592594E-2</v>
      </c>
      <c r="C35" s="4">
        <v>12.263</v>
      </c>
      <c r="D35" s="4">
        <v>0.36840000000000001</v>
      </c>
      <c r="E35" s="4">
        <v>3684.1890790000002</v>
      </c>
      <c r="F35" s="4">
        <v>253.4</v>
      </c>
      <c r="G35" s="4">
        <v>2.7</v>
      </c>
      <c r="H35" s="4">
        <v>1028.5</v>
      </c>
      <c r="J35" s="4">
        <v>1.3</v>
      </c>
      <c r="K35" s="4">
        <v>0.8861</v>
      </c>
      <c r="L35" s="4">
        <v>10.866099999999999</v>
      </c>
      <c r="M35" s="4">
        <v>0.32650000000000001</v>
      </c>
      <c r="N35" s="4">
        <v>224.54509999999999</v>
      </c>
      <c r="O35" s="4">
        <v>2.3925000000000001</v>
      </c>
      <c r="P35" s="4">
        <v>226.9</v>
      </c>
      <c r="Q35" s="4">
        <v>183.2182</v>
      </c>
      <c r="R35" s="4">
        <v>1.9520999999999999</v>
      </c>
      <c r="S35" s="4">
        <v>185.2</v>
      </c>
      <c r="T35" s="4">
        <v>1028.5237</v>
      </c>
      <c r="W35" s="4">
        <v>0</v>
      </c>
      <c r="X35" s="4">
        <v>1.1518999999999999</v>
      </c>
      <c r="Y35" s="4">
        <v>12.5</v>
      </c>
      <c r="Z35" s="4">
        <v>848</v>
      </c>
      <c r="AA35" s="4">
        <v>850</v>
      </c>
      <c r="AB35" s="4">
        <v>862</v>
      </c>
      <c r="AC35" s="4">
        <v>92</v>
      </c>
      <c r="AD35" s="4">
        <v>27.01</v>
      </c>
      <c r="AE35" s="4">
        <v>0.62</v>
      </c>
      <c r="AF35" s="4">
        <v>979</v>
      </c>
      <c r="AG35" s="4">
        <v>1</v>
      </c>
      <c r="AH35" s="4">
        <v>49</v>
      </c>
      <c r="AI35" s="4">
        <v>37</v>
      </c>
      <c r="AJ35" s="4">
        <v>192</v>
      </c>
      <c r="AK35" s="4">
        <v>170.1</v>
      </c>
      <c r="AL35" s="4">
        <v>4.5999999999999996</v>
      </c>
      <c r="AM35" s="4">
        <v>175</v>
      </c>
      <c r="AN35" s="4" t="s">
        <v>155</v>
      </c>
      <c r="AO35" s="4">
        <v>2</v>
      </c>
      <c r="AP35" s="5">
        <v>0.77268518518518514</v>
      </c>
      <c r="AQ35" s="4">
        <v>47.158493999999997</v>
      </c>
      <c r="AR35" s="4">
        <v>-88.484752</v>
      </c>
      <c r="AS35" s="4">
        <v>310.10000000000002</v>
      </c>
      <c r="AT35" s="4">
        <v>24.1</v>
      </c>
      <c r="AU35" s="4">
        <v>12</v>
      </c>
      <c r="AV35" s="4">
        <v>10</v>
      </c>
      <c r="AW35" s="4" t="s">
        <v>199</v>
      </c>
      <c r="AX35" s="4">
        <v>1.2438</v>
      </c>
      <c r="AY35" s="4">
        <v>1.4157</v>
      </c>
      <c r="AZ35" s="4">
        <v>1.9157</v>
      </c>
      <c r="BA35" s="4">
        <v>13.404</v>
      </c>
      <c r="BB35" s="4">
        <v>15.81</v>
      </c>
      <c r="BC35" s="4">
        <v>1.18</v>
      </c>
      <c r="BD35" s="4">
        <v>12.853999999999999</v>
      </c>
      <c r="BE35" s="4">
        <v>2797.0520000000001</v>
      </c>
      <c r="BF35" s="4">
        <v>53.484999999999999</v>
      </c>
      <c r="BG35" s="4">
        <v>6.0529999999999999</v>
      </c>
      <c r="BH35" s="4">
        <v>6.4000000000000001E-2</v>
      </c>
      <c r="BI35" s="4">
        <v>6.117</v>
      </c>
      <c r="BJ35" s="4">
        <v>4.9390000000000001</v>
      </c>
      <c r="BK35" s="4">
        <v>5.2999999999999999E-2</v>
      </c>
      <c r="BL35" s="4">
        <v>4.992</v>
      </c>
      <c r="BM35" s="4">
        <v>9.1361000000000008</v>
      </c>
      <c r="BQ35" s="4">
        <v>215.601</v>
      </c>
      <c r="BR35" s="4">
        <v>0.18309</v>
      </c>
      <c r="BS35" s="4">
        <v>-5</v>
      </c>
      <c r="BT35" s="4">
        <v>5.0000000000000001E-3</v>
      </c>
      <c r="BU35" s="4">
        <v>4.4742639999999998</v>
      </c>
      <c r="BV35" s="4">
        <v>21</v>
      </c>
      <c r="BW35" s="4">
        <f t="shared" si="7"/>
        <v>1.1821005487999998</v>
      </c>
      <c r="BY35" s="4">
        <f>BE35*$BU35*VLOOKUP("Fuel Specific Gravity",'Raw Data'!$A$1:$B$2000,2,FALSE)</f>
        <v>9398.5765513657279</v>
      </c>
      <c r="BZ35" s="4">
        <f>BF35*$BU35*VLOOKUP("Fuel Specific Gravity",'Raw Data'!$A$1:$B$2000,2,FALSE)</f>
        <v>179.71881354004</v>
      </c>
      <c r="CA35" s="4">
        <f>BJ35*$BU35*VLOOKUP("Fuel Specific Gravity",'Raw Data'!$A$1:$B$2000,2,FALSE)</f>
        <v>16.595890811896002</v>
      </c>
      <c r="CB35" s="4">
        <f>BM35*$BU35*VLOOKUP("Fuel Specific Gravity",'Raw Data'!$A$1:$B$2000,2,FALSE)</f>
        <v>30.698869821130401</v>
      </c>
    </row>
    <row r="36" spans="1:80" x14ac:dyDescent="0.25">
      <c r="A36" s="2">
        <v>43167</v>
      </c>
      <c r="B36" s="38">
        <v>2.1885416666666668E-2</v>
      </c>
      <c r="C36" s="4">
        <v>12.711</v>
      </c>
      <c r="D36" s="4">
        <v>0.47460000000000002</v>
      </c>
      <c r="E36" s="4">
        <v>4745.989673</v>
      </c>
      <c r="F36" s="4">
        <v>241.9</v>
      </c>
      <c r="G36" s="4">
        <v>2.5</v>
      </c>
      <c r="H36" s="4">
        <v>1005.1</v>
      </c>
      <c r="J36" s="4">
        <v>1.51</v>
      </c>
      <c r="K36" s="4">
        <v>0.88160000000000005</v>
      </c>
      <c r="L36" s="4">
        <v>11.2052</v>
      </c>
      <c r="M36" s="4">
        <v>0.41839999999999999</v>
      </c>
      <c r="N36" s="4">
        <v>213.2406</v>
      </c>
      <c r="O36" s="4">
        <v>2.1915</v>
      </c>
      <c r="P36" s="4">
        <v>215.4</v>
      </c>
      <c r="Q36" s="4">
        <v>173.99440000000001</v>
      </c>
      <c r="R36" s="4">
        <v>1.7881</v>
      </c>
      <c r="S36" s="4">
        <v>175.8</v>
      </c>
      <c r="T36" s="4">
        <v>1005.1409</v>
      </c>
      <c r="W36" s="4">
        <v>0</v>
      </c>
      <c r="X36" s="4">
        <v>1.3269</v>
      </c>
      <c r="Y36" s="4">
        <v>12.5</v>
      </c>
      <c r="Z36" s="4">
        <v>846</v>
      </c>
      <c r="AA36" s="4">
        <v>847</v>
      </c>
      <c r="AB36" s="4">
        <v>859</v>
      </c>
      <c r="AC36" s="4">
        <v>92</v>
      </c>
      <c r="AD36" s="4">
        <v>27.01</v>
      </c>
      <c r="AE36" s="4">
        <v>0.62</v>
      </c>
      <c r="AF36" s="4">
        <v>979</v>
      </c>
      <c r="AG36" s="4">
        <v>1</v>
      </c>
      <c r="AH36" s="4">
        <v>49</v>
      </c>
      <c r="AI36" s="4">
        <v>37</v>
      </c>
      <c r="AJ36" s="4">
        <v>192</v>
      </c>
      <c r="AK36" s="4">
        <v>170.9</v>
      </c>
      <c r="AL36" s="4">
        <v>4.5999999999999996</v>
      </c>
      <c r="AM36" s="4">
        <v>175</v>
      </c>
      <c r="AN36" s="4" t="s">
        <v>155</v>
      </c>
      <c r="AO36" s="4">
        <v>1</v>
      </c>
      <c r="AP36" s="5">
        <v>0.77269675925925929</v>
      </c>
      <c r="AQ36" s="4">
        <v>47.158504000000001</v>
      </c>
      <c r="AR36" s="4">
        <v>-88.484634</v>
      </c>
      <c r="AS36" s="4">
        <v>309.8</v>
      </c>
      <c r="AT36" s="4">
        <v>20.7</v>
      </c>
      <c r="AU36" s="4">
        <v>12</v>
      </c>
      <c r="AV36" s="4">
        <v>10</v>
      </c>
      <c r="AW36" s="4" t="s">
        <v>199</v>
      </c>
      <c r="AX36" s="4">
        <v>1.8032999999999999</v>
      </c>
      <c r="AY36" s="4">
        <v>1.7157</v>
      </c>
      <c r="AZ36" s="4">
        <v>2.5752000000000002</v>
      </c>
      <c r="BA36" s="4">
        <v>13.404</v>
      </c>
      <c r="BB36" s="4">
        <v>15.18</v>
      </c>
      <c r="BC36" s="4">
        <v>1.1299999999999999</v>
      </c>
      <c r="BD36" s="4">
        <v>13.436</v>
      </c>
      <c r="BE36" s="4">
        <v>2778.5120000000002</v>
      </c>
      <c r="BF36" s="4">
        <v>66.031000000000006</v>
      </c>
      <c r="BG36" s="4">
        <v>5.5369999999999999</v>
      </c>
      <c r="BH36" s="4">
        <v>5.7000000000000002E-2</v>
      </c>
      <c r="BI36" s="4">
        <v>5.5940000000000003</v>
      </c>
      <c r="BJ36" s="4">
        <v>4.5179999999999998</v>
      </c>
      <c r="BK36" s="4">
        <v>4.5999999999999999E-2</v>
      </c>
      <c r="BL36" s="4">
        <v>4.5650000000000004</v>
      </c>
      <c r="BM36" s="4">
        <v>8.6007999999999996</v>
      </c>
      <c r="BQ36" s="4">
        <v>239.24</v>
      </c>
      <c r="BR36" s="4">
        <v>0.20127800000000001</v>
      </c>
      <c r="BS36" s="4">
        <v>-5</v>
      </c>
      <c r="BT36" s="4">
        <v>5.0000000000000001E-3</v>
      </c>
      <c r="BU36" s="4">
        <v>4.9187320000000003</v>
      </c>
      <c r="BV36" s="4">
        <v>21</v>
      </c>
      <c r="BW36" s="4">
        <f t="shared" si="7"/>
        <v>1.2995289944000001</v>
      </c>
      <c r="BY36" s="4">
        <f>BE36*$BU36*VLOOKUP("Fuel Specific Gravity",'Raw Data'!$A$1:$B$2000,2,FALSE)</f>
        <v>10263.733670974785</v>
      </c>
      <c r="BZ36" s="4">
        <f>BF36*$BU36*VLOOKUP("Fuel Specific Gravity",'Raw Data'!$A$1:$B$2000,2,FALSE)</f>
        <v>243.91638331169204</v>
      </c>
      <c r="CA36" s="4">
        <f>BJ36*$BU36*VLOOKUP("Fuel Specific Gravity",'Raw Data'!$A$1:$B$2000,2,FALSE)</f>
        <v>16.689346213175998</v>
      </c>
      <c r="CB36" s="4">
        <f>BM36*$BU36*VLOOKUP("Fuel Specific Gravity",'Raw Data'!$A$1:$B$2000,2,FALSE)</f>
        <v>31.771077669385601</v>
      </c>
    </row>
    <row r="37" spans="1:80" x14ac:dyDescent="0.25">
      <c r="A37" s="2">
        <v>43167</v>
      </c>
      <c r="B37" s="38">
        <v>2.1896990740740741E-2</v>
      </c>
      <c r="C37" s="4">
        <v>12.88</v>
      </c>
      <c r="D37" s="4">
        <v>0.6512</v>
      </c>
      <c r="E37" s="4">
        <v>6511.709758</v>
      </c>
      <c r="F37" s="4">
        <v>255</v>
      </c>
      <c r="G37" s="4">
        <v>2.4</v>
      </c>
      <c r="H37" s="4">
        <v>1189</v>
      </c>
      <c r="J37" s="4">
        <v>1.75</v>
      </c>
      <c r="K37" s="4">
        <v>0.87839999999999996</v>
      </c>
      <c r="L37" s="4">
        <v>11.313800000000001</v>
      </c>
      <c r="M37" s="4">
        <v>0.57199999999999995</v>
      </c>
      <c r="N37" s="4">
        <v>224.0102</v>
      </c>
      <c r="O37" s="4">
        <v>2.0975000000000001</v>
      </c>
      <c r="P37" s="4">
        <v>226.1</v>
      </c>
      <c r="Q37" s="4">
        <v>182.76480000000001</v>
      </c>
      <c r="R37" s="4">
        <v>1.7113</v>
      </c>
      <c r="S37" s="4">
        <v>184.5</v>
      </c>
      <c r="T37" s="4">
        <v>1188.9921999999999</v>
      </c>
      <c r="W37" s="4">
        <v>0</v>
      </c>
      <c r="X37" s="4">
        <v>1.5415000000000001</v>
      </c>
      <c r="Y37" s="4">
        <v>12.5</v>
      </c>
      <c r="Z37" s="4">
        <v>846</v>
      </c>
      <c r="AA37" s="4">
        <v>847</v>
      </c>
      <c r="AB37" s="4">
        <v>859</v>
      </c>
      <c r="AC37" s="4">
        <v>92</v>
      </c>
      <c r="AD37" s="4">
        <v>26.98</v>
      </c>
      <c r="AE37" s="4">
        <v>0.62</v>
      </c>
      <c r="AF37" s="4">
        <v>980</v>
      </c>
      <c r="AG37" s="4">
        <v>1</v>
      </c>
      <c r="AH37" s="4">
        <v>49</v>
      </c>
      <c r="AI37" s="4">
        <v>37</v>
      </c>
      <c r="AJ37" s="4">
        <v>192</v>
      </c>
      <c r="AK37" s="4">
        <v>170.1</v>
      </c>
      <c r="AL37" s="4">
        <v>4.5</v>
      </c>
      <c r="AM37" s="4">
        <v>175</v>
      </c>
      <c r="AN37" s="4" t="s">
        <v>155</v>
      </c>
      <c r="AO37" s="4">
        <v>1</v>
      </c>
      <c r="AP37" s="5">
        <v>0.77270833333333344</v>
      </c>
      <c r="AQ37" s="4">
        <v>47.158529000000001</v>
      </c>
      <c r="AR37" s="4">
        <v>-88.484530000000007</v>
      </c>
      <c r="AS37" s="4">
        <v>309.8</v>
      </c>
      <c r="AT37" s="4">
        <v>19.899999999999999</v>
      </c>
      <c r="AU37" s="4">
        <v>12</v>
      </c>
      <c r="AV37" s="4">
        <v>10</v>
      </c>
      <c r="AW37" s="4" t="s">
        <v>199</v>
      </c>
      <c r="AX37" s="4">
        <v>2</v>
      </c>
      <c r="AY37" s="4">
        <v>1.8</v>
      </c>
      <c r="AZ37" s="4">
        <v>2.8</v>
      </c>
      <c r="BA37" s="4">
        <v>13.404</v>
      </c>
      <c r="BB37" s="4">
        <v>14.77</v>
      </c>
      <c r="BC37" s="4">
        <v>1.1000000000000001</v>
      </c>
      <c r="BD37" s="4">
        <v>13.843999999999999</v>
      </c>
      <c r="BE37" s="4">
        <v>2739.6439999999998</v>
      </c>
      <c r="BF37" s="4">
        <v>88.156000000000006</v>
      </c>
      <c r="BG37" s="4">
        <v>5.681</v>
      </c>
      <c r="BH37" s="4">
        <v>5.2999999999999999E-2</v>
      </c>
      <c r="BI37" s="4">
        <v>5.734</v>
      </c>
      <c r="BJ37" s="4">
        <v>4.6349999999999998</v>
      </c>
      <c r="BK37" s="4">
        <v>4.2999999999999997E-2</v>
      </c>
      <c r="BL37" s="4">
        <v>4.6779999999999999</v>
      </c>
      <c r="BM37" s="4">
        <v>9.9354999999999993</v>
      </c>
      <c r="BQ37" s="4">
        <v>271.40699999999998</v>
      </c>
      <c r="BR37" s="4">
        <v>0.22317100000000001</v>
      </c>
      <c r="BS37" s="4">
        <v>-5</v>
      </c>
      <c r="BT37" s="4">
        <v>5.8770000000000003E-3</v>
      </c>
      <c r="BU37" s="4">
        <v>5.4537409999999999</v>
      </c>
      <c r="BV37" s="4">
        <v>21</v>
      </c>
      <c r="BW37" s="4">
        <f t="shared" si="7"/>
        <v>1.4408783722</v>
      </c>
      <c r="BY37" s="4">
        <f>BE37*$BU37*VLOOKUP("Fuel Specific Gravity",'Raw Data'!$A$1:$B$2000,2,FALSE)</f>
        <v>11220.922914961204</v>
      </c>
      <c r="BZ37" s="4">
        <f>BF37*$BU37*VLOOKUP("Fuel Specific Gravity",'Raw Data'!$A$1:$B$2000,2,FALSE)</f>
        <v>361.06577368859598</v>
      </c>
      <c r="CA37" s="4">
        <f>BJ37*$BU37*VLOOKUP("Fuel Specific Gravity",'Raw Data'!$A$1:$B$2000,2,FALSE)</f>
        <v>18.983845240785001</v>
      </c>
      <c r="CB37" s="4">
        <f>BM37*$BU37*VLOOKUP("Fuel Specific Gravity",'Raw Data'!$A$1:$B$2000,2,FALSE)</f>
        <v>40.693418422830497</v>
      </c>
    </row>
    <row r="38" spans="1:80" x14ac:dyDescent="0.25">
      <c r="A38" s="2">
        <v>43167</v>
      </c>
      <c r="B38" s="38">
        <v>2.1908564814814815E-2</v>
      </c>
      <c r="C38" s="4">
        <v>12.88</v>
      </c>
      <c r="D38" s="4">
        <v>0.7117</v>
      </c>
      <c r="E38" s="4">
        <v>7117.3789649999999</v>
      </c>
      <c r="F38" s="4">
        <v>267.7</v>
      </c>
      <c r="G38" s="4">
        <v>2.2999999999999998</v>
      </c>
      <c r="H38" s="4">
        <v>1465.4</v>
      </c>
      <c r="J38" s="4">
        <v>1.8</v>
      </c>
      <c r="K38" s="4">
        <v>0.87760000000000005</v>
      </c>
      <c r="L38" s="4">
        <v>11.3032</v>
      </c>
      <c r="M38" s="4">
        <v>0.62460000000000004</v>
      </c>
      <c r="N38" s="4">
        <v>234.9281</v>
      </c>
      <c r="O38" s="4">
        <v>2.0184000000000002</v>
      </c>
      <c r="P38" s="4">
        <v>236.9</v>
      </c>
      <c r="Q38" s="4">
        <v>191.68780000000001</v>
      </c>
      <c r="R38" s="4">
        <v>1.6469</v>
      </c>
      <c r="S38" s="4">
        <v>193.3</v>
      </c>
      <c r="T38" s="4">
        <v>1465.3981000000001</v>
      </c>
      <c r="W38" s="4">
        <v>0</v>
      </c>
      <c r="X38" s="4">
        <v>1.5795999999999999</v>
      </c>
      <c r="Y38" s="4">
        <v>12.5</v>
      </c>
      <c r="Z38" s="4">
        <v>845</v>
      </c>
      <c r="AA38" s="4">
        <v>845</v>
      </c>
      <c r="AB38" s="4">
        <v>859</v>
      </c>
      <c r="AC38" s="4">
        <v>92</v>
      </c>
      <c r="AD38" s="4">
        <v>27</v>
      </c>
      <c r="AE38" s="4">
        <v>0.62</v>
      </c>
      <c r="AF38" s="4">
        <v>979</v>
      </c>
      <c r="AG38" s="4">
        <v>1</v>
      </c>
      <c r="AH38" s="4">
        <v>49</v>
      </c>
      <c r="AI38" s="4">
        <v>37</v>
      </c>
      <c r="AJ38" s="4">
        <v>191.1</v>
      </c>
      <c r="AK38" s="4">
        <v>170.9</v>
      </c>
      <c r="AL38" s="4">
        <v>4.5</v>
      </c>
      <c r="AM38" s="4">
        <v>174.8</v>
      </c>
      <c r="AN38" s="4" t="s">
        <v>155</v>
      </c>
      <c r="AO38" s="4">
        <v>1</v>
      </c>
      <c r="AP38" s="5">
        <v>0.77271990740740737</v>
      </c>
      <c r="AQ38" s="4">
        <v>47.158568000000002</v>
      </c>
      <c r="AR38" s="4">
        <v>-88.484425000000002</v>
      </c>
      <c r="AS38" s="4">
        <v>309.89999999999998</v>
      </c>
      <c r="AT38" s="4">
        <v>20</v>
      </c>
      <c r="AU38" s="4">
        <v>12</v>
      </c>
      <c r="AV38" s="4">
        <v>10</v>
      </c>
      <c r="AW38" s="4" t="s">
        <v>199</v>
      </c>
      <c r="AX38" s="4">
        <v>2.2157</v>
      </c>
      <c r="AY38" s="4">
        <v>1.2248000000000001</v>
      </c>
      <c r="AZ38" s="4">
        <v>2.9438</v>
      </c>
      <c r="BA38" s="4">
        <v>13.404</v>
      </c>
      <c r="BB38" s="4">
        <v>14.66</v>
      </c>
      <c r="BC38" s="4">
        <v>1.0900000000000001</v>
      </c>
      <c r="BD38" s="4">
        <v>13.95</v>
      </c>
      <c r="BE38" s="4">
        <v>2721.2330000000002</v>
      </c>
      <c r="BF38" s="4">
        <v>95.707999999999998</v>
      </c>
      <c r="BG38" s="4">
        <v>5.923</v>
      </c>
      <c r="BH38" s="4">
        <v>5.0999999999999997E-2</v>
      </c>
      <c r="BI38" s="4">
        <v>5.9740000000000002</v>
      </c>
      <c r="BJ38" s="4">
        <v>4.8330000000000002</v>
      </c>
      <c r="BK38" s="4">
        <v>4.2000000000000003E-2</v>
      </c>
      <c r="BL38" s="4">
        <v>4.8739999999999997</v>
      </c>
      <c r="BM38" s="4">
        <v>12.174200000000001</v>
      </c>
      <c r="BQ38" s="4">
        <v>276.51600000000002</v>
      </c>
      <c r="BR38" s="4">
        <v>0.23213900000000001</v>
      </c>
      <c r="BS38" s="4">
        <v>-5</v>
      </c>
      <c r="BT38" s="4">
        <v>5.1229999999999999E-3</v>
      </c>
      <c r="BU38" s="4">
        <v>5.6728969999999999</v>
      </c>
      <c r="BV38" s="4">
        <v>21</v>
      </c>
      <c r="BW38" s="4">
        <f t="shared" si="7"/>
        <v>1.4987793873999999</v>
      </c>
      <c r="BY38" s="4">
        <f>BE38*$BU38*VLOOKUP("Fuel Specific Gravity",'Raw Data'!$A$1:$B$2000,2,FALSE)</f>
        <v>11593.393166022752</v>
      </c>
      <c r="BZ38" s="4">
        <f>BF38*$BU38*VLOOKUP("Fuel Specific Gravity",'Raw Data'!$A$1:$B$2000,2,FALSE)</f>
        <v>407.74916118307596</v>
      </c>
      <c r="CA38" s="4">
        <f>BJ38*$BU38*VLOOKUP("Fuel Specific Gravity",'Raw Data'!$A$1:$B$2000,2,FALSE)</f>
        <v>20.590250511951002</v>
      </c>
      <c r="CB38" s="4">
        <f>BM38*$BU38*VLOOKUP("Fuel Specific Gravity",'Raw Data'!$A$1:$B$2000,2,FALSE)</f>
        <v>51.866299975707399</v>
      </c>
    </row>
    <row r="39" spans="1:80" x14ac:dyDescent="0.25">
      <c r="A39" s="2">
        <v>43167</v>
      </c>
      <c r="B39" s="38">
        <v>2.1920138888888888E-2</v>
      </c>
      <c r="C39" s="4">
        <v>12.88</v>
      </c>
      <c r="D39" s="4">
        <v>0.64939999999999998</v>
      </c>
      <c r="E39" s="4">
        <v>6494.3478260000002</v>
      </c>
      <c r="F39" s="4">
        <v>305.7</v>
      </c>
      <c r="G39" s="4">
        <v>2</v>
      </c>
      <c r="H39" s="4">
        <v>1566.6</v>
      </c>
      <c r="J39" s="4">
        <v>1.9</v>
      </c>
      <c r="K39" s="4">
        <v>0.878</v>
      </c>
      <c r="L39" s="4">
        <v>11.309200000000001</v>
      </c>
      <c r="M39" s="4">
        <v>0.57020000000000004</v>
      </c>
      <c r="N39" s="4">
        <v>268.41019999999997</v>
      </c>
      <c r="O39" s="4">
        <v>1.7755000000000001</v>
      </c>
      <c r="P39" s="4">
        <v>270.2</v>
      </c>
      <c r="Q39" s="4">
        <v>219.01009999999999</v>
      </c>
      <c r="R39" s="4">
        <v>1.4487000000000001</v>
      </c>
      <c r="S39" s="4">
        <v>220.5</v>
      </c>
      <c r="T39" s="4">
        <v>1566.6482000000001</v>
      </c>
      <c r="W39" s="4">
        <v>0</v>
      </c>
      <c r="X39" s="4">
        <v>1.6682999999999999</v>
      </c>
      <c r="Y39" s="4">
        <v>12.5</v>
      </c>
      <c r="Z39" s="4">
        <v>845</v>
      </c>
      <c r="AA39" s="4">
        <v>846</v>
      </c>
      <c r="AB39" s="4">
        <v>859</v>
      </c>
      <c r="AC39" s="4">
        <v>92</v>
      </c>
      <c r="AD39" s="4">
        <v>27.01</v>
      </c>
      <c r="AE39" s="4">
        <v>0.62</v>
      </c>
      <c r="AF39" s="4">
        <v>979</v>
      </c>
      <c r="AG39" s="4">
        <v>1</v>
      </c>
      <c r="AH39" s="4">
        <v>48.122999999999998</v>
      </c>
      <c r="AI39" s="4">
        <v>37</v>
      </c>
      <c r="AJ39" s="4">
        <v>191</v>
      </c>
      <c r="AK39" s="4">
        <v>171</v>
      </c>
      <c r="AL39" s="4">
        <v>4.5</v>
      </c>
      <c r="AM39" s="4">
        <v>174.4</v>
      </c>
      <c r="AN39" s="4" t="s">
        <v>155</v>
      </c>
      <c r="AO39" s="4">
        <v>1</v>
      </c>
      <c r="AP39" s="5">
        <v>0.77273148148148152</v>
      </c>
      <c r="AQ39" s="4">
        <v>47.158630000000002</v>
      </c>
      <c r="AR39" s="4">
        <v>-88.484331999999995</v>
      </c>
      <c r="AS39" s="4">
        <v>310</v>
      </c>
      <c r="AT39" s="4">
        <v>20.6</v>
      </c>
      <c r="AU39" s="4">
        <v>12</v>
      </c>
      <c r="AV39" s="4">
        <v>10</v>
      </c>
      <c r="AW39" s="4" t="s">
        <v>199</v>
      </c>
      <c r="AX39" s="4">
        <v>2.2999999999999998</v>
      </c>
      <c r="AY39" s="4">
        <v>1</v>
      </c>
      <c r="AZ39" s="4">
        <v>3</v>
      </c>
      <c r="BA39" s="4">
        <v>13.404</v>
      </c>
      <c r="BB39" s="4">
        <v>14.72</v>
      </c>
      <c r="BC39" s="4">
        <v>1.1000000000000001</v>
      </c>
      <c r="BD39" s="4">
        <v>13.888999999999999</v>
      </c>
      <c r="BE39" s="4">
        <v>2731.3609999999999</v>
      </c>
      <c r="BF39" s="4">
        <v>87.655000000000001</v>
      </c>
      <c r="BG39" s="4">
        <v>6.7889999999999997</v>
      </c>
      <c r="BH39" s="4">
        <v>4.4999999999999998E-2</v>
      </c>
      <c r="BI39" s="4">
        <v>6.8339999999999996</v>
      </c>
      <c r="BJ39" s="4">
        <v>5.5389999999999997</v>
      </c>
      <c r="BK39" s="4">
        <v>3.6999999999999998E-2</v>
      </c>
      <c r="BL39" s="4">
        <v>5.5759999999999996</v>
      </c>
      <c r="BM39" s="4">
        <v>13.056900000000001</v>
      </c>
      <c r="BQ39" s="4">
        <v>292.96499999999997</v>
      </c>
      <c r="BR39" s="4">
        <v>0.24001600000000001</v>
      </c>
      <c r="BS39" s="4">
        <v>-5</v>
      </c>
      <c r="BT39" s="4">
        <v>5.0000000000000001E-3</v>
      </c>
      <c r="BU39" s="4">
        <v>5.8653909999999998</v>
      </c>
      <c r="BV39" s="4">
        <v>21</v>
      </c>
      <c r="BW39" s="4">
        <f t="shared" si="7"/>
        <v>1.5496363021999999</v>
      </c>
      <c r="BY39" s="4">
        <f>BE39*$BU39*VLOOKUP("Fuel Specific Gravity",'Raw Data'!$A$1:$B$2000,2,FALSE)</f>
        <v>12031.3956705904</v>
      </c>
      <c r="BZ39" s="4">
        <f>BF39*$BU39*VLOOKUP("Fuel Specific Gravity",'Raw Data'!$A$1:$B$2000,2,FALSE)</f>
        <v>386.11226692685506</v>
      </c>
      <c r="CA39" s="4">
        <f>BJ39*$BU39*VLOOKUP("Fuel Specific Gravity",'Raw Data'!$A$1:$B$2000,2,FALSE)</f>
        <v>24.398788962499001</v>
      </c>
      <c r="CB39" s="4">
        <f>BM39*$BU39*VLOOKUP("Fuel Specific Gravity",'Raw Data'!$A$1:$B$2000,2,FALSE)</f>
        <v>57.514451634672902</v>
      </c>
    </row>
    <row r="40" spans="1:80" x14ac:dyDescent="0.25">
      <c r="A40" s="2">
        <v>43167</v>
      </c>
      <c r="B40" s="38">
        <v>2.1931712962962965E-2</v>
      </c>
      <c r="C40" s="4">
        <v>12.956</v>
      </c>
      <c r="D40" s="4">
        <v>0.61229999999999996</v>
      </c>
      <c r="E40" s="4">
        <v>6122.734563</v>
      </c>
      <c r="F40" s="4">
        <v>359.8</v>
      </c>
      <c r="G40" s="4">
        <v>1.6</v>
      </c>
      <c r="H40" s="4">
        <v>1985.6</v>
      </c>
      <c r="J40" s="4">
        <v>1.9</v>
      </c>
      <c r="K40" s="4">
        <v>0.87739999999999996</v>
      </c>
      <c r="L40" s="4">
        <v>11.367000000000001</v>
      </c>
      <c r="M40" s="4">
        <v>0.53720000000000001</v>
      </c>
      <c r="N40" s="4">
        <v>315.66500000000002</v>
      </c>
      <c r="O40" s="4">
        <v>1.3962000000000001</v>
      </c>
      <c r="P40" s="4">
        <v>317.10000000000002</v>
      </c>
      <c r="Q40" s="4">
        <v>257.54379999999998</v>
      </c>
      <c r="R40" s="4">
        <v>1.1391</v>
      </c>
      <c r="S40" s="4">
        <v>258.7</v>
      </c>
      <c r="T40" s="4">
        <v>1985.6461999999999</v>
      </c>
      <c r="W40" s="4">
        <v>0</v>
      </c>
      <c r="X40" s="4">
        <v>1.667</v>
      </c>
      <c r="Y40" s="4">
        <v>12.4</v>
      </c>
      <c r="Z40" s="4">
        <v>846</v>
      </c>
      <c r="AA40" s="4">
        <v>846</v>
      </c>
      <c r="AB40" s="4">
        <v>860</v>
      </c>
      <c r="AC40" s="4">
        <v>92</v>
      </c>
      <c r="AD40" s="4">
        <v>26.98</v>
      </c>
      <c r="AE40" s="4">
        <v>0.62</v>
      </c>
      <c r="AF40" s="4">
        <v>980</v>
      </c>
      <c r="AG40" s="4">
        <v>1</v>
      </c>
      <c r="AH40" s="4">
        <v>48</v>
      </c>
      <c r="AI40" s="4">
        <v>37</v>
      </c>
      <c r="AJ40" s="4">
        <v>191</v>
      </c>
      <c r="AK40" s="4">
        <v>170.1</v>
      </c>
      <c r="AL40" s="4">
        <v>4.5</v>
      </c>
      <c r="AM40" s="4">
        <v>174</v>
      </c>
      <c r="AN40" s="4" t="s">
        <v>155</v>
      </c>
      <c r="AO40" s="4">
        <v>1</v>
      </c>
      <c r="AP40" s="5">
        <v>0.77274305555555556</v>
      </c>
      <c r="AQ40" s="4">
        <v>47.158698000000001</v>
      </c>
      <c r="AR40" s="4">
        <v>-88.484247999999994</v>
      </c>
      <c r="AS40" s="4">
        <v>310</v>
      </c>
      <c r="AT40" s="4">
        <v>21.5</v>
      </c>
      <c r="AU40" s="4">
        <v>12</v>
      </c>
      <c r="AV40" s="4">
        <v>10</v>
      </c>
      <c r="AW40" s="4" t="s">
        <v>199</v>
      </c>
      <c r="AX40" s="4">
        <v>1.4372</v>
      </c>
      <c r="AY40" s="4">
        <v>1</v>
      </c>
      <c r="AZ40" s="4">
        <v>2.2090999999999998</v>
      </c>
      <c r="BA40" s="4">
        <v>13.404</v>
      </c>
      <c r="BB40" s="4">
        <v>14.64</v>
      </c>
      <c r="BC40" s="4">
        <v>1.0900000000000001</v>
      </c>
      <c r="BD40" s="4">
        <v>13.976000000000001</v>
      </c>
      <c r="BE40" s="4">
        <v>2730.15</v>
      </c>
      <c r="BF40" s="4">
        <v>82.12</v>
      </c>
      <c r="BG40" s="4">
        <v>7.94</v>
      </c>
      <c r="BH40" s="4">
        <v>3.5000000000000003E-2</v>
      </c>
      <c r="BI40" s="4">
        <v>7.9749999999999996</v>
      </c>
      <c r="BJ40" s="4">
        <v>6.4779999999999998</v>
      </c>
      <c r="BK40" s="4">
        <v>2.9000000000000001E-2</v>
      </c>
      <c r="BL40" s="4">
        <v>6.5060000000000002</v>
      </c>
      <c r="BM40" s="4">
        <v>16.457599999999999</v>
      </c>
      <c r="BQ40" s="4">
        <v>291.125</v>
      </c>
      <c r="BR40" s="4">
        <v>0.36027199999999998</v>
      </c>
      <c r="BS40" s="4">
        <v>-5</v>
      </c>
      <c r="BT40" s="4">
        <v>5.8770000000000003E-3</v>
      </c>
      <c r="BU40" s="4">
        <v>8.8041470000000004</v>
      </c>
      <c r="BV40" s="4">
        <v>21</v>
      </c>
      <c r="BW40" s="4">
        <f t="shared" si="7"/>
        <v>2.3260556374000001</v>
      </c>
      <c r="BY40" s="4">
        <f>BE40*$BU40*VLOOKUP("Fuel Specific Gravity",'Raw Data'!$A$1:$B$2000,2,FALSE)</f>
        <v>18051.518090969552</v>
      </c>
      <c r="BZ40" s="4">
        <f>BF40*$BU40*VLOOKUP("Fuel Specific Gravity",'Raw Data'!$A$1:$B$2000,2,FALSE)</f>
        <v>542.97041028164006</v>
      </c>
      <c r="CA40" s="4">
        <f>BJ40*$BU40*VLOOKUP("Fuel Specific Gravity",'Raw Data'!$A$1:$B$2000,2,FALSE)</f>
        <v>42.831981463766006</v>
      </c>
      <c r="CB40" s="4">
        <f>BM40*$BU40*VLOOKUP("Fuel Specific Gravity",'Raw Data'!$A$1:$B$2000,2,FALSE)</f>
        <v>108.81624238006719</v>
      </c>
    </row>
    <row r="41" spans="1:80" x14ac:dyDescent="0.25">
      <c r="A41" s="2">
        <v>43167</v>
      </c>
      <c r="B41" s="38">
        <v>2.1943287037037035E-2</v>
      </c>
      <c r="C41" s="4">
        <v>13.042</v>
      </c>
      <c r="D41" s="4">
        <v>0.83199999999999996</v>
      </c>
      <c r="E41" s="4">
        <v>8320.0080190000008</v>
      </c>
      <c r="F41" s="4">
        <v>512.20000000000005</v>
      </c>
      <c r="G41" s="4">
        <v>0.5</v>
      </c>
      <c r="H41" s="4">
        <v>2481.3000000000002</v>
      </c>
      <c r="J41" s="4">
        <v>1.9</v>
      </c>
      <c r="K41" s="4">
        <v>0.87419999999999998</v>
      </c>
      <c r="L41" s="4">
        <v>11.401400000000001</v>
      </c>
      <c r="M41" s="4">
        <v>0.72740000000000005</v>
      </c>
      <c r="N41" s="4">
        <v>447.78719999999998</v>
      </c>
      <c r="O41" s="4">
        <v>0.42049999999999998</v>
      </c>
      <c r="P41" s="4">
        <v>448.2</v>
      </c>
      <c r="Q41" s="4">
        <v>365.33449999999999</v>
      </c>
      <c r="R41" s="4">
        <v>0.34310000000000002</v>
      </c>
      <c r="S41" s="4">
        <v>365.7</v>
      </c>
      <c r="T41" s="4">
        <v>2481.2678999999998</v>
      </c>
      <c r="W41" s="4">
        <v>0</v>
      </c>
      <c r="X41" s="4">
        <v>1.661</v>
      </c>
      <c r="Y41" s="4">
        <v>12.5</v>
      </c>
      <c r="Z41" s="4">
        <v>845</v>
      </c>
      <c r="AA41" s="4">
        <v>845</v>
      </c>
      <c r="AB41" s="4">
        <v>858</v>
      </c>
      <c r="AC41" s="4">
        <v>92</v>
      </c>
      <c r="AD41" s="4">
        <v>26.98</v>
      </c>
      <c r="AE41" s="4">
        <v>0.62</v>
      </c>
      <c r="AF41" s="4">
        <v>980</v>
      </c>
      <c r="AG41" s="4">
        <v>1</v>
      </c>
      <c r="AH41" s="4">
        <v>48</v>
      </c>
      <c r="AI41" s="4">
        <v>37</v>
      </c>
      <c r="AJ41" s="4">
        <v>191</v>
      </c>
      <c r="AK41" s="4">
        <v>170</v>
      </c>
      <c r="AL41" s="4">
        <v>4.5</v>
      </c>
      <c r="AM41" s="4">
        <v>174.3</v>
      </c>
      <c r="AN41" s="4" t="s">
        <v>155</v>
      </c>
      <c r="AO41" s="4">
        <v>1</v>
      </c>
      <c r="AP41" s="5">
        <v>0.7727546296296296</v>
      </c>
      <c r="AQ41" s="4">
        <v>47.158766</v>
      </c>
      <c r="AR41" s="4">
        <v>-88.484166000000002</v>
      </c>
      <c r="AS41" s="4">
        <v>309.89999999999998</v>
      </c>
      <c r="AT41" s="4">
        <v>21.7</v>
      </c>
      <c r="AU41" s="4">
        <v>12</v>
      </c>
      <c r="AV41" s="4">
        <v>10</v>
      </c>
      <c r="AW41" s="4" t="s">
        <v>199</v>
      </c>
      <c r="AX41" s="4">
        <v>1.1000000000000001</v>
      </c>
      <c r="AY41" s="4">
        <v>1</v>
      </c>
      <c r="AZ41" s="4">
        <v>1.9</v>
      </c>
      <c r="BA41" s="4">
        <v>13.404</v>
      </c>
      <c r="BB41" s="4">
        <v>14.26</v>
      </c>
      <c r="BC41" s="4">
        <v>1.06</v>
      </c>
      <c r="BD41" s="4">
        <v>14.385999999999999</v>
      </c>
      <c r="BE41" s="4">
        <v>2677.558</v>
      </c>
      <c r="BF41" s="4">
        <v>108.72</v>
      </c>
      <c r="BG41" s="4">
        <v>11.013</v>
      </c>
      <c r="BH41" s="4">
        <v>0.01</v>
      </c>
      <c r="BI41" s="4">
        <v>11.023</v>
      </c>
      <c r="BJ41" s="4">
        <v>8.9849999999999994</v>
      </c>
      <c r="BK41" s="4">
        <v>8.0000000000000002E-3</v>
      </c>
      <c r="BL41" s="4">
        <v>8.9930000000000003</v>
      </c>
      <c r="BM41" s="4">
        <v>20.1084</v>
      </c>
      <c r="BQ41" s="4">
        <v>283.63499999999999</v>
      </c>
      <c r="BR41" s="4">
        <v>0.44452900000000001</v>
      </c>
      <c r="BS41" s="4">
        <v>-5</v>
      </c>
      <c r="BT41" s="4">
        <v>6.0000000000000001E-3</v>
      </c>
      <c r="BU41" s="4">
        <v>10.863177</v>
      </c>
      <c r="BV41" s="4">
        <v>21</v>
      </c>
      <c r="BW41" s="4">
        <f t="shared" si="7"/>
        <v>2.8700513634</v>
      </c>
      <c r="BY41" s="4">
        <f>BE41*$BU41*VLOOKUP("Fuel Specific Gravity",'Raw Data'!$A$1:$B$2000,2,FALSE)</f>
        <v>21844.176647806267</v>
      </c>
      <c r="BZ41" s="4">
        <f>BF41*$BU41*VLOOKUP("Fuel Specific Gravity",'Raw Data'!$A$1:$B$2000,2,FALSE)</f>
        <v>886.96449718344002</v>
      </c>
      <c r="CA41" s="4">
        <f>BJ41*$BU41*VLOOKUP("Fuel Specific Gravity",'Raw Data'!$A$1:$B$2000,2,FALSE)</f>
        <v>73.301839654095005</v>
      </c>
      <c r="CB41" s="4">
        <f>BM41*$BU41*VLOOKUP("Fuel Specific Gravity",'Raw Data'!$A$1:$B$2000,2,FALSE)</f>
        <v>164.04927239848681</v>
      </c>
    </row>
    <row r="42" spans="1:80" x14ac:dyDescent="0.25">
      <c r="A42" s="2">
        <v>43167</v>
      </c>
      <c r="B42" s="38">
        <v>2.1954861111111109E-2</v>
      </c>
      <c r="C42" s="4">
        <v>13.093</v>
      </c>
      <c r="D42" s="4">
        <v>1.1442000000000001</v>
      </c>
      <c r="E42" s="4">
        <v>11441.98806</v>
      </c>
      <c r="F42" s="4">
        <v>886.8</v>
      </c>
      <c r="G42" s="4">
        <v>-0.8</v>
      </c>
      <c r="H42" s="4">
        <v>2923.5</v>
      </c>
      <c r="J42" s="4">
        <v>1.9</v>
      </c>
      <c r="K42" s="4">
        <v>0.87050000000000005</v>
      </c>
      <c r="L42" s="4">
        <v>11.398400000000001</v>
      </c>
      <c r="M42" s="4">
        <v>0.99609999999999999</v>
      </c>
      <c r="N42" s="4">
        <v>772.0136</v>
      </c>
      <c r="O42" s="4">
        <v>0</v>
      </c>
      <c r="P42" s="4">
        <v>772</v>
      </c>
      <c r="Q42" s="4">
        <v>629.86</v>
      </c>
      <c r="R42" s="4">
        <v>0</v>
      </c>
      <c r="S42" s="4">
        <v>629.9</v>
      </c>
      <c r="T42" s="4">
        <v>2923.4888999999998</v>
      </c>
      <c r="W42" s="4">
        <v>0</v>
      </c>
      <c r="X42" s="4">
        <v>1.6539999999999999</v>
      </c>
      <c r="Y42" s="4">
        <v>12.5</v>
      </c>
      <c r="Z42" s="4">
        <v>845</v>
      </c>
      <c r="AA42" s="4">
        <v>844</v>
      </c>
      <c r="AB42" s="4">
        <v>858</v>
      </c>
      <c r="AC42" s="4">
        <v>92</v>
      </c>
      <c r="AD42" s="4">
        <v>26.98</v>
      </c>
      <c r="AE42" s="4">
        <v>0.62</v>
      </c>
      <c r="AF42" s="4">
        <v>980</v>
      </c>
      <c r="AG42" s="4">
        <v>1</v>
      </c>
      <c r="AH42" s="4">
        <v>48</v>
      </c>
      <c r="AI42" s="4">
        <v>37</v>
      </c>
      <c r="AJ42" s="4">
        <v>191</v>
      </c>
      <c r="AK42" s="4">
        <v>170</v>
      </c>
      <c r="AL42" s="4">
        <v>4.4000000000000004</v>
      </c>
      <c r="AM42" s="4">
        <v>174.7</v>
      </c>
      <c r="AN42" s="4" t="s">
        <v>155</v>
      </c>
      <c r="AO42" s="4">
        <v>1</v>
      </c>
      <c r="AP42" s="5">
        <v>0.77276620370370364</v>
      </c>
      <c r="AQ42" s="4">
        <v>47.158855000000003</v>
      </c>
      <c r="AR42" s="4">
        <v>-88.484119000000007</v>
      </c>
      <c r="AS42" s="4">
        <v>309.8</v>
      </c>
      <c r="AT42" s="4">
        <v>23.5</v>
      </c>
      <c r="AU42" s="4">
        <v>12</v>
      </c>
      <c r="AV42" s="4">
        <v>9</v>
      </c>
      <c r="AW42" s="4" t="s">
        <v>209</v>
      </c>
      <c r="AX42" s="4">
        <v>1.1718999999999999</v>
      </c>
      <c r="AY42" s="4">
        <v>1.0719000000000001</v>
      </c>
      <c r="AZ42" s="4">
        <v>1.9</v>
      </c>
      <c r="BA42" s="4">
        <v>13.404</v>
      </c>
      <c r="BB42" s="4">
        <v>13.83</v>
      </c>
      <c r="BC42" s="4">
        <v>1.03</v>
      </c>
      <c r="BD42" s="4">
        <v>14.871</v>
      </c>
      <c r="BE42" s="4">
        <v>2611.2429999999999</v>
      </c>
      <c r="BF42" s="4">
        <v>145.23599999999999</v>
      </c>
      <c r="BG42" s="4">
        <v>18.521000000000001</v>
      </c>
      <c r="BH42" s="4">
        <v>0</v>
      </c>
      <c r="BI42" s="4">
        <v>18.521000000000001</v>
      </c>
      <c r="BJ42" s="4">
        <v>15.111000000000001</v>
      </c>
      <c r="BK42" s="4">
        <v>0</v>
      </c>
      <c r="BL42" s="4">
        <v>15.111000000000001</v>
      </c>
      <c r="BM42" s="4">
        <v>23.111499999999999</v>
      </c>
      <c r="BQ42" s="4">
        <v>275.51600000000002</v>
      </c>
      <c r="BR42" s="4">
        <v>0.48469499999999999</v>
      </c>
      <c r="BS42" s="4">
        <v>-5</v>
      </c>
      <c r="BT42" s="4">
        <v>6.0000000000000001E-3</v>
      </c>
      <c r="BU42" s="4">
        <v>11.844734000000001</v>
      </c>
      <c r="BV42" s="4">
        <v>21</v>
      </c>
      <c r="BW42" s="4">
        <f t="shared" si="7"/>
        <v>3.1293787228000003</v>
      </c>
      <c r="BY42" s="4">
        <f>BE42*$BU42*VLOOKUP("Fuel Specific Gravity",'Raw Data'!$A$1:$B$2000,2,FALSE)</f>
        <v>23228.038537015862</v>
      </c>
      <c r="BZ42" s="4">
        <f>BF42*$BU42*VLOOKUP("Fuel Specific Gravity",'Raw Data'!$A$1:$B$2000,2,FALSE)</f>
        <v>1291.9316222052241</v>
      </c>
      <c r="CA42" s="4">
        <f>BJ42*$BU42*VLOOKUP("Fuel Specific Gravity",'Raw Data'!$A$1:$B$2000,2,FALSE)</f>
        <v>134.418317380974</v>
      </c>
      <c r="CB42" s="4">
        <f>BM42*$BU42*VLOOKUP("Fuel Specific Gravity",'Raw Data'!$A$1:$B$2000,2,FALSE)</f>
        <v>205.58592695059102</v>
      </c>
    </row>
    <row r="43" spans="1:80" x14ac:dyDescent="0.25">
      <c r="A43" s="2">
        <v>43167</v>
      </c>
      <c r="B43" s="38">
        <v>2.1966435185185183E-2</v>
      </c>
      <c r="C43" s="4">
        <v>13.076000000000001</v>
      </c>
      <c r="D43" s="4">
        <v>1.4650000000000001</v>
      </c>
      <c r="E43" s="4">
        <v>14650.185810000001</v>
      </c>
      <c r="F43" s="4">
        <v>1144.3</v>
      </c>
      <c r="G43" s="4">
        <v>-0.7</v>
      </c>
      <c r="H43" s="4">
        <v>3276.3</v>
      </c>
      <c r="J43" s="4">
        <v>1.9</v>
      </c>
      <c r="K43" s="4">
        <v>0.86739999999999995</v>
      </c>
      <c r="L43" s="4">
        <v>11.3423</v>
      </c>
      <c r="M43" s="4">
        <v>1.2707999999999999</v>
      </c>
      <c r="N43" s="4">
        <v>992.60230000000001</v>
      </c>
      <c r="O43" s="4">
        <v>0</v>
      </c>
      <c r="P43" s="4">
        <v>992.6</v>
      </c>
      <c r="Q43" s="4">
        <v>809.83079999999995</v>
      </c>
      <c r="R43" s="4">
        <v>0</v>
      </c>
      <c r="S43" s="4">
        <v>809.8</v>
      </c>
      <c r="T43" s="4">
        <v>3276.3325</v>
      </c>
      <c r="W43" s="4">
        <v>0</v>
      </c>
      <c r="X43" s="4">
        <v>1.6480999999999999</v>
      </c>
      <c r="Y43" s="4">
        <v>12.5</v>
      </c>
      <c r="Z43" s="4">
        <v>845</v>
      </c>
      <c r="AA43" s="4">
        <v>844</v>
      </c>
      <c r="AB43" s="4">
        <v>859</v>
      </c>
      <c r="AC43" s="4">
        <v>92</v>
      </c>
      <c r="AD43" s="4">
        <v>26.98</v>
      </c>
      <c r="AE43" s="4">
        <v>0.62</v>
      </c>
      <c r="AF43" s="4">
        <v>980</v>
      </c>
      <c r="AG43" s="4">
        <v>1</v>
      </c>
      <c r="AH43" s="4">
        <v>48</v>
      </c>
      <c r="AI43" s="4">
        <v>37</v>
      </c>
      <c r="AJ43" s="4">
        <v>191</v>
      </c>
      <c r="AK43" s="4">
        <v>170</v>
      </c>
      <c r="AL43" s="4">
        <v>4.4000000000000004</v>
      </c>
      <c r="AM43" s="4">
        <v>175</v>
      </c>
      <c r="AN43" s="4" t="s">
        <v>155</v>
      </c>
      <c r="AO43" s="4">
        <v>1</v>
      </c>
      <c r="AP43" s="5">
        <v>0.77277777777777779</v>
      </c>
      <c r="AQ43" s="4">
        <v>47.158963</v>
      </c>
      <c r="AR43" s="4">
        <v>-88.484100999999995</v>
      </c>
      <c r="AS43" s="4">
        <v>309.8</v>
      </c>
      <c r="AT43" s="4">
        <v>25.4</v>
      </c>
      <c r="AU43" s="4">
        <v>12</v>
      </c>
      <c r="AV43" s="4">
        <v>9</v>
      </c>
      <c r="AW43" s="4" t="s">
        <v>209</v>
      </c>
      <c r="AX43" s="4">
        <v>1.4876</v>
      </c>
      <c r="AY43" s="4">
        <v>1.0281</v>
      </c>
      <c r="AZ43" s="4">
        <v>2.1876000000000002</v>
      </c>
      <c r="BA43" s="4">
        <v>13.404</v>
      </c>
      <c r="BB43" s="4">
        <v>13.49</v>
      </c>
      <c r="BC43" s="4">
        <v>1.01</v>
      </c>
      <c r="BD43" s="4">
        <v>15.282999999999999</v>
      </c>
      <c r="BE43" s="4">
        <v>2547.241</v>
      </c>
      <c r="BF43" s="4">
        <v>181.64500000000001</v>
      </c>
      <c r="BG43" s="4">
        <v>23.344000000000001</v>
      </c>
      <c r="BH43" s="4">
        <v>0</v>
      </c>
      <c r="BI43" s="4">
        <v>23.344000000000001</v>
      </c>
      <c r="BJ43" s="4">
        <v>19.045999999999999</v>
      </c>
      <c r="BK43" s="4">
        <v>0</v>
      </c>
      <c r="BL43" s="4">
        <v>19.045999999999999</v>
      </c>
      <c r="BM43" s="4">
        <v>25.390899999999998</v>
      </c>
      <c r="BQ43" s="4">
        <v>269.12599999999998</v>
      </c>
      <c r="BR43" s="4">
        <v>0.53109600000000001</v>
      </c>
      <c r="BS43" s="4">
        <v>-5</v>
      </c>
      <c r="BT43" s="4">
        <v>6.0000000000000001E-3</v>
      </c>
      <c r="BU43" s="4">
        <v>12.978659</v>
      </c>
      <c r="BV43" s="4">
        <v>21</v>
      </c>
      <c r="BW43" s="4">
        <f t="shared" si="7"/>
        <v>3.4289617078000001</v>
      </c>
      <c r="BY43" s="4">
        <f>BE43*$BU43*VLOOKUP("Fuel Specific Gravity",'Raw Data'!$A$1:$B$2000,2,FALSE)</f>
        <v>24827.88901969407</v>
      </c>
      <c r="BZ43" s="4">
        <f>BF43*$BU43*VLOOKUP("Fuel Specific Gravity",'Raw Data'!$A$1:$B$2000,2,FALSE)</f>
        <v>1770.4888940553051</v>
      </c>
      <c r="CA43" s="4">
        <f>BJ43*$BU43*VLOOKUP("Fuel Specific Gravity",'Raw Data'!$A$1:$B$2000,2,FALSE)</f>
        <v>185.64084602481401</v>
      </c>
      <c r="CB43" s="4">
        <f>BM43*$BU43*VLOOKUP("Fuel Specific Gravity",'Raw Data'!$A$1:$B$2000,2,FALSE)</f>
        <v>247.48441443512812</v>
      </c>
    </row>
    <row r="44" spans="1:80" x14ac:dyDescent="0.25">
      <c r="A44" s="2">
        <v>43167</v>
      </c>
      <c r="B44" s="38">
        <v>2.197800925925926E-2</v>
      </c>
      <c r="C44" s="4">
        <v>12.96</v>
      </c>
      <c r="D44" s="4">
        <v>1.7103999999999999</v>
      </c>
      <c r="E44" s="4">
        <v>17103.817429999999</v>
      </c>
      <c r="F44" s="4">
        <v>1395.7</v>
      </c>
      <c r="G44" s="4">
        <v>-0.5</v>
      </c>
      <c r="H44" s="4">
        <v>3557.2</v>
      </c>
      <c r="J44" s="4">
        <v>1.9</v>
      </c>
      <c r="K44" s="4">
        <v>0.8659</v>
      </c>
      <c r="L44" s="4">
        <v>11.2217</v>
      </c>
      <c r="M44" s="4">
        <v>1.4810000000000001</v>
      </c>
      <c r="N44" s="4">
        <v>1208.4770000000001</v>
      </c>
      <c r="O44" s="4">
        <v>0</v>
      </c>
      <c r="P44" s="4">
        <v>1208.5</v>
      </c>
      <c r="Q44" s="4">
        <v>986.04769999999996</v>
      </c>
      <c r="R44" s="4">
        <v>0</v>
      </c>
      <c r="S44" s="4">
        <v>986</v>
      </c>
      <c r="T44" s="4">
        <v>3557.1752999999999</v>
      </c>
      <c r="W44" s="4">
        <v>0</v>
      </c>
      <c r="X44" s="4">
        <v>1.6438999999999999</v>
      </c>
      <c r="Y44" s="4">
        <v>12.5</v>
      </c>
      <c r="Z44" s="4">
        <v>845</v>
      </c>
      <c r="AA44" s="4">
        <v>844</v>
      </c>
      <c r="AB44" s="4">
        <v>859</v>
      </c>
      <c r="AC44" s="4">
        <v>92</v>
      </c>
      <c r="AD44" s="4">
        <v>27</v>
      </c>
      <c r="AE44" s="4">
        <v>0.62</v>
      </c>
      <c r="AF44" s="4">
        <v>979</v>
      </c>
      <c r="AG44" s="4">
        <v>1</v>
      </c>
      <c r="AH44" s="4">
        <v>48</v>
      </c>
      <c r="AI44" s="4">
        <v>37</v>
      </c>
      <c r="AJ44" s="4">
        <v>191</v>
      </c>
      <c r="AK44" s="4">
        <v>170</v>
      </c>
      <c r="AL44" s="4">
        <v>4.5</v>
      </c>
      <c r="AM44" s="4">
        <v>175</v>
      </c>
      <c r="AN44" s="4" t="s">
        <v>155</v>
      </c>
      <c r="AO44" s="4">
        <v>1</v>
      </c>
      <c r="AP44" s="5">
        <v>0.77278935185185194</v>
      </c>
      <c r="AQ44" s="4">
        <v>47.159067999999998</v>
      </c>
      <c r="AR44" s="4">
        <v>-88.484080000000006</v>
      </c>
      <c r="AS44" s="4">
        <v>309.8</v>
      </c>
      <c r="AT44" s="4">
        <v>25.9</v>
      </c>
      <c r="AU44" s="4">
        <v>12</v>
      </c>
      <c r="AV44" s="4">
        <v>9</v>
      </c>
      <c r="AW44" s="4" t="s">
        <v>209</v>
      </c>
      <c r="AX44" s="4">
        <v>1.6</v>
      </c>
      <c r="AY44" s="4">
        <v>1</v>
      </c>
      <c r="AZ44" s="4">
        <v>2.2999999999999998</v>
      </c>
      <c r="BA44" s="4">
        <v>13.404</v>
      </c>
      <c r="BB44" s="4">
        <v>13.32</v>
      </c>
      <c r="BC44" s="4">
        <v>0.99</v>
      </c>
      <c r="BD44" s="4">
        <v>15.49</v>
      </c>
      <c r="BE44" s="4">
        <v>2497.3719999999998</v>
      </c>
      <c r="BF44" s="4">
        <v>209.773</v>
      </c>
      <c r="BG44" s="4">
        <v>28.164000000000001</v>
      </c>
      <c r="BH44" s="4">
        <v>0</v>
      </c>
      <c r="BI44" s="4">
        <v>28.164000000000001</v>
      </c>
      <c r="BJ44" s="4">
        <v>22.98</v>
      </c>
      <c r="BK44" s="4">
        <v>0</v>
      </c>
      <c r="BL44" s="4">
        <v>22.98</v>
      </c>
      <c r="BM44" s="4">
        <v>27.318200000000001</v>
      </c>
      <c r="BQ44" s="4">
        <v>266.01799999999997</v>
      </c>
      <c r="BR44" s="4">
        <v>0.50805900000000004</v>
      </c>
      <c r="BS44" s="4">
        <v>-5</v>
      </c>
      <c r="BT44" s="4">
        <v>6.0000000000000001E-3</v>
      </c>
      <c r="BU44" s="4">
        <v>12.415692</v>
      </c>
      <c r="BV44" s="4">
        <v>21</v>
      </c>
      <c r="BW44" s="4">
        <f t="shared" si="7"/>
        <v>3.2802258263999997</v>
      </c>
      <c r="BY44" s="4">
        <f>BE44*$BU44*VLOOKUP("Fuel Specific Gravity",'Raw Data'!$A$1:$B$2000,2,FALSE)</f>
        <v>23285.957772629423</v>
      </c>
      <c r="BZ44" s="4">
        <f>BF44*$BU44*VLOOKUP("Fuel Specific Gravity",'Raw Data'!$A$1:$B$2000,2,FALSE)</f>
        <v>1955.9621953949159</v>
      </c>
      <c r="CA44" s="4">
        <f>BJ44*$BU44*VLOOKUP("Fuel Specific Gravity",'Raw Data'!$A$1:$B$2000,2,FALSE)</f>
        <v>214.26976422215998</v>
      </c>
      <c r="CB44" s="4">
        <f>BM44*$BU44*VLOOKUP("Fuel Specific Gravity",'Raw Data'!$A$1:$B$2000,2,FALSE)</f>
        <v>254.7199422529944</v>
      </c>
    </row>
    <row r="45" spans="1:80" x14ac:dyDescent="0.25">
      <c r="A45" s="2">
        <v>43167</v>
      </c>
      <c r="B45" s="38">
        <v>2.198958333333333E-2</v>
      </c>
      <c r="C45" s="4">
        <v>12.952</v>
      </c>
      <c r="D45" s="4">
        <v>1.857</v>
      </c>
      <c r="E45" s="4">
        <v>18570.13423</v>
      </c>
      <c r="F45" s="4">
        <v>1554.2</v>
      </c>
      <c r="G45" s="4">
        <v>0.1</v>
      </c>
      <c r="H45" s="4">
        <v>3650.2</v>
      </c>
      <c r="J45" s="4">
        <v>1.75</v>
      </c>
      <c r="K45" s="4">
        <v>0.86439999999999995</v>
      </c>
      <c r="L45" s="4">
        <v>11.1953</v>
      </c>
      <c r="M45" s="4">
        <v>1.6052</v>
      </c>
      <c r="N45" s="4">
        <v>1343.4219000000001</v>
      </c>
      <c r="O45" s="4">
        <v>4.99E-2</v>
      </c>
      <c r="P45" s="4">
        <v>1343.5</v>
      </c>
      <c r="Q45" s="4">
        <v>1096.1692</v>
      </c>
      <c r="R45" s="4">
        <v>4.07E-2</v>
      </c>
      <c r="S45" s="4">
        <v>1096.2</v>
      </c>
      <c r="T45" s="4">
        <v>3650.1875</v>
      </c>
      <c r="W45" s="4">
        <v>0</v>
      </c>
      <c r="X45" s="4">
        <v>1.5107999999999999</v>
      </c>
      <c r="Y45" s="4">
        <v>12.1</v>
      </c>
      <c r="Z45" s="4">
        <v>848</v>
      </c>
      <c r="AA45" s="4">
        <v>847</v>
      </c>
      <c r="AB45" s="4">
        <v>860</v>
      </c>
      <c r="AC45" s="4">
        <v>92</v>
      </c>
      <c r="AD45" s="4">
        <v>27.01</v>
      </c>
      <c r="AE45" s="4">
        <v>0.62</v>
      </c>
      <c r="AF45" s="4">
        <v>979</v>
      </c>
      <c r="AG45" s="4">
        <v>1</v>
      </c>
      <c r="AH45" s="4">
        <v>48</v>
      </c>
      <c r="AI45" s="4">
        <v>37</v>
      </c>
      <c r="AJ45" s="4">
        <v>190.1</v>
      </c>
      <c r="AK45" s="4">
        <v>169.1</v>
      </c>
      <c r="AL45" s="4">
        <v>4.0999999999999996</v>
      </c>
      <c r="AM45" s="4">
        <v>175</v>
      </c>
      <c r="AN45" s="4" t="s">
        <v>155</v>
      </c>
      <c r="AO45" s="4">
        <v>1</v>
      </c>
      <c r="AP45" s="5">
        <v>0.77280092592592586</v>
      </c>
      <c r="AQ45" s="4">
        <v>47.159171000000001</v>
      </c>
      <c r="AR45" s="4">
        <v>-88.484055999999995</v>
      </c>
      <c r="AS45" s="4">
        <v>309.8</v>
      </c>
      <c r="AT45" s="4">
        <v>25.9</v>
      </c>
      <c r="AU45" s="4">
        <v>12</v>
      </c>
      <c r="AV45" s="4">
        <v>9</v>
      </c>
      <c r="AW45" s="4" t="s">
        <v>209</v>
      </c>
      <c r="AX45" s="4">
        <v>1.6</v>
      </c>
      <c r="AY45" s="4">
        <v>1</v>
      </c>
      <c r="AZ45" s="4">
        <v>2.2999999999999998</v>
      </c>
      <c r="BA45" s="4">
        <v>13.404</v>
      </c>
      <c r="BB45" s="4">
        <v>13.18</v>
      </c>
      <c r="BC45" s="4">
        <v>0.98</v>
      </c>
      <c r="BD45" s="4">
        <v>15.688000000000001</v>
      </c>
      <c r="BE45" s="4">
        <v>2471.1610000000001</v>
      </c>
      <c r="BF45" s="4">
        <v>225.511</v>
      </c>
      <c r="BG45" s="4">
        <v>31.053999999999998</v>
      </c>
      <c r="BH45" s="4">
        <v>1E-3</v>
      </c>
      <c r="BI45" s="4">
        <v>31.055</v>
      </c>
      <c r="BJ45" s="4">
        <v>25.338000000000001</v>
      </c>
      <c r="BK45" s="4">
        <v>1E-3</v>
      </c>
      <c r="BL45" s="4">
        <v>25.338999999999999</v>
      </c>
      <c r="BM45" s="4">
        <v>27.803699999999999</v>
      </c>
      <c r="BQ45" s="4">
        <v>242.47800000000001</v>
      </c>
      <c r="BR45" s="4">
        <v>0.42857800000000001</v>
      </c>
      <c r="BS45" s="4">
        <v>-5</v>
      </c>
      <c r="BT45" s="4">
        <v>7.7539999999999996E-3</v>
      </c>
      <c r="BU45" s="4">
        <v>10.473375000000001</v>
      </c>
      <c r="BV45" s="4">
        <v>21</v>
      </c>
      <c r="BW45" s="4">
        <f t="shared" si="7"/>
        <v>2.767065675</v>
      </c>
      <c r="BY45" s="4">
        <f>BE45*$BU45*VLOOKUP("Fuel Specific Gravity",'Raw Data'!$A$1:$B$2000,2,FALSE)</f>
        <v>19436.928274619626</v>
      </c>
      <c r="BZ45" s="4">
        <f>BF45*$BU45*VLOOKUP("Fuel Specific Gravity",'Raw Data'!$A$1:$B$2000,2,FALSE)</f>
        <v>1773.7578134883752</v>
      </c>
      <c r="CA45" s="4">
        <f>BJ45*$BU45*VLOOKUP("Fuel Specific Gravity",'Raw Data'!$A$1:$B$2000,2,FALSE)</f>
        <v>199.29615618825002</v>
      </c>
      <c r="CB45" s="4">
        <f>BM45*$BU45*VLOOKUP("Fuel Specific Gravity",'Raw Data'!$A$1:$B$2000,2,FALSE)</f>
        <v>218.69013094211252</v>
      </c>
    </row>
    <row r="46" spans="1:80" x14ac:dyDescent="0.25">
      <c r="A46" s="2">
        <v>43167</v>
      </c>
      <c r="B46" s="38">
        <v>2.2001157407407407E-2</v>
      </c>
      <c r="C46" s="4">
        <v>12.885</v>
      </c>
      <c r="D46" s="4">
        <v>1.9595</v>
      </c>
      <c r="E46" s="4">
        <v>19595.230769999998</v>
      </c>
      <c r="F46" s="4">
        <v>1633.6</v>
      </c>
      <c r="G46" s="4">
        <v>0.7</v>
      </c>
      <c r="H46" s="4">
        <v>3585.5</v>
      </c>
      <c r="J46" s="4">
        <v>1.6</v>
      </c>
      <c r="K46" s="4">
        <v>0.86399999999999999</v>
      </c>
      <c r="L46" s="4">
        <v>11.1318</v>
      </c>
      <c r="M46" s="4">
        <v>1.6930000000000001</v>
      </c>
      <c r="N46" s="4">
        <v>1411.3690999999999</v>
      </c>
      <c r="O46" s="4">
        <v>0.59450000000000003</v>
      </c>
      <c r="P46" s="4">
        <v>1412</v>
      </c>
      <c r="Q46" s="4">
        <v>1151.6110000000001</v>
      </c>
      <c r="R46" s="4">
        <v>0.48509999999999998</v>
      </c>
      <c r="S46" s="4">
        <v>1152.0999999999999</v>
      </c>
      <c r="T46" s="4">
        <v>3585.4982</v>
      </c>
      <c r="W46" s="4">
        <v>0</v>
      </c>
      <c r="X46" s="4">
        <v>1.3823000000000001</v>
      </c>
      <c r="Y46" s="4">
        <v>12.1</v>
      </c>
      <c r="Z46" s="4">
        <v>850</v>
      </c>
      <c r="AA46" s="4">
        <v>848</v>
      </c>
      <c r="AB46" s="4">
        <v>861</v>
      </c>
      <c r="AC46" s="4">
        <v>92</v>
      </c>
      <c r="AD46" s="4">
        <v>27.01</v>
      </c>
      <c r="AE46" s="4">
        <v>0.62</v>
      </c>
      <c r="AF46" s="4">
        <v>979</v>
      </c>
      <c r="AG46" s="4">
        <v>1</v>
      </c>
      <c r="AH46" s="4">
        <v>47.122999999999998</v>
      </c>
      <c r="AI46" s="4">
        <v>37</v>
      </c>
      <c r="AJ46" s="4">
        <v>190</v>
      </c>
      <c r="AK46" s="4">
        <v>169</v>
      </c>
      <c r="AL46" s="4">
        <v>3.9</v>
      </c>
      <c r="AM46" s="4">
        <v>175</v>
      </c>
      <c r="AN46" s="4" t="s">
        <v>155</v>
      </c>
      <c r="AO46" s="4">
        <v>1</v>
      </c>
      <c r="AP46" s="5">
        <v>0.77281250000000001</v>
      </c>
      <c r="AQ46" s="4">
        <v>47.159258000000001</v>
      </c>
      <c r="AR46" s="4">
        <v>-88.484063000000006</v>
      </c>
      <c r="AS46" s="4">
        <v>309.7</v>
      </c>
      <c r="AT46" s="4">
        <v>28.3</v>
      </c>
      <c r="AU46" s="4">
        <v>12</v>
      </c>
      <c r="AV46" s="4">
        <v>9</v>
      </c>
      <c r="AW46" s="4" t="s">
        <v>209</v>
      </c>
      <c r="AX46" s="4">
        <v>1.6359319999999999</v>
      </c>
      <c r="AY46" s="4">
        <v>1.0718639999999999</v>
      </c>
      <c r="AZ46" s="4">
        <v>2.3359320000000001</v>
      </c>
      <c r="BA46" s="4">
        <v>13.404</v>
      </c>
      <c r="BB46" s="4">
        <v>13.14</v>
      </c>
      <c r="BC46" s="4">
        <v>0.98</v>
      </c>
      <c r="BD46" s="4">
        <v>15.744999999999999</v>
      </c>
      <c r="BE46" s="4">
        <v>2453.8139999999999</v>
      </c>
      <c r="BF46" s="4">
        <v>237.51900000000001</v>
      </c>
      <c r="BG46" s="4">
        <v>32.58</v>
      </c>
      <c r="BH46" s="4">
        <v>1.4E-2</v>
      </c>
      <c r="BI46" s="4">
        <v>32.594000000000001</v>
      </c>
      <c r="BJ46" s="4">
        <v>26.584</v>
      </c>
      <c r="BK46" s="4">
        <v>1.0999999999999999E-2</v>
      </c>
      <c r="BL46" s="4">
        <v>26.594999999999999</v>
      </c>
      <c r="BM46" s="4">
        <v>27.273900000000001</v>
      </c>
      <c r="BQ46" s="4">
        <v>221.559</v>
      </c>
      <c r="BR46" s="4">
        <v>0.43729400000000002</v>
      </c>
      <c r="BS46" s="4">
        <v>-5</v>
      </c>
      <c r="BT46" s="4">
        <v>7.123E-3</v>
      </c>
      <c r="BU46" s="4">
        <v>10.686372</v>
      </c>
      <c r="BV46" s="4">
        <v>21</v>
      </c>
      <c r="BW46" s="4">
        <f t="shared" si="7"/>
        <v>2.8233394824000002</v>
      </c>
      <c r="BY46" s="4">
        <f>BE46*$BU46*VLOOKUP("Fuel Specific Gravity",'Raw Data'!$A$1:$B$2000,2,FALSE)</f>
        <v>19692.999286328806</v>
      </c>
      <c r="BZ46" s="4">
        <f>BF46*$BU46*VLOOKUP("Fuel Specific Gravity",'Raw Data'!$A$1:$B$2000,2,FALSE)</f>
        <v>1906.2005096920682</v>
      </c>
      <c r="CA46" s="4">
        <f>BJ46*$BU46*VLOOKUP("Fuel Specific Gravity",'Raw Data'!$A$1:$B$2000,2,FALSE)</f>
        <v>213.34897144924801</v>
      </c>
      <c r="CB46" s="4">
        <f>BM46*$BU46*VLOOKUP("Fuel Specific Gravity",'Raw Data'!$A$1:$B$2000,2,FALSE)</f>
        <v>218.88574000939082</v>
      </c>
    </row>
    <row r="47" spans="1:80" x14ac:dyDescent="0.25">
      <c r="A47" s="2">
        <v>43167</v>
      </c>
      <c r="B47" s="38">
        <v>2.2012731481481484E-2</v>
      </c>
      <c r="C47" s="4">
        <v>12.548</v>
      </c>
      <c r="D47" s="4">
        <v>1.8979999999999999</v>
      </c>
      <c r="E47" s="4">
        <v>18979.846150000001</v>
      </c>
      <c r="F47" s="4">
        <v>1643.4</v>
      </c>
      <c r="G47" s="4">
        <v>1.2</v>
      </c>
      <c r="H47" s="4">
        <v>3474.7</v>
      </c>
      <c r="J47" s="4">
        <v>1.5</v>
      </c>
      <c r="K47" s="4">
        <v>0.86719999999999997</v>
      </c>
      <c r="L47" s="4">
        <v>10.882300000000001</v>
      </c>
      <c r="M47" s="4">
        <v>1.6459999999999999</v>
      </c>
      <c r="N47" s="4">
        <v>1425.1875</v>
      </c>
      <c r="O47" s="4">
        <v>1.0044999999999999</v>
      </c>
      <c r="P47" s="4">
        <v>1426.2</v>
      </c>
      <c r="Q47" s="4">
        <v>1162.8860999999999</v>
      </c>
      <c r="R47" s="4">
        <v>0.8196</v>
      </c>
      <c r="S47" s="4">
        <v>1163.7</v>
      </c>
      <c r="T47" s="4">
        <v>3474.6763000000001</v>
      </c>
      <c r="W47" s="4">
        <v>0</v>
      </c>
      <c r="X47" s="4">
        <v>1.3008999999999999</v>
      </c>
      <c r="Y47" s="4">
        <v>12</v>
      </c>
      <c r="Z47" s="4">
        <v>852</v>
      </c>
      <c r="AA47" s="4">
        <v>851</v>
      </c>
      <c r="AB47" s="4">
        <v>864</v>
      </c>
      <c r="AC47" s="4">
        <v>92</v>
      </c>
      <c r="AD47" s="4">
        <v>27.01</v>
      </c>
      <c r="AE47" s="4">
        <v>0.62</v>
      </c>
      <c r="AF47" s="4">
        <v>979</v>
      </c>
      <c r="AG47" s="4">
        <v>1</v>
      </c>
      <c r="AH47" s="4">
        <v>47</v>
      </c>
      <c r="AI47" s="4">
        <v>37</v>
      </c>
      <c r="AJ47" s="4">
        <v>190</v>
      </c>
      <c r="AK47" s="4">
        <v>169</v>
      </c>
      <c r="AL47" s="4">
        <v>3.8</v>
      </c>
      <c r="AM47" s="4">
        <v>175</v>
      </c>
      <c r="AN47" s="4" t="s">
        <v>155</v>
      </c>
      <c r="AO47" s="4">
        <v>1</v>
      </c>
      <c r="AP47" s="5">
        <v>0.77281250000000001</v>
      </c>
      <c r="AQ47" s="4">
        <v>47.159339000000003</v>
      </c>
      <c r="AR47" s="4">
        <v>-88.484080000000006</v>
      </c>
      <c r="AS47" s="4">
        <v>309.60000000000002</v>
      </c>
      <c r="AT47" s="4">
        <v>31.6</v>
      </c>
      <c r="AU47" s="4">
        <v>12</v>
      </c>
      <c r="AV47" s="4">
        <v>9</v>
      </c>
      <c r="AW47" s="4" t="s">
        <v>209</v>
      </c>
      <c r="AX47" s="4">
        <v>1.685907</v>
      </c>
      <c r="AY47" s="4">
        <v>1.1718139999999999</v>
      </c>
      <c r="AZ47" s="4">
        <v>2.385907</v>
      </c>
      <c r="BA47" s="4">
        <v>13.404</v>
      </c>
      <c r="BB47" s="4">
        <v>13.49</v>
      </c>
      <c r="BC47" s="4">
        <v>1.01</v>
      </c>
      <c r="BD47" s="4">
        <v>15.308</v>
      </c>
      <c r="BE47" s="4">
        <v>2456.2860000000001</v>
      </c>
      <c r="BF47" s="4">
        <v>236.46700000000001</v>
      </c>
      <c r="BG47" s="4">
        <v>33.686999999999998</v>
      </c>
      <c r="BH47" s="4">
        <v>2.4E-2</v>
      </c>
      <c r="BI47" s="4">
        <v>33.710999999999999</v>
      </c>
      <c r="BJ47" s="4">
        <v>27.486999999999998</v>
      </c>
      <c r="BK47" s="4">
        <v>1.9E-2</v>
      </c>
      <c r="BL47" s="4">
        <v>27.507000000000001</v>
      </c>
      <c r="BM47" s="4">
        <v>27.064299999999999</v>
      </c>
      <c r="BQ47" s="4">
        <v>213.49600000000001</v>
      </c>
      <c r="BR47" s="4">
        <v>0.32423600000000002</v>
      </c>
      <c r="BS47" s="4">
        <v>-5</v>
      </c>
      <c r="BT47" s="4">
        <v>7.8770000000000003E-3</v>
      </c>
      <c r="BU47" s="4">
        <v>7.9235170000000004</v>
      </c>
      <c r="BV47" s="4">
        <v>21</v>
      </c>
      <c r="BW47" s="4">
        <f t="shared" si="7"/>
        <v>2.0933931914000001</v>
      </c>
      <c r="BY47" s="4">
        <f>BE47*$BU47*VLOOKUP("Fuel Specific Gravity",'Raw Data'!$A$1:$B$2000,2,FALSE)</f>
        <v>14616.280332274364</v>
      </c>
      <c r="BZ47" s="4">
        <f>BF47*$BU47*VLOOKUP("Fuel Specific Gravity",'Raw Data'!$A$1:$B$2000,2,FALSE)</f>
        <v>1407.1113711236892</v>
      </c>
      <c r="CA47" s="4">
        <f>BJ47*$BU47*VLOOKUP("Fuel Specific Gravity",'Raw Data'!$A$1:$B$2000,2,FALSE)</f>
        <v>163.56307754602901</v>
      </c>
      <c r="CB47" s="4">
        <f>BM47*$BU47*VLOOKUP("Fuel Specific Gravity",'Raw Data'!$A$1:$B$2000,2,FALSE)</f>
        <v>161.04777529846808</v>
      </c>
    </row>
    <row r="48" spans="1:80" x14ac:dyDescent="0.25">
      <c r="A48" s="2">
        <v>43167</v>
      </c>
      <c r="B48" s="38">
        <v>2.2024305555555554E-2</v>
      </c>
      <c r="C48" s="4">
        <v>11.442</v>
      </c>
      <c r="D48" s="4">
        <v>3.4539</v>
      </c>
      <c r="E48" s="4">
        <v>34539.08642</v>
      </c>
      <c r="F48" s="4">
        <v>1549.7</v>
      </c>
      <c r="G48" s="4">
        <v>1.7</v>
      </c>
      <c r="H48" s="4">
        <v>3407.1</v>
      </c>
      <c r="J48" s="4">
        <v>1.4</v>
      </c>
      <c r="K48" s="4">
        <v>0.86160000000000003</v>
      </c>
      <c r="L48" s="4">
        <v>9.8581000000000003</v>
      </c>
      <c r="M48" s="4">
        <v>2.9758</v>
      </c>
      <c r="N48" s="4">
        <v>1335.1796999999999</v>
      </c>
      <c r="O48" s="4">
        <v>1.4794</v>
      </c>
      <c r="P48" s="4">
        <v>1336.7</v>
      </c>
      <c r="Q48" s="4">
        <v>1090.5274999999999</v>
      </c>
      <c r="R48" s="4">
        <v>1.2082999999999999</v>
      </c>
      <c r="S48" s="4">
        <v>1091.7</v>
      </c>
      <c r="T48" s="4">
        <v>3407.0522999999998</v>
      </c>
      <c r="W48" s="4">
        <v>0</v>
      </c>
      <c r="X48" s="4">
        <v>1.2050000000000001</v>
      </c>
      <c r="Y48" s="4">
        <v>12</v>
      </c>
      <c r="Z48" s="4">
        <v>854</v>
      </c>
      <c r="AA48" s="4">
        <v>853</v>
      </c>
      <c r="AB48" s="4">
        <v>865</v>
      </c>
      <c r="AC48" s="4">
        <v>92.9</v>
      </c>
      <c r="AD48" s="4">
        <v>27.27</v>
      </c>
      <c r="AE48" s="4">
        <v>0.63</v>
      </c>
      <c r="AF48" s="4">
        <v>979</v>
      </c>
      <c r="AG48" s="4">
        <v>1</v>
      </c>
      <c r="AH48" s="4">
        <v>47</v>
      </c>
      <c r="AI48" s="4">
        <v>37</v>
      </c>
      <c r="AJ48" s="4">
        <v>190</v>
      </c>
      <c r="AK48" s="4">
        <v>168.1</v>
      </c>
      <c r="AL48" s="4">
        <v>3.6</v>
      </c>
      <c r="AM48" s="4">
        <v>175</v>
      </c>
      <c r="AN48" s="4" t="s">
        <v>155</v>
      </c>
      <c r="AO48" s="4">
        <v>1</v>
      </c>
      <c r="AP48" s="5">
        <v>0.77282407407407405</v>
      </c>
      <c r="AQ48" s="4">
        <v>47.159455000000001</v>
      </c>
      <c r="AR48" s="4">
        <v>-88.484088999999997</v>
      </c>
      <c r="AS48" s="4">
        <v>309.60000000000002</v>
      </c>
      <c r="AT48" s="4">
        <v>32.5</v>
      </c>
      <c r="AU48" s="4">
        <v>12</v>
      </c>
      <c r="AV48" s="4">
        <v>10</v>
      </c>
      <c r="AW48" s="4" t="s">
        <v>199</v>
      </c>
      <c r="AX48" s="4">
        <v>1.7</v>
      </c>
      <c r="AY48" s="4">
        <v>1.2</v>
      </c>
      <c r="AZ48" s="4">
        <v>2.4</v>
      </c>
      <c r="BA48" s="4">
        <v>13.404</v>
      </c>
      <c r="BB48" s="4">
        <v>12.92</v>
      </c>
      <c r="BC48" s="4">
        <v>0.96</v>
      </c>
      <c r="BD48" s="4">
        <v>16.067</v>
      </c>
      <c r="BE48" s="4">
        <v>2174.4470000000001</v>
      </c>
      <c r="BF48" s="4">
        <v>417.76799999999997</v>
      </c>
      <c r="BG48" s="4">
        <v>30.841000000000001</v>
      </c>
      <c r="BH48" s="4">
        <v>3.4000000000000002E-2</v>
      </c>
      <c r="BI48" s="4">
        <v>30.875</v>
      </c>
      <c r="BJ48" s="4">
        <v>25.19</v>
      </c>
      <c r="BK48" s="4">
        <v>2.8000000000000001E-2</v>
      </c>
      <c r="BL48" s="4">
        <v>25.218</v>
      </c>
      <c r="BM48" s="4">
        <v>25.933299999999999</v>
      </c>
      <c r="BQ48" s="4">
        <v>193.26</v>
      </c>
      <c r="BR48" s="4">
        <v>0.18609700000000001</v>
      </c>
      <c r="BS48" s="4">
        <v>-5</v>
      </c>
      <c r="BT48" s="4">
        <v>8.0000000000000002E-3</v>
      </c>
      <c r="BU48" s="4">
        <v>4.5477460000000001</v>
      </c>
      <c r="BV48" s="4">
        <v>21</v>
      </c>
      <c r="BW48" s="4">
        <f t="shared" si="7"/>
        <v>1.2015144931999999</v>
      </c>
      <c r="BY48" s="4">
        <f>BE48*$BU48*VLOOKUP("Fuel Specific Gravity",'Raw Data'!$A$1:$B$2000,2,FALSE)</f>
        <v>7426.5133174929624</v>
      </c>
      <c r="BZ48" s="4">
        <f>BF48*$BU48*VLOOKUP("Fuel Specific Gravity",'Raw Data'!$A$1:$B$2000,2,FALSE)</f>
        <v>1426.8269659469279</v>
      </c>
      <c r="CA48" s="4">
        <f>BJ48*$BU48*VLOOKUP("Fuel Specific Gravity",'Raw Data'!$A$1:$B$2000,2,FALSE)</f>
        <v>86.03284902674001</v>
      </c>
      <c r="CB48" s="4">
        <f>BM48*$BU48*VLOOKUP("Fuel Specific Gravity",'Raw Data'!$A$1:$B$2000,2,FALSE)</f>
        <v>88.571484067691799</v>
      </c>
    </row>
    <row r="49" spans="1:80" x14ac:dyDescent="0.25">
      <c r="A49" s="2">
        <v>43167</v>
      </c>
      <c r="B49" s="38">
        <v>2.2035879629629631E-2</v>
      </c>
      <c r="C49" s="4">
        <v>9.8040000000000003</v>
      </c>
      <c r="D49" s="4">
        <v>5.5087000000000002</v>
      </c>
      <c r="E49" s="4">
        <v>55086.804730000003</v>
      </c>
      <c r="F49" s="4">
        <v>1376</v>
      </c>
      <c r="G49" s="4">
        <v>2.9</v>
      </c>
      <c r="H49" s="4">
        <v>3683.3</v>
      </c>
      <c r="J49" s="4">
        <v>1.25</v>
      </c>
      <c r="K49" s="4">
        <v>0.8548</v>
      </c>
      <c r="L49" s="4">
        <v>8.3802000000000003</v>
      </c>
      <c r="M49" s="4">
        <v>4.7087000000000003</v>
      </c>
      <c r="N49" s="4">
        <v>1176.2093</v>
      </c>
      <c r="O49" s="4">
        <v>2.4923000000000002</v>
      </c>
      <c r="P49" s="4">
        <v>1178.7</v>
      </c>
      <c r="Q49" s="4">
        <v>960.82010000000002</v>
      </c>
      <c r="R49" s="4">
        <v>2.0358999999999998</v>
      </c>
      <c r="S49" s="4">
        <v>962.9</v>
      </c>
      <c r="T49" s="4">
        <v>3683.3090999999999</v>
      </c>
      <c r="W49" s="4">
        <v>0</v>
      </c>
      <c r="X49" s="4">
        <v>1.069</v>
      </c>
      <c r="Y49" s="4">
        <v>12</v>
      </c>
      <c r="Z49" s="4">
        <v>854</v>
      </c>
      <c r="AA49" s="4">
        <v>855</v>
      </c>
      <c r="AB49" s="4">
        <v>867</v>
      </c>
      <c r="AC49" s="4">
        <v>93</v>
      </c>
      <c r="AD49" s="4">
        <v>27.3</v>
      </c>
      <c r="AE49" s="4">
        <v>0.63</v>
      </c>
      <c r="AF49" s="4">
        <v>979</v>
      </c>
      <c r="AG49" s="4">
        <v>1</v>
      </c>
      <c r="AH49" s="4">
        <v>47</v>
      </c>
      <c r="AI49" s="4">
        <v>37</v>
      </c>
      <c r="AJ49" s="4">
        <v>190</v>
      </c>
      <c r="AK49" s="4">
        <v>168</v>
      </c>
      <c r="AL49" s="4">
        <v>3.7</v>
      </c>
      <c r="AM49" s="4">
        <v>175</v>
      </c>
      <c r="AN49" s="4" t="s">
        <v>155</v>
      </c>
      <c r="AO49" s="4">
        <v>1</v>
      </c>
      <c r="AP49" s="5">
        <v>0.7728356481481482</v>
      </c>
      <c r="AQ49" s="4">
        <v>47.159585999999997</v>
      </c>
      <c r="AR49" s="4">
        <v>-88.484093999999999</v>
      </c>
      <c r="AS49" s="4">
        <v>309.60000000000002</v>
      </c>
      <c r="AT49" s="4">
        <v>32.5</v>
      </c>
      <c r="AU49" s="4">
        <v>12</v>
      </c>
      <c r="AV49" s="4">
        <v>9</v>
      </c>
      <c r="AW49" s="4" t="s">
        <v>205</v>
      </c>
      <c r="AX49" s="4">
        <v>1.7</v>
      </c>
      <c r="AY49" s="4">
        <v>1.2</v>
      </c>
      <c r="AZ49" s="4">
        <v>2.4</v>
      </c>
      <c r="BA49" s="4">
        <v>13.404</v>
      </c>
      <c r="BB49" s="4">
        <v>12.27</v>
      </c>
      <c r="BC49" s="4">
        <v>0.92</v>
      </c>
      <c r="BD49" s="4">
        <v>16.989999999999998</v>
      </c>
      <c r="BE49" s="4">
        <v>1809.4780000000001</v>
      </c>
      <c r="BF49" s="4">
        <v>647.10799999999995</v>
      </c>
      <c r="BG49" s="4">
        <v>26.596</v>
      </c>
      <c r="BH49" s="4">
        <v>5.6000000000000001E-2</v>
      </c>
      <c r="BI49" s="4">
        <v>26.652999999999999</v>
      </c>
      <c r="BJ49" s="4">
        <v>21.725999999999999</v>
      </c>
      <c r="BK49" s="4">
        <v>4.5999999999999999E-2</v>
      </c>
      <c r="BL49" s="4">
        <v>21.771999999999998</v>
      </c>
      <c r="BM49" s="4">
        <v>27.444800000000001</v>
      </c>
      <c r="BQ49" s="4">
        <v>167.82599999999999</v>
      </c>
      <c r="BR49" s="4">
        <v>0.15496799999999999</v>
      </c>
      <c r="BS49" s="4">
        <v>-5</v>
      </c>
      <c r="BT49" s="4">
        <v>7.123E-3</v>
      </c>
      <c r="BU49" s="4">
        <v>3.7870309999999998</v>
      </c>
      <c r="BV49" s="4">
        <v>21</v>
      </c>
      <c r="BW49" s="4">
        <f t="shared" si="7"/>
        <v>1.0005335901999999</v>
      </c>
      <c r="BY49" s="4">
        <f>BE49*$BU49*VLOOKUP("Fuel Specific Gravity",'Raw Data'!$A$1:$B$2000,2,FALSE)</f>
        <v>5146.2645091433178</v>
      </c>
      <c r="BZ49" s="4">
        <f>BF49*$BU49*VLOOKUP("Fuel Specific Gravity",'Raw Data'!$A$1:$B$2000,2,FALSE)</f>
        <v>1840.4141603173478</v>
      </c>
      <c r="CA49" s="4">
        <f>BJ49*$BU49*VLOOKUP("Fuel Specific Gravity",'Raw Data'!$A$1:$B$2000,2,FALSE)</f>
        <v>61.790053665005992</v>
      </c>
      <c r="CB49" s="4">
        <f>BM49*$BU49*VLOOKUP("Fuel Specific Gravity",'Raw Data'!$A$1:$B$2000,2,FALSE)</f>
        <v>78.054665599988795</v>
      </c>
    </row>
    <row r="50" spans="1:80" x14ac:dyDescent="0.25">
      <c r="A50" s="2">
        <v>43167</v>
      </c>
      <c r="B50" s="38">
        <v>2.2047453703703705E-2</v>
      </c>
      <c r="C50" s="4">
        <v>9.5079999999999991</v>
      </c>
      <c r="D50" s="4">
        <v>6.3128000000000002</v>
      </c>
      <c r="E50" s="4">
        <v>63128.136169999998</v>
      </c>
      <c r="F50" s="4">
        <v>1046.9000000000001</v>
      </c>
      <c r="G50" s="4">
        <v>3.6</v>
      </c>
      <c r="H50" s="4">
        <v>4487.2</v>
      </c>
      <c r="J50" s="4">
        <v>1.2</v>
      </c>
      <c r="K50" s="4">
        <v>0.84850000000000003</v>
      </c>
      <c r="L50" s="4">
        <v>8.0670000000000002</v>
      </c>
      <c r="M50" s="4">
        <v>5.3563000000000001</v>
      </c>
      <c r="N50" s="4">
        <v>888.25670000000002</v>
      </c>
      <c r="O50" s="4">
        <v>3.0680999999999998</v>
      </c>
      <c r="P50" s="4">
        <v>891.3</v>
      </c>
      <c r="Q50" s="4">
        <v>725.59789999999998</v>
      </c>
      <c r="R50" s="4">
        <v>2.5063</v>
      </c>
      <c r="S50" s="4">
        <v>728.1</v>
      </c>
      <c r="T50" s="4">
        <v>4487.1697000000004</v>
      </c>
      <c r="W50" s="4">
        <v>0</v>
      </c>
      <c r="X50" s="4">
        <v>1.0182</v>
      </c>
      <c r="Y50" s="4">
        <v>11.9</v>
      </c>
      <c r="Z50" s="4">
        <v>857</v>
      </c>
      <c r="AA50" s="4">
        <v>857</v>
      </c>
      <c r="AB50" s="4">
        <v>869</v>
      </c>
      <c r="AC50" s="4">
        <v>93</v>
      </c>
      <c r="AD50" s="4">
        <v>27.3</v>
      </c>
      <c r="AE50" s="4">
        <v>0.63</v>
      </c>
      <c r="AF50" s="4">
        <v>979</v>
      </c>
      <c r="AG50" s="4">
        <v>1</v>
      </c>
      <c r="AH50" s="4">
        <v>47</v>
      </c>
      <c r="AI50" s="4">
        <v>37</v>
      </c>
      <c r="AJ50" s="4">
        <v>189.1</v>
      </c>
      <c r="AK50" s="4">
        <v>168</v>
      </c>
      <c r="AL50" s="4">
        <v>3.7</v>
      </c>
      <c r="AM50" s="4">
        <v>175</v>
      </c>
      <c r="AN50" s="4" t="s">
        <v>155</v>
      </c>
      <c r="AO50" s="4">
        <v>1</v>
      </c>
      <c r="AP50" s="5">
        <v>0.77284722222222213</v>
      </c>
      <c r="AQ50" s="4">
        <v>47.15981</v>
      </c>
      <c r="AR50" s="4">
        <v>-88.484101999999993</v>
      </c>
      <c r="AS50" s="4">
        <v>309.5</v>
      </c>
      <c r="AT50" s="4">
        <v>32.5</v>
      </c>
      <c r="AU50" s="4">
        <v>12</v>
      </c>
      <c r="AV50" s="4">
        <v>9</v>
      </c>
      <c r="AW50" s="4" t="s">
        <v>205</v>
      </c>
      <c r="AX50" s="4">
        <v>1.7</v>
      </c>
      <c r="AY50" s="4">
        <v>1.2</v>
      </c>
      <c r="AZ50" s="4">
        <v>2.4</v>
      </c>
      <c r="BA50" s="4">
        <v>13.404</v>
      </c>
      <c r="BB50" s="4">
        <v>11.73</v>
      </c>
      <c r="BC50" s="4">
        <v>0.88</v>
      </c>
      <c r="BD50" s="4">
        <v>17.856999999999999</v>
      </c>
      <c r="BE50" s="4">
        <v>1689.605</v>
      </c>
      <c r="BF50" s="4">
        <v>714.029</v>
      </c>
      <c r="BG50" s="4">
        <v>19.483000000000001</v>
      </c>
      <c r="BH50" s="4">
        <v>6.7000000000000004E-2</v>
      </c>
      <c r="BI50" s="4">
        <v>19.55</v>
      </c>
      <c r="BJ50" s="4">
        <v>15.914999999999999</v>
      </c>
      <c r="BK50" s="4">
        <v>5.5E-2</v>
      </c>
      <c r="BL50" s="4">
        <v>15.97</v>
      </c>
      <c r="BM50" s="4">
        <v>32.4315</v>
      </c>
      <c r="BQ50" s="4">
        <v>155.059</v>
      </c>
      <c r="BR50" s="4">
        <v>0.13458300000000001</v>
      </c>
      <c r="BS50" s="4">
        <v>-5</v>
      </c>
      <c r="BT50" s="4">
        <v>7.8770000000000003E-3</v>
      </c>
      <c r="BU50" s="4">
        <v>3.288872</v>
      </c>
      <c r="BV50" s="4">
        <v>21</v>
      </c>
      <c r="BW50" s="4">
        <f t="shared" si="7"/>
        <v>0.86891998240000001</v>
      </c>
      <c r="BY50" s="4">
        <f>BE50*$BU50*VLOOKUP("Fuel Specific Gravity",'Raw Data'!$A$1:$B$2000,2,FALSE)</f>
        <v>4173.2278262455602</v>
      </c>
      <c r="BZ50" s="4">
        <f>BF50*$BU50*VLOOKUP("Fuel Specific Gravity",'Raw Data'!$A$1:$B$2000,2,FALSE)</f>
        <v>1763.6108389512881</v>
      </c>
      <c r="CA50" s="4">
        <f>BJ50*$BU50*VLOOKUP("Fuel Specific Gravity",'Raw Data'!$A$1:$B$2000,2,FALSE)</f>
        <v>39.309140807879999</v>
      </c>
      <c r="CB50" s="4">
        <f>BM50*$BU50*VLOOKUP("Fuel Specific Gravity",'Raw Data'!$A$1:$B$2000,2,FALSE)</f>
        <v>80.103952253268005</v>
      </c>
    </row>
    <row r="51" spans="1:80" x14ac:dyDescent="0.25">
      <c r="A51" s="2">
        <v>43167</v>
      </c>
      <c r="B51" s="38">
        <v>2.2059027777777778E-2</v>
      </c>
      <c r="C51" s="4">
        <v>10.769</v>
      </c>
      <c r="D51" s="4">
        <v>4.8776000000000002</v>
      </c>
      <c r="E51" s="4">
        <v>48775.867769999997</v>
      </c>
      <c r="F51" s="4">
        <v>767.2</v>
      </c>
      <c r="G51" s="4">
        <v>4.0999999999999996</v>
      </c>
      <c r="H51" s="4">
        <v>4260.8999999999996</v>
      </c>
      <c r="J51" s="4">
        <v>1.2</v>
      </c>
      <c r="K51" s="4">
        <v>0.85270000000000001</v>
      </c>
      <c r="L51" s="4">
        <v>9.1821999999999999</v>
      </c>
      <c r="M51" s="4">
        <v>4.1589999999999998</v>
      </c>
      <c r="N51" s="4">
        <v>654.14750000000004</v>
      </c>
      <c r="O51" s="4">
        <v>3.5205000000000002</v>
      </c>
      <c r="P51" s="4">
        <v>657.7</v>
      </c>
      <c r="Q51" s="4">
        <v>534.35910000000001</v>
      </c>
      <c r="R51" s="4">
        <v>2.8759000000000001</v>
      </c>
      <c r="S51" s="4">
        <v>537.20000000000005</v>
      </c>
      <c r="T51" s="4">
        <v>4260.9318000000003</v>
      </c>
      <c r="W51" s="4">
        <v>0</v>
      </c>
      <c r="X51" s="4">
        <v>1.0232000000000001</v>
      </c>
      <c r="Y51" s="4">
        <v>12</v>
      </c>
      <c r="Z51" s="4">
        <v>856</v>
      </c>
      <c r="AA51" s="4">
        <v>856</v>
      </c>
      <c r="AB51" s="4">
        <v>869</v>
      </c>
      <c r="AC51" s="4">
        <v>93</v>
      </c>
      <c r="AD51" s="4">
        <v>27.3</v>
      </c>
      <c r="AE51" s="4">
        <v>0.63</v>
      </c>
      <c r="AF51" s="4">
        <v>979</v>
      </c>
      <c r="AG51" s="4">
        <v>1</v>
      </c>
      <c r="AH51" s="4">
        <v>47</v>
      </c>
      <c r="AI51" s="4">
        <v>37</v>
      </c>
      <c r="AJ51" s="4">
        <v>189</v>
      </c>
      <c r="AK51" s="4">
        <v>168</v>
      </c>
      <c r="AL51" s="4">
        <v>3.8</v>
      </c>
      <c r="AM51" s="4">
        <v>175</v>
      </c>
      <c r="AN51" s="4" t="s">
        <v>155</v>
      </c>
      <c r="AO51" s="4">
        <v>1</v>
      </c>
      <c r="AP51" s="5">
        <v>0.77287037037037043</v>
      </c>
      <c r="AQ51" s="4">
        <v>47.160046000000001</v>
      </c>
      <c r="AR51" s="4">
        <v>-88.484123999999994</v>
      </c>
      <c r="AS51" s="4">
        <v>309.39999999999998</v>
      </c>
      <c r="AT51" s="4">
        <v>34.9</v>
      </c>
      <c r="AU51" s="4">
        <v>12</v>
      </c>
      <c r="AV51" s="4">
        <v>7</v>
      </c>
      <c r="AW51" s="4" t="s">
        <v>231</v>
      </c>
      <c r="AX51" s="4">
        <v>1.7</v>
      </c>
      <c r="AY51" s="4">
        <v>1.0562</v>
      </c>
      <c r="AZ51" s="4">
        <v>2.4</v>
      </c>
      <c r="BA51" s="4">
        <v>13.404</v>
      </c>
      <c r="BB51" s="4">
        <v>12.08</v>
      </c>
      <c r="BC51" s="4">
        <v>0.9</v>
      </c>
      <c r="BD51" s="4">
        <v>17.279</v>
      </c>
      <c r="BE51" s="4">
        <v>1937.8879999999999</v>
      </c>
      <c r="BF51" s="4">
        <v>558.65700000000004</v>
      </c>
      <c r="BG51" s="4">
        <v>14.458</v>
      </c>
      <c r="BH51" s="4">
        <v>7.8E-2</v>
      </c>
      <c r="BI51" s="4">
        <v>14.535</v>
      </c>
      <c r="BJ51" s="4">
        <v>11.81</v>
      </c>
      <c r="BK51" s="4">
        <v>6.4000000000000001E-2</v>
      </c>
      <c r="BL51" s="4">
        <v>11.874000000000001</v>
      </c>
      <c r="BM51" s="4">
        <v>31.032</v>
      </c>
      <c r="BQ51" s="4">
        <v>157.01599999999999</v>
      </c>
      <c r="BR51" s="4">
        <v>0.217946</v>
      </c>
      <c r="BS51" s="4">
        <v>-5</v>
      </c>
      <c r="BT51" s="4">
        <v>8.0000000000000002E-3</v>
      </c>
      <c r="BU51" s="4">
        <v>5.3260550000000002</v>
      </c>
      <c r="BV51" s="4">
        <v>21</v>
      </c>
      <c r="BW51" s="4">
        <f t="shared" si="7"/>
        <v>1.4071437309999999</v>
      </c>
      <c r="BY51" s="4">
        <f>BE51*$BU51*VLOOKUP("Fuel Specific Gravity",'Raw Data'!$A$1:$B$2000,2,FALSE)</f>
        <v>7751.2948519518395</v>
      </c>
      <c r="BZ51" s="4">
        <f>BF51*$BU51*VLOOKUP("Fuel Specific Gravity",'Raw Data'!$A$1:$B$2000,2,FALSE)</f>
        <v>2234.5538690093854</v>
      </c>
      <c r="CA51" s="4">
        <f>BJ51*$BU51*VLOOKUP("Fuel Specific Gravity",'Raw Data'!$A$1:$B$2000,2,FALSE)</f>
        <v>47.238432872050005</v>
      </c>
      <c r="CB51" s="4">
        <f>BM51*$BU51*VLOOKUP("Fuel Specific Gravity",'Raw Data'!$A$1:$B$2000,2,FALSE)</f>
        <v>124.12388220876001</v>
      </c>
    </row>
    <row r="52" spans="1:80" x14ac:dyDescent="0.25">
      <c r="A52" s="2">
        <v>43167</v>
      </c>
      <c r="B52" s="38">
        <v>2.2070601851851852E-2</v>
      </c>
      <c r="C52" s="4">
        <v>11.956</v>
      </c>
      <c r="D52" s="4">
        <v>2.6692999999999998</v>
      </c>
      <c r="E52" s="4">
        <v>26692.77592</v>
      </c>
      <c r="F52" s="4">
        <v>668.6</v>
      </c>
      <c r="G52" s="4">
        <v>3.5</v>
      </c>
      <c r="H52" s="4">
        <v>4080.4</v>
      </c>
      <c r="J52" s="4">
        <v>1.2</v>
      </c>
      <c r="K52" s="4">
        <v>0.86419999999999997</v>
      </c>
      <c r="L52" s="4">
        <v>10.332100000000001</v>
      </c>
      <c r="M52" s="4">
        <v>2.3068</v>
      </c>
      <c r="N52" s="4">
        <v>577.83389999999997</v>
      </c>
      <c r="O52" s="4">
        <v>3.0613999999999999</v>
      </c>
      <c r="P52" s="4">
        <v>580.9</v>
      </c>
      <c r="Q52" s="4">
        <v>472.02010000000001</v>
      </c>
      <c r="R52" s="4">
        <v>2.5007999999999999</v>
      </c>
      <c r="S52" s="4">
        <v>474.5</v>
      </c>
      <c r="T52" s="4">
        <v>4080.3917000000001</v>
      </c>
      <c r="W52" s="4">
        <v>0</v>
      </c>
      <c r="X52" s="4">
        <v>1.0369999999999999</v>
      </c>
      <c r="Y52" s="4">
        <v>12</v>
      </c>
      <c r="Z52" s="4">
        <v>855</v>
      </c>
      <c r="AA52" s="4">
        <v>854</v>
      </c>
      <c r="AB52" s="4">
        <v>867</v>
      </c>
      <c r="AC52" s="4">
        <v>93</v>
      </c>
      <c r="AD52" s="4">
        <v>27.3</v>
      </c>
      <c r="AE52" s="4">
        <v>0.63</v>
      </c>
      <c r="AF52" s="4">
        <v>979</v>
      </c>
      <c r="AG52" s="4">
        <v>1</v>
      </c>
      <c r="AH52" s="4">
        <v>47</v>
      </c>
      <c r="AI52" s="4">
        <v>37</v>
      </c>
      <c r="AJ52" s="4">
        <v>189</v>
      </c>
      <c r="AK52" s="4">
        <v>168</v>
      </c>
      <c r="AL52" s="4">
        <v>3.8</v>
      </c>
      <c r="AM52" s="4">
        <v>175</v>
      </c>
      <c r="AN52" s="4" t="s">
        <v>155</v>
      </c>
      <c r="AO52" s="4">
        <v>1</v>
      </c>
      <c r="AP52" s="5">
        <v>0.77288194444444447</v>
      </c>
      <c r="AQ52" s="4">
        <v>47.160212999999999</v>
      </c>
      <c r="AR52" s="4">
        <v>-88.484136000000007</v>
      </c>
      <c r="AS52" s="4">
        <v>309.39999999999998</v>
      </c>
      <c r="AT52" s="4">
        <v>35.799999999999997</v>
      </c>
      <c r="AU52" s="4">
        <v>12</v>
      </c>
      <c r="AV52" s="4">
        <v>6</v>
      </c>
      <c r="AW52" s="4" t="s">
        <v>232</v>
      </c>
      <c r="AX52" s="4">
        <v>1.7</v>
      </c>
      <c r="AY52" s="4">
        <v>1</v>
      </c>
      <c r="AZ52" s="4">
        <v>2.4</v>
      </c>
      <c r="BA52" s="4">
        <v>13.404</v>
      </c>
      <c r="BB52" s="4">
        <v>13.18</v>
      </c>
      <c r="BC52" s="4">
        <v>0.98</v>
      </c>
      <c r="BD52" s="4">
        <v>15.715</v>
      </c>
      <c r="BE52" s="4">
        <v>2301.3960000000002</v>
      </c>
      <c r="BF52" s="4">
        <v>327.02600000000001</v>
      </c>
      <c r="BG52" s="4">
        <v>13.478</v>
      </c>
      <c r="BH52" s="4">
        <v>7.0999999999999994E-2</v>
      </c>
      <c r="BI52" s="4">
        <v>13.55</v>
      </c>
      <c r="BJ52" s="4">
        <v>11.01</v>
      </c>
      <c r="BK52" s="4">
        <v>5.8000000000000003E-2</v>
      </c>
      <c r="BL52" s="4">
        <v>11.069000000000001</v>
      </c>
      <c r="BM52" s="4">
        <v>31.363600000000002</v>
      </c>
      <c r="BQ52" s="4">
        <v>167.95400000000001</v>
      </c>
      <c r="BR52" s="4">
        <v>0.25630999999999998</v>
      </c>
      <c r="BS52" s="4">
        <v>-5</v>
      </c>
      <c r="BT52" s="4">
        <v>7.123E-3</v>
      </c>
      <c r="BU52" s="4">
        <v>6.2635759999999996</v>
      </c>
      <c r="BV52" s="4">
        <v>21</v>
      </c>
      <c r="BW52" s="4">
        <f t="shared" si="7"/>
        <v>1.6548367791999998</v>
      </c>
      <c r="BY52" s="4">
        <f>BE52*$BU52*VLOOKUP("Fuel Specific Gravity",'Raw Data'!$A$1:$B$2000,2,FALSE)</f>
        <v>10825.641532824096</v>
      </c>
      <c r="BZ52" s="4">
        <f>BF52*$BU52*VLOOKUP("Fuel Specific Gravity",'Raw Data'!$A$1:$B$2000,2,FALSE)</f>
        <v>1538.3125059369759</v>
      </c>
      <c r="CA52" s="4">
        <f>BJ52*$BU52*VLOOKUP("Fuel Specific Gravity",'Raw Data'!$A$1:$B$2000,2,FALSE)</f>
        <v>51.790440791759998</v>
      </c>
      <c r="CB52" s="4">
        <f>BM52*$BU52*VLOOKUP("Fuel Specific Gravity",'Raw Data'!$A$1:$B$2000,2,FALSE)</f>
        <v>147.53266746743361</v>
      </c>
    </row>
    <row r="53" spans="1:80" x14ac:dyDescent="0.25">
      <c r="A53" s="2">
        <v>43167</v>
      </c>
      <c r="B53" s="38">
        <v>2.2082175925925925E-2</v>
      </c>
      <c r="C53" s="4">
        <v>12.62</v>
      </c>
      <c r="D53" s="4">
        <v>1.5488999999999999</v>
      </c>
      <c r="E53" s="4">
        <v>15488.76254</v>
      </c>
      <c r="F53" s="4">
        <v>651.70000000000005</v>
      </c>
      <c r="G53" s="4">
        <v>2.5</v>
      </c>
      <c r="H53" s="4">
        <v>3872.9</v>
      </c>
      <c r="J53" s="4">
        <v>1.2</v>
      </c>
      <c r="K53" s="4">
        <v>0.86939999999999995</v>
      </c>
      <c r="L53" s="4">
        <v>10.9719</v>
      </c>
      <c r="M53" s="4">
        <v>1.3466</v>
      </c>
      <c r="N53" s="4">
        <v>566.53309999999999</v>
      </c>
      <c r="O53" s="4">
        <v>2.1934999999999998</v>
      </c>
      <c r="P53" s="4">
        <v>568.70000000000005</v>
      </c>
      <c r="Q53" s="4">
        <v>462.78879999999998</v>
      </c>
      <c r="R53" s="4">
        <v>1.7918000000000001</v>
      </c>
      <c r="S53" s="4">
        <v>464.6</v>
      </c>
      <c r="T53" s="4">
        <v>3872.8809000000001</v>
      </c>
      <c r="W53" s="4">
        <v>0</v>
      </c>
      <c r="X53" s="4">
        <v>1.0432999999999999</v>
      </c>
      <c r="Y53" s="4">
        <v>11.9</v>
      </c>
      <c r="Z53" s="4">
        <v>855</v>
      </c>
      <c r="AA53" s="4">
        <v>854</v>
      </c>
      <c r="AB53" s="4">
        <v>866</v>
      </c>
      <c r="AC53" s="4">
        <v>93</v>
      </c>
      <c r="AD53" s="4">
        <v>27.3</v>
      </c>
      <c r="AE53" s="4">
        <v>0.63</v>
      </c>
      <c r="AF53" s="4">
        <v>979</v>
      </c>
      <c r="AG53" s="4">
        <v>1</v>
      </c>
      <c r="AH53" s="4">
        <v>47</v>
      </c>
      <c r="AI53" s="4">
        <v>37</v>
      </c>
      <c r="AJ53" s="4">
        <v>189</v>
      </c>
      <c r="AK53" s="4">
        <v>168</v>
      </c>
      <c r="AL53" s="4">
        <v>3.7</v>
      </c>
      <c r="AM53" s="4">
        <v>175</v>
      </c>
      <c r="AN53" s="4" t="s">
        <v>155</v>
      </c>
      <c r="AO53" s="4">
        <v>1</v>
      </c>
      <c r="AP53" s="5">
        <v>0.77289351851851851</v>
      </c>
      <c r="AQ53" s="4">
        <v>47.160356999999998</v>
      </c>
      <c r="AR53" s="4">
        <v>-88.484144000000001</v>
      </c>
      <c r="AS53" s="4">
        <v>309.39999999999998</v>
      </c>
      <c r="AT53" s="4">
        <v>35.799999999999997</v>
      </c>
      <c r="AU53" s="4">
        <v>12</v>
      </c>
      <c r="AV53" s="4">
        <v>5</v>
      </c>
      <c r="AW53" s="4" t="s">
        <v>233</v>
      </c>
      <c r="AX53" s="4">
        <v>1.7</v>
      </c>
      <c r="AY53" s="4">
        <v>1</v>
      </c>
      <c r="AZ53" s="4">
        <v>2.4</v>
      </c>
      <c r="BA53" s="4">
        <v>13.404</v>
      </c>
      <c r="BB53" s="4">
        <v>13.74</v>
      </c>
      <c r="BC53" s="4">
        <v>1.02</v>
      </c>
      <c r="BD53" s="4">
        <v>15.023999999999999</v>
      </c>
      <c r="BE53" s="4">
        <v>2509.7660000000001</v>
      </c>
      <c r="BF53" s="4">
        <v>196.04499999999999</v>
      </c>
      <c r="BG53" s="4">
        <v>13.571</v>
      </c>
      <c r="BH53" s="4">
        <v>5.2999999999999999E-2</v>
      </c>
      <c r="BI53" s="4">
        <v>13.624000000000001</v>
      </c>
      <c r="BJ53" s="4">
        <v>11.086</v>
      </c>
      <c r="BK53" s="4">
        <v>4.2999999999999997E-2</v>
      </c>
      <c r="BL53" s="4">
        <v>11.129</v>
      </c>
      <c r="BM53" s="4">
        <v>30.570900000000002</v>
      </c>
      <c r="BQ53" s="4">
        <v>173.517</v>
      </c>
      <c r="BR53" s="4">
        <v>0.25561499999999998</v>
      </c>
      <c r="BS53" s="4">
        <v>-5</v>
      </c>
      <c r="BT53" s="4">
        <v>6.123E-3</v>
      </c>
      <c r="BU53" s="4">
        <v>6.2465909999999996</v>
      </c>
      <c r="BV53" s="4">
        <v>21</v>
      </c>
      <c r="BW53" s="4">
        <f t="shared" si="7"/>
        <v>1.6503493421999997</v>
      </c>
      <c r="BY53" s="4">
        <f>BE53*$BU53*VLOOKUP("Fuel Specific Gravity",'Raw Data'!$A$1:$B$2000,2,FALSE)</f>
        <v>11773.788762487206</v>
      </c>
      <c r="BZ53" s="4">
        <f>BF53*$BU53*VLOOKUP("Fuel Specific Gravity",'Raw Data'!$A$1:$B$2000,2,FALSE)</f>
        <v>919.68431237884488</v>
      </c>
      <c r="CA53" s="4">
        <f>BJ53*$BU53*VLOOKUP("Fuel Specific Gravity",'Raw Data'!$A$1:$B$2000,2,FALSE)</f>
        <v>52.006530577325996</v>
      </c>
      <c r="CB53" s="4">
        <f>BM53*$BU53*VLOOKUP("Fuel Specific Gravity",'Raw Data'!$A$1:$B$2000,2,FALSE)</f>
        <v>143.41389551022689</v>
      </c>
    </row>
    <row r="54" spans="1:80" x14ac:dyDescent="0.25">
      <c r="A54" s="2">
        <v>43167</v>
      </c>
      <c r="B54" s="38">
        <v>2.2093749999999999E-2</v>
      </c>
      <c r="C54" s="4">
        <v>12.853999999999999</v>
      </c>
      <c r="D54" s="4">
        <v>0.94010000000000005</v>
      </c>
      <c r="E54" s="4">
        <v>9401.3533829999997</v>
      </c>
      <c r="F54" s="4">
        <v>737.5</v>
      </c>
      <c r="G54" s="4">
        <v>1.6</v>
      </c>
      <c r="H54" s="4">
        <v>3441.3</v>
      </c>
      <c r="J54" s="4">
        <v>1.2</v>
      </c>
      <c r="K54" s="4">
        <v>0.87350000000000005</v>
      </c>
      <c r="L54" s="4">
        <v>11.2286</v>
      </c>
      <c r="M54" s="4">
        <v>0.82120000000000004</v>
      </c>
      <c r="N54" s="4">
        <v>644.25660000000005</v>
      </c>
      <c r="O54" s="4">
        <v>1.4094</v>
      </c>
      <c r="P54" s="4">
        <v>645.70000000000005</v>
      </c>
      <c r="Q54" s="4">
        <v>526.27940000000001</v>
      </c>
      <c r="R54" s="4">
        <v>1.1513</v>
      </c>
      <c r="S54" s="4">
        <v>527.4</v>
      </c>
      <c r="T54" s="4">
        <v>3441.2570999999998</v>
      </c>
      <c r="W54" s="4">
        <v>0</v>
      </c>
      <c r="X54" s="4">
        <v>1.0482</v>
      </c>
      <c r="Y54" s="4">
        <v>12</v>
      </c>
      <c r="Z54" s="4">
        <v>854</v>
      </c>
      <c r="AA54" s="4">
        <v>853</v>
      </c>
      <c r="AB54" s="4">
        <v>864</v>
      </c>
      <c r="AC54" s="4">
        <v>93</v>
      </c>
      <c r="AD54" s="4">
        <v>27.3</v>
      </c>
      <c r="AE54" s="4">
        <v>0.63</v>
      </c>
      <c r="AF54" s="4">
        <v>979</v>
      </c>
      <c r="AG54" s="4">
        <v>1</v>
      </c>
      <c r="AH54" s="4">
        <v>47</v>
      </c>
      <c r="AI54" s="4">
        <v>37</v>
      </c>
      <c r="AJ54" s="4">
        <v>189</v>
      </c>
      <c r="AK54" s="4">
        <v>168</v>
      </c>
      <c r="AL54" s="4">
        <v>3.9</v>
      </c>
      <c r="AM54" s="4">
        <v>175</v>
      </c>
      <c r="AN54" s="4" t="s">
        <v>155</v>
      </c>
      <c r="AO54" s="4">
        <v>1</v>
      </c>
      <c r="AP54" s="5">
        <v>0.77290509259259255</v>
      </c>
      <c r="AQ54" s="4">
        <v>47.160451999999999</v>
      </c>
      <c r="AR54" s="4">
        <v>-88.484127999999998</v>
      </c>
      <c r="AS54" s="4">
        <v>309.3</v>
      </c>
      <c r="AT54" s="4">
        <v>31.6</v>
      </c>
      <c r="AU54" s="4">
        <v>12</v>
      </c>
      <c r="AV54" s="4">
        <v>5</v>
      </c>
      <c r="AW54" s="4" t="s">
        <v>233</v>
      </c>
      <c r="AX54" s="4">
        <v>1.3405</v>
      </c>
      <c r="AY54" s="4">
        <v>1.0719000000000001</v>
      </c>
      <c r="AZ54" s="4">
        <v>2.3281000000000001</v>
      </c>
      <c r="BA54" s="4">
        <v>13.404</v>
      </c>
      <c r="BB54" s="4">
        <v>14.21</v>
      </c>
      <c r="BC54" s="4">
        <v>1.06</v>
      </c>
      <c r="BD54" s="4">
        <v>14.478</v>
      </c>
      <c r="BE54" s="4">
        <v>2633.328</v>
      </c>
      <c r="BF54" s="4">
        <v>122.58199999999999</v>
      </c>
      <c r="BG54" s="4">
        <v>15.821999999999999</v>
      </c>
      <c r="BH54" s="4">
        <v>3.5000000000000003E-2</v>
      </c>
      <c r="BI54" s="4">
        <v>15.856999999999999</v>
      </c>
      <c r="BJ54" s="4">
        <v>12.925000000000001</v>
      </c>
      <c r="BK54" s="4">
        <v>2.8000000000000001E-2</v>
      </c>
      <c r="BL54" s="4">
        <v>12.952999999999999</v>
      </c>
      <c r="BM54" s="4">
        <v>27.849599999999999</v>
      </c>
      <c r="BQ54" s="4">
        <v>178.74700000000001</v>
      </c>
      <c r="BR54" s="4">
        <v>0.30762</v>
      </c>
      <c r="BS54" s="4">
        <v>-5</v>
      </c>
      <c r="BT54" s="4">
        <v>6.0000000000000001E-3</v>
      </c>
      <c r="BU54" s="4">
        <v>7.5174640000000004</v>
      </c>
      <c r="BV54" s="4">
        <v>21</v>
      </c>
      <c r="BW54" s="4">
        <f t="shared" si="7"/>
        <v>1.9861139888000001</v>
      </c>
      <c r="BY54" s="4">
        <f>BE54*$BU54*VLOOKUP("Fuel Specific Gravity",'Raw Data'!$A$1:$B$2000,2,FALSE)</f>
        <v>14866.757278584193</v>
      </c>
      <c r="BZ54" s="4">
        <f>BF54*$BU54*VLOOKUP("Fuel Specific Gravity",'Raw Data'!$A$1:$B$2000,2,FALSE)</f>
        <v>692.05083480804808</v>
      </c>
      <c r="CA54" s="4">
        <f>BJ54*$BU54*VLOOKUP("Fuel Specific Gravity",'Raw Data'!$A$1:$B$2000,2,FALSE)</f>
        <v>72.969579872200001</v>
      </c>
      <c r="CB54" s="4">
        <f>BM54*$BU54*VLOOKUP("Fuel Specific Gravity",'Raw Data'!$A$1:$B$2000,2,FALSE)</f>
        <v>157.22813242621439</v>
      </c>
    </row>
    <row r="55" spans="1:80" x14ac:dyDescent="0.25">
      <c r="A55" s="2">
        <v>43167</v>
      </c>
      <c r="B55" s="38">
        <v>2.2105324074074076E-2</v>
      </c>
      <c r="C55" s="4">
        <v>12.928000000000001</v>
      </c>
      <c r="D55" s="4">
        <v>0.68469999999999998</v>
      </c>
      <c r="E55" s="4">
        <v>6846.6023489999998</v>
      </c>
      <c r="F55" s="4">
        <v>898</v>
      </c>
      <c r="G55" s="4">
        <v>1.2</v>
      </c>
      <c r="H55" s="4">
        <v>3079.1</v>
      </c>
      <c r="J55" s="4">
        <v>1.2</v>
      </c>
      <c r="K55" s="4">
        <v>0.87560000000000004</v>
      </c>
      <c r="L55" s="4">
        <v>11.3192</v>
      </c>
      <c r="M55" s="4">
        <v>0.59950000000000003</v>
      </c>
      <c r="N55" s="4">
        <v>786.30100000000004</v>
      </c>
      <c r="O55" s="4">
        <v>1.0326</v>
      </c>
      <c r="P55" s="4">
        <v>787.3</v>
      </c>
      <c r="Q55" s="4">
        <v>642.31240000000003</v>
      </c>
      <c r="R55" s="4">
        <v>0.84350000000000003</v>
      </c>
      <c r="S55" s="4">
        <v>643.20000000000005</v>
      </c>
      <c r="T55" s="4">
        <v>3079.1289999999999</v>
      </c>
      <c r="W55" s="4">
        <v>0</v>
      </c>
      <c r="X55" s="4">
        <v>1.0507</v>
      </c>
      <c r="Y55" s="4">
        <v>11.9</v>
      </c>
      <c r="Z55" s="4">
        <v>854</v>
      </c>
      <c r="AA55" s="4">
        <v>853</v>
      </c>
      <c r="AB55" s="4">
        <v>864</v>
      </c>
      <c r="AC55" s="4">
        <v>93</v>
      </c>
      <c r="AD55" s="4">
        <v>27.3</v>
      </c>
      <c r="AE55" s="4">
        <v>0.63</v>
      </c>
      <c r="AF55" s="4">
        <v>979</v>
      </c>
      <c r="AG55" s="4">
        <v>1</v>
      </c>
      <c r="AH55" s="4">
        <v>47</v>
      </c>
      <c r="AI55" s="4">
        <v>37</v>
      </c>
      <c r="AJ55" s="4">
        <v>189</v>
      </c>
      <c r="AK55" s="4">
        <v>168</v>
      </c>
      <c r="AL55" s="4">
        <v>3.8</v>
      </c>
      <c r="AM55" s="4">
        <v>175</v>
      </c>
      <c r="AN55" s="4" t="s">
        <v>155</v>
      </c>
      <c r="AO55" s="4">
        <v>1</v>
      </c>
      <c r="AP55" s="5">
        <v>0.7729166666666667</v>
      </c>
      <c r="AQ55" s="4">
        <v>47.160502999999999</v>
      </c>
      <c r="AR55" s="4">
        <v>-88.484064000000004</v>
      </c>
      <c r="AS55" s="4">
        <v>310</v>
      </c>
      <c r="AT55" s="4">
        <v>26.5</v>
      </c>
      <c r="AU55" s="4">
        <v>12</v>
      </c>
      <c r="AV55" s="4">
        <v>6</v>
      </c>
      <c r="AW55" s="4" t="s">
        <v>232</v>
      </c>
      <c r="AX55" s="4">
        <v>1.2719</v>
      </c>
      <c r="AY55" s="4">
        <v>1.2438</v>
      </c>
      <c r="AZ55" s="4">
        <v>2.4438</v>
      </c>
      <c r="BA55" s="4">
        <v>13.404</v>
      </c>
      <c r="BB55" s="4">
        <v>14.46</v>
      </c>
      <c r="BC55" s="4">
        <v>1.08</v>
      </c>
      <c r="BD55" s="4">
        <v>14.209</v>
      </c>
      <c r="BE55" s="4">
        <v>2691.0419999999999</v>
      </c>
      <c r="BF55" s="4">
        <v>90.71</v>
      </c>
      <c r="BG55" s="4">
        <v>19.576000000000001</v>
      </c>
      <c r="BH55" s="4">
        <v>2.5999999999999999E-2</v>
      </c>
      <c r="BI55" s="4">
        <v>19.602</v>
      </c>
      <c r="BJ55" s="4">
        <v>15.991</v>
      </c>
      <c r="BK55" s="4">
        <v>2.1000000000000001E-2</v>
      </c>
      <c r="BL55" s="4">
        <v>16.012</v>
      </c>
      <c r="BM55" s="4">
        <v>25.261199999999999</v>
      </c>
      <c r="BQ55" s="4">
        <v>181.62799999999999</v>
      </c>
      <c r="BR55" s="4">
        <v>0.35358800000000001</v>
      </c>
      <c r="BS55" s="4">
        <v>-5</v>
      </c>
      <c r="BT55" s="4">
        <v>6.0000000000000001E-3</v>
      </c>
      <c r="BU55" s="4">
        <v>8.6408070000000006</v>
      </c>
      <c r="BV55" s="4">
        <v>21</v>
      </c>
      <c r="BW55" s="4">
        <f t="shared" si="7"/>
        <v>2.2829012093999999</v>
      </c>
      <c r="BY55" s="4">
        <f>BE55*$BU55*VLOOKUP("Fuel Specific Gravity",'Raw Data'!$A$1:$B$2000,2,FALSE)</f>
        <v>17462.833687721395</v>
      </c>
      <c r="BZ55" s="4">
        <f>BF55*$BU55*VLOOKUP("Fuel Specific Gravity",'Raw Data'!$A$1:$B$2000,2,FALSE)</f>
        <v>588.63950983046993</v>
      </c>
      <c r="CA55" s="4">
        <f>BJ55*$BU55*VLOOKUP("Fuel Specific Gravity",'Raw Data'!$A$1:$B$2000,2,FALSE)</f>
        <v>103.76953369748701</v>
      </c>
      <c r="CB55" s="4">
        <f>BM55*$BU55*VLOOKUP("Fuel Specific Gravity",'Raw Data'!$A$1:$B$2000,2,FALSE)</f>
        <v>163.92614249508841</v>
      </c>
    </row>
    <row r="56" spans="1:80" x14ac:dyDescent="0.25">
      <c r="A56" s="2">
        <v>43167</v>
      </c>
      <c r="B56" s="38">
        <v>2.2116898148148146E-2</v>
      </c>
      <c r="C56" s="4">
        <v>13.05</v>
      </c>
      <c r="D56" s="4">
        <v>0.63109999999999999</v>
      </c>
      <c r="E56" s="4">
        <v>6310.8381740000004</v>
      </c>
      <c r="F56" s="4">
        <v>1025.2</v>
      </c>
      <c r="G56" s="4">
        <v>0.8</v>
      </c>
      <c r="H56" s="4">
        <v>2962.8</v>
      </c>
      <c r="J56" s="4">
        <v>1.2</v>
      </c>
      <c r="K56" s="4">
        <v>0.87519999999999998</v>
      </c>
      <c r="L56" s="4">
        <v>11.4214</v>
      </c>
      <c r="M56" s="4">
        <v>0.55230000000000001</v>
      </c>
      <c r="N56" s="4">
        <v>897.26250000000005</v>
      </c>
      <c r="O56" s="4">
        <v>0.73270000000000002</v>
      </c>
      <c r="P56" s="4">
        <v>898</v>
      </c>
      <c r="Q56" s="4">
        <v>732.95450000000005</v>
      </c>
      <c r="R56" s="4">
        <v>0.59850000000000003</v>
      </c>
      <c r="S56" s="4">
        <v>733.6</v>
      </c>
      <c r="T56" s="4">
        <v>2962.8090000000002</v>
      </c>
      <c r="W56" s="4">
        <v>0</v>
      </c>
      <c r="X56" s="4">
        <v>1.0502</v>
      </c>
      <c r="Y56" s="4">
        <v>12</v>
      </c>
      <c r="Z56" s="4">
        <v>853</v>
      </c>
      <c r="AA56" s="4">
        <v>852</v>
      </c>
      <c r="AB56" s="4">
        <v>864</v>
      </c>
      <c r="AC56" s="4">
        <v>93</v>
      </c>
      <c r="AD56" s="4">
        <v>27.3</v>
      </c>
      <c r="AE56" s="4">
        <v>0.63</v>
      </c>
      <c r="AF56" s="4">
        <v>979</v>
      </c>
      <c r="AG56" s="4">
        <v>1</v>
      </c>
      <c r="AH56" s="4">
        <v>47</v>
      </c>
      <c r="AI56" s="4">
        <v>37</v>
      </c>
      <c r="AJ56" s="4">
        <v>189</v>
      </c>
      <c r="AK56" s="4">
        <v>168</v>
      </c>
      <c r="AL56" s="4">
        <v>3.8</v>
      </c>
      <c r="AM56" s="4">
        <v>175</v>
      </c>
      <c r="AN56" s="4" t="s">
        <v>155</v>
      </c>
      <c r="AO56" s="4">
        <v>1</v>
      </c>
      <c r="AP56" s="5">
        <v>0.77292824074074085</v>
      </c>
      <c r="AQ56" s="4">
        <v>47.160587</v>
      </c>
      <c r="AR56" s="4">
        <v>-88.484025000000003</v>
      </c>
      <c r="AS56" s="4">
        <v>310.39999999999998</v>
      </c>
      <c r="AT56" s="4">
        <v>25.7</v>
      </c>
      <c r="AU56" s="4">
        <v>12</v>
      </c>
      <c r="AV56" s="4">
        <v>7</v>
      </c>
      <c r="AW56" s="4" t="s">
        <v>231</v>
      </c>
      <c r="AX56" s="4">
        <v>1.5157</v>
      </c>
      <c r="AY56" s="4">
        <v>1.0843</v>
      </c>
      <c r="AZ56" s="4">
        <v>2.7157</v>
      </c>
      <c r="BA56" s="4">
        <v>13.404</v>
      </c>
      <c r="BB56" s="4">
        <v>14.41</v>
      </c>
      <c r="BC56" s="4">
        <v>1.08</v>
      </c>
      <c r="BD56" s="4">
        <v>14.259</v>
      </c>
      <c r="BE56" s="4">
        <v>2705.7020000000002</v>
      </c>
      <c r="BF56" s="4">
        <v>83.278999999999996</v>
      </c>
      <c r="BG56" s="4">
        <v>22.26</v>
      </c>
      <c r="BH56" s="4">
        <v>1.7999999999999999E-2</v>
      </c>
      <c r="BI56" s="4">
        <v>22.277999999999999</v>
      </c>
      <c r="BJ56" s="4">
        <v>18.183</v>
      </c>
      <c r="BK56" s="4">
        <v>1.4999999999999999E-2</v>
      </c>
      <c r="BL56" s="4">
        <v>18.198</v>
      </c>
      <c r="BM56" s="4">
        <v>24.220600000000001</v>
      </c>
      <c r="BQ56" s="4">
        <v>180.905</v>
      </c>
      <c r="BR56" s="4">
        <v>0.35198400000000002</v>
      </c>
      <c r="BS56" s="4">
        <v>-5</v>
      </c>
      <c r="BT56" s="4">
        <v>6.8770000000000003E-3</v>
      </c>
      <c r="BU56" s="4">
        <v>8.6016089999999998</v>
      </c>
      <c r="BV56" s="4">
        <v>21</v>
      </c>
      <c r="BW56" s="4">
        <f t="shared" si="7"/>
        <v>2.2725450977999997</v>
      </c>
      <c r="BY56" s="4">
        <f>BE56*$BU56*VLOOKUP("Fuel Specific Gravity",'Raw Data'!$A$1:$B$2000,2,FALSE)</f>
        <v>17478.316396563019</v>
      </c>
      <c r="BZ56" s="4">
        <f>BF56*$BU56*VLOOKUP("Fuel Specific Gravity",'Raw Data'!$A$1:$B$2000,2,FALSE)</f>
        <v>537.96638032916098</v>
      </c>
      <c r="CA56" s="4">
        <f>BJ56*$BU56*VLOOKUP("Fuel Specific Gravity",'Raw Data'!$A$1:$B$2000,2,FALSE)</f>
        <v>117.45869539169699</v>
      </c>
      <c r="CB56" s="4">
        <f>BM56*$BU56*VLOOKUP("Fuel Specific Gravity",'Raw Data'!$A$1:$B$2000,2,FALSE)</f>
        <v>156.4604343399954</v>
      </c>
    </row>
    <row r="57" spans="1:80" x14ac:dyDescent="0.25">
      <c r="A57" s="2">
        <v>43167</v>
      </c>
      <c r="B57" s="38">
        <v>2.2128472222222223E-2</v>
      </c>
      <c r="C57" s="4">
        <v>13.05</v>
      </c>
      <c r="D57" s="4">
        <v>0.66339999999999999</v>
      </c>
      <c r="E57" s="4">
        <v>6633.5206609999996</v>
      </c>
      <c r="F57" s="4">
        <v>1131.8</v>
      </c>
      <c r="G57" s="4">
        <v>0.7</v>
      </c>
      <c r="H57" s="4">
        <v>2859.8</v>
      </c>
      <c r="J57" s="4">
        <v>1.2</v>
      </c>
      <c r="K57" s="4">
        <v>0.875</v>
      </c>
      <c r="L57" s="4">
        <v>11.418900000000001</v>
      </c>
      <c r="M57" s="4">
        <v>0.58040000000000003</v>
      </c>
      <c r="N57" s="4">
        <v>990.3098</v>
      </c>
      <c r="O57" s="4">
        <v>0.63780000000000003</v>
      </c>
      <c r="P57" s="4">
        <v>990.9</v>
      </c>
      <c r="Q57" s="4">
        <v>808.96289999999999</v>
      </c>
      <c r="R57" s="4">
        <v>0.52100000000000002</v>
      </c>
      <c r="S57" s="4">
        <v>809.5</v>
      </c>
      <c r="T57" s="4">
        <v>2859.7824000000001</v>
      </c>
      <c r="W57" s="4">
        <v>0</v>
      </c>
      <c r="X57" s="4">
        <v>1.05</v>
      </c>
      <c r="Y57" s="4">
        <v>12</v>
      </c>
      <c r="Z57" s="4">
        <v>853</v>
      </c>
      <c r="AA57" s="4">
        <v>852</v>
      </c>
      <c r="AB57" s="4">
        <v>864</v>
      </c>
      <c r="AC57" s="4">
        <v>93</v>
      </c>
      <c r="AD57" s="4">
        <v>27.3</v>
      </c>
      <c r="AE57" s="4">
        <v>0.63</v>
      </c>
      <c r="AF57" s="4">
        <v>979</v>
      </c>
      <c r="AG57" s="4">
        <v>1</v>
      </c>
      <c r="AH57" s="4">
        <v>47</v>
      </c>
      <c r="AI57" s="4">
        <v>37</v>
      </c>
      <c r="AJ57" s="4">
        <v>189</v>
      </c>
      <c r="AK57" s="4">
        <v>168</v>
      </c>
      <c r="AL57" s="4">
        <v>3.8</v>
      </c>
      <c r="AM57" s="4">
        <v>174.9</v>
      </c>
      <c r="AN57" s="4" t="s">
        <v>155</v>
      </c>
      <c r="AO57" s="4">
        <v>1</v>
      </c>
      <c r="AP57" s="5">
        <v>0.77293981481481477</v>
      </c>
      <c r="AQ57" s="4">
        <v>47.160685000000001</v>
      </c>
      <c r="AR57" s="4">
        <v>-88.483951000000005</v>
      </c>
      <c r="AS57" s="4">
        <v>310.60000000000002</v>
      </c>
      <c r="AT57" s="4">
        <v>25.9</v>
      </c>
      <c r="AU57" s="4">
        <v>12</v>
      </c>
      <c r="AV57" s="4">
        <v>7</v>
      </c>
      <c r="AW57" s="4" t="s">
        <v>231</v>
      </c>
      <c r="AX57" s="4">
        <v>1.6</v>
      </c>
      <c r="AY57" s="4">
        <v>1</v>
      </c>
      <c r="AZ57" s="4">
        <v>2.8</v>
      </c>
      <c r="BA57" s="4">
        <v>13.404</v>
      </c>
      <c r="BB57" s="4">
        <v>14.39</v>
      </c>
      <c r="BC57" s="4">
        <v>1.07</v>
      </c>
      <c r="BD57" s="4">
        <v>14.284000000000001</v>
      </c>
      <c r="BE57" s="4">
        <v>2701.7269999999999</v>
      </c>
      <c r="BF57" s="4">
        <v>87.408000000000001</v>
      </c>
      <c r="BG57" s="4">
        <v>24.536999999999999</v>
      </c>
      <c r="BH57" s="4">
        <v>1.6E-2</v>
      </c>
      <c r="BI57" s="4">
        <v>24.553000000000001</v>
      </c>
      <c r="BJ57" s="4">
        <v>20.044</v>
      </c>
      <c r="BK57" s="4">
        <v>1.2999999999999999E-2</v>
      </c>
      <c r="BL57" s="4">
        <v>20.056999999999999</v>
      </c>
      <c r="BM57" s="4">
        <v>23.3492</v>
      </c>
      <c r="BQ57" s="4">
        <v>180.63900000000001</v>
      </c>
      <c r="BR57" s="4">
        <v>0.29136400000000001</v>
      </c>
      <c r="BS57" s="4">
        <v>-5</v>
      </c>
      <c r="BT57" s="4">
        <v>6.123E-3</v>
      </c>
      <c r="BU57" s="4">
        <v>7.1202069999999997</v>
      </c>
      <c r="BV57" s="4">
        <v>21</v>
      </c>
      <c r="BW57" s="4">
        <f t="shared" si="7"/>
        <v>1.8811586893999999</v>
      </c>
      <c r="BY57" s="4">
        <f>BE57*$BU57*VLOOKUP("Fuel Specific Gravity",'Raw Data'!$A$1:$B$2000,2,FALSE)</f>
        <v>14446.878478614239</v>
      </c>
      <c r="BZ57" s="4">
        <f>BF57*$BU57*VLOOKUP("Fuel Specific Gravity",'Raw Data'!$A$1:$B$2000,2,FALSE)</f>
        <v>467.394653145456</v>
      </c>
      <c r="CA57" s="4">
        <f>BJ57*$BU57*VLOOKUP("Fuel Specific Gravity",'Raw Data'!$A$1:$B$2000,2,FALSE)</f>
        <v>107.180789260108</v>
      </c>
      <c r="CB57" s="4">
        <f>BM57*$BU57*VLOOKUP("Fuel Specific Gravity",'Raw Data'!$A$1:$B$2000,2,FALSE)</f>
        <v>124.8546041005844</v>
      </c>
    </row>
    <row r="58" spans="1:80" x14ac:dyDescent="0.25">
      <c r="A58" s="2">
        <v>43167</v>
      </c>
      <c r="B58" s="38">
        <v>2.21400462962963E-2</v>
      </c>
      <c r="C58" s="4">
        <v>13.05</v>
      </c>
      <c r="D58" s="4">
        <v>0.73440000000000005</v>
      </c>
      <c r="E58" s="4">
        <v>7344.2926829999997</v>
      </c>
      <c r="F58" s="4">
        <v>1172.9000000000001</v>
      </c>
      <c r="G58" s="4">
        <v>1.2</v>
      </c>
      <c r="H58" s="4">
        <v>2823.7</v>
      </c>
      <c r="J58" s="4">
        <v>1.3</v>
      </c>
      <c r="K58" s="4">
        <v>0.87439999999999996</v>
      </c>
      <c r="L58" s="4">
        <v>11.410600000000001</v>
      </c>
      <c r="M58" s="4">
        <v>0.64219999999999999</v>
      </c>
      <c r="N58" s="4">
        <v>1025.5179000000001</v>
      </c>
      <c r="O58" s="4">
        <v>1.0650999999999999</v>
      </c>
      <c r="P58" s="4">
        <v>1026.5999999999999</v>
      </c>
      <c r="Q58" s="4">
        <v>837.72360000000003</v>
      </c>
      <c r="R58" s="4">
        <v>0.87</v>
      </c>
      <c r="S58" s="4">
        <v>838.6</v>
      </c>
      <c r="T58" s="4">
        <v>2823.6994</v>
      </c>
      <c r="W58" s="4">
        <v>0</v>
      </c>
      <c r="X58" s="4">
        <v>1.1367</v>
      </c>
      <c r="Y58" s="4">
        <v>11.9</v>
      </c>
      <c r="Z58" s="4">
        <v>853</v>
      </c>
      <c r="AA58" s="4">
        <v>854</v>
      </c>
      <c r="AB58" s="4">
        <v>865</v>
      </c>
      <c r="AC58" s="4">
        <v>93</v>
      </c>
      <c r="AD58" s="4">
        <v>27.3</v>
      </c>
      <c r="AE58" s="4">
        <v>0.63</v>
      </c>
      <c r="AF58" s="4">
        <v>979</v>
      </c>
      <c r="AG58" s="4">
        <v>1</v>
      </c>
      <c r="AH58" s="4">
        <v>47</v>
      </c>
      <c r="AI58" s="4">
        <v>37</v>
      </c>
      <c r="AJ58" s="4">
        <v>189</v>
      </c>
      <c r="AK58" s="4">
        <v>167.1</v>
      </c>
      <c r="AL58" s="4">
        <v>3.7</v>
      </c>
      <c r="AM58" s="4">
        <v>174.5</v>
      </c>
      <c r="AN58" s="4" t="s">
        <v>155</v>
      </c>
      <c r="AO58" s="4">
        <v>1</v>
      </c>
      <c r="AP58" s="5">
        <v>0.77295138888888892</v>
      </c>
      <c r="AQ58" s="4">
        <v>47.160798999999997</v>
      </c>
      <c r="AR58" s="4">
        <v>-88.483879999999999</v>
      </c>
      <c r="AS58" s="4">
        <v>310.7</v>
      </c>
      <c r="AT58" s="4">
        <v>27.2</v>
      </c>
      <c r="AU58" s="4">
        <v>12</v>
      </c>
      <c r="AV58" s="4">
        <v>7</v>
      </c>
      <c r="AW58" s="4" t="s">
        <v>231</v>
      </c>
      <c r="AX58" s="4">
        <v>1.6718999999999999</v>
      </c>
      <c r="AY58" s="4">
        <v>1</v>
      </c>
      <c r="AZ58" s="4">
        <v>2.5124</v>
      </c>
      <c r="BA58" s="4">
        <v>13.404</v>
      </c>
      <c r="BB58" s="4">
        <v>14.31</v>
      </c>
      <c r="BC58" s="4">
        <v>1.07</v>
      </c>
      <c r="BD58" s="4">
        <v>14.368</v>
      </c>
      <c r="BE58" s="4">
        <v>2688.8209999999999</v>
      </c>
      <c r="BF58" s="4">
        <v>96.311999999999998</v>
      </c>
      <c r="BG58" s="4">
        <v>25.306999999999999</v>
      </c>
      <c r="BH58" s="4">
        <v>2.5999999999999999E-2</v>
      </c>
      <c r="BI58" s="4">
        <v>25.332999999999998</v>
      </c>
      <c r="BJ58" s="4">
        <v>20.672000000000001</v>
      </c>
      <c r="BK58" s="4">
        <v>2.1000000000000001E-2</v>
      </c>
      <c r="BL58" s="4">
        <v>20.693999999999999</v>
      </c>
      <c r="BM58" s="4">
        <v>22.961200000000002</v>
      </c>
      <c r="BQ58" s="4">
        <v>194.75700000000001</v>
      </c>
      <c r="BR58" s="4">
        <v>0.27072200000000002</v>
      </c>
      <c r="BS58" s="4">
        <v>-5</v>
      </c>
      <c r="BT58" s="4">
        <v>6.8770000000000003E-3</v>
      </c>
      <c r="BU58" s="4">
        <v>6.6157690000000002</v>
      </c>
      <c r="BV58" s="4">
        <v>21</v>
      </c>
      <c r="BW58" s="4">
        <f t="shared" si="7"/>
        <v>1.7478861697999999</v>
      </c>
      <c r="BY58" s="4">
        <f>BE58*$BU58*VLOOKUP("Fuel Specific Gravity",'Raw Data'!$A$1:$B$2000,2,FALSE)</f>
        <v>13359.252582380099</v>
      </c>
      <c r="BZ58" s="4">
        <f>BF58*$BU58*VLOOKUP("Fuel Specific Gravity",'Raw Data'!$A$1:$B$2000,2,FALSE)</f>
        <v>478.52063588992797</v>
      </c>
      <c r="CA58" s="4">
        <f>BJ58*$BU58*VLOOKUP("Fuel Specific Gravity",'Raw Data'!$A$1:$B$2000,2,FALSE)</f>
        <v>102.70764375276801</v>
      </c>
      <c r="CB58" s="4">
        <f>BM58*$BU58*VLOOKUP("Fuel Specific Gravity",'Raw Data'!$A$1:$B$2000,2,FALSE)</f>
        <v>114.08140236726283</v>
      </c>
    </row>
    <row r="59" spans="1:80" x14ac:dyDescent="0.25">
      <c r="A59" s="2">
        <v>43167</v>
      </c>
      <c r="B59" s="38">
        <v>2.215162037037037E-2</v>
      </c>
      <c r="C59" s="4">
        <v>13.045</v>
      </c>
      <c r="D59" s="4">
        <v>0.80600000000000005</v>
      </c>
      <c r="E59" s="4">
        <v>8059.7398370000001</v>
      </c>
      <c r="F59" s="4">
        <v>1153.8</v>
      </c>
      <c r="G59" s="4">
        <v>2</v>
      </c>
      <c r="H59" s="4">
        <v>2952.5</v>
      </c>
      <c r="J59" s="4">
        <v>1.3</v>
      </c>
      <c r="K59" s="4">
        <v>0.87370000000000003</v>
      </c>
      <c r="L59" s="4">
        <v>11.3969</v>
      </c>
      <c r="M59" s="4">
        <v>0.70420000000000005</v>
      </c>
      <c r="N59" s="4">
        <v>1008.0155999999999</v>
      </c>
      <c r="O59" s="4">
        <v>1.7473000000000001</v>
      </c>
      <c r="P59" s="4">
        <v>1009.8</v>
      </c>
      <c r="Q59" s="4">
        <v>823.42629999999997</v>
      </c>
      <c r="R59" s="4">
        <v>1.4274</v>
      </c>
      <c r="S59" s="4">
        <v>824.9</v>
      </c>
      <c r="T59" s="4">
        <v>2952.518</v>
      </c>
      <c r="W59" s="4">
        <v>0</v>
      </c>
      <c r="X59" s="4">
        <v>1.1357999999999999</v>
      </c>
      <c r="Y59" s="4">
        <v>12</v>
      </c>
      <c r="Z59" s="4">
        <v>854</v>
      </c>
      <c r="AA59" s="4">
        <v>854</v>
      </c>
      <c r="AB59" s="4">
        <v>865</v>
      </c>
      <c r="AC59" s="4">
        <v>93</v>
      </c>
      <c r="AD59" s="4">
        <v>27.3</v>
      </c>
      <c r="AE59" s="4">
        <v>0.63</v>
      </c>
      <c r="AF59" s="4">
        <v>979</v>
      </c>
      <c r="AG59" s="4">
        <v>1</v>
      </c>
      <c r="AH59" s="4">
        <v>47</v>
      </c>
      <c r="AI59" s="4">
        <v>37</v>
      </c>
      <c r="AJ59" s="4">
        <v>189</v>
      </c>
      <c r="AK59" s="4">
        <v>167</v>
      </c>
      <c r="AL59" s="4">
        <v>3.8</v>
      </c>
      <c r="AM59" s="4">
        <v>174.2</v>
      </c>
      <c r="AN59" s="4" t="s">
        <v>155</v>
      </c>
      <c r="AO59" s="4">
        <v>1</v>
      </c>
      <c r="AP59" s="5">
        <v>0.77296296296296296</v>
      </c>
      <c r="AQ59" s="4">
        <v>47.160926000000003</v>
      </c>
      <c r="AR59" s="4">
        <v>-88.483858999999995</v>
      </c>
      <c r="AS59" s="4">
        <v>310.8</v>
      </c>
      <c r="AT59" s="4">
        <v>28.9</v>
      </c>
      <c r="AU59" s="4">
        <v>12</v>
      </c>
      <c r="AV59" s="4">
        <v>7</v>
      </c>
      <c r="AW59" s="4" t="s">
        <v>231</v>
      </c>
      <c r="AX59" s="4">
        <v>1.7</v>
      </c>
      <c r="AY59" s="4">
        <v>1</v>
      </c>
      <c r="AZ59" s="4">
        <v>2.4</v>
      </c>
      <c r="BA59" s="4">
        <v>13.404</v>
      </c>
      <c r="BB59" s="4">
        <v>14.23</v>
      </c>
      <c r="BC59" s="4">
        <v>1.06</v>
      </c>
      <c r="BD59" s="4">
        <v>14.459</v>
      </c>
      <c r="BE59" s="4">
        <v>2672.2959999999998</v>
      </c>
      <c r="BF59" s="4">
        <v>105.086</v>
      </c>
      <c r="BG59" s="4">
        <v>24.751000000000001</v>
      </c>
      <c r="BH59" s="4">
        <v>4.2999999999999997E-2</v>
      </c>
      <c r="BI59" s="4">
        <v>24.794</v>
      </c>
      <c r="BJ59" s="4">
        <v>20.219000000000001</v>
      </c>
      <c r="BK59" s="4">
        <v>3.5000000000000003E-2</v>
      </c>
      <c r="BL59" s="4">
        <v>20.254000000000001</v>
      </c>
      <c r="BM59" s="4">
        <v>23.889700000000001</v>
      </c>
      <c r="BQ59" s="4">
        <v>193.636</v>
      </c>
      <c r="BR59" s="4">
        <v>0.24795200000000001</v>
      </c>
      <c r="BS59" s="4">
        <v>-5</v>
      </c>
      <c r="BT59" s="4">
        <v>7.0000000000000001E-3</v>
      </c>
      <c r="BU59" s="4">
        <v>6.0593279999999998</v>
      </c>
      <c r="BV59" s="4">
        <v>21</v>
      </c>
      <c r="BW59" s="4">
        <f t="shared" si="7"/>
        <v>1.6008744575999998</v>
      </c>
      <c r="BY59" s="4">
        <f>BE59*$BU59*VLOOKUP("Fuel Specific Gravity",'Raw Data'!$A$1:$B$2000,2,FALSE)</f>
        <v>12160.430800793087</v>
      </c>
      <c r="BZ59" s="4">
        <f>BF59*$BU59*VLOOKUP("Fuel Specific Gravity",'Raw Data'!$A$1:$B$2000,2,FALSE)</f>
        <v>478.19965719820794</v>
      </c>
      <c r="CA59" s="4">
        <f>BJ59*$BU59*VLOOKUP("Fuel Specific Gravity",'Raw Data'!$A$1:$B$2000,2,FALSE)</f>
        <v>92.007678176832002</v>
      </c>
      <c r="CB59" s="4">
        <f>BM59*$BU59*VLOOKUP("Fuel Specific Gravity",'Raw Data'!$A$1:$B$2000,2,FALSE)</f>
        <v>108.71140161932161</v>
      </c>
    </row>
    <row r="60" spans="1:80" x14ac:dyDescent="0.25">
      <c r="A60" s="2">
        <v>43167</v>
      </c>
      <c r="B60" s="38">
        <v>2.2163194444444447E-2</v>
      </c>
      <c r="C60" s="4">
        <v>13.04</v>
      </c>
      <c r="D60" s="4">
        <v>0.82199999999999995</v>
      </c>
      <c r="E60" s="4">
        <v>8220</v>
      </c>
      <c r="F60" s="4">
        <v>1116</v>
      </c>
      <c r="G60" s="4">
        <v>2</v>
      </c>
      <c r="H60" s="4">
        <v>3008.3</v>
      </c>
      <c r="J60" s="4">
        <v>1.3</v>
      </c>
      <c r="K60" s="4">
        <v>0.87350000000000005</v>
      </c>
      <c r="L60" s="4">
        <v>11.3902</v>
      </c>
      <c r="M60" s="4">
        <v>0.71799999999999997</v>
      </c>
      <c r="N60" s="4">
        <v>974.78579999999999</v>
      </c>
      <c r="O60" s="4">
        <v>1.7722</v>
      </c>
      <c r="P60" s="4">
        <v>976.6</v>
      </c>
      <c r="Q60" s="4">
        <v>796.28160000000003</v>
      </c>
      <c r="R60" s="4">
        <v>1.4477</v>
      </c>
      <c r="S60" s="4">
        <v>797.7</v>
      </c>
      <c r="T60" s="4">
        <v>3008.3083000000001</v>
      </c>
      <c r="W60" s="4">
        <v>0</v>
      </c>
      <c r="X60" s="4">
        <v>1.1355</v>
      </c>
      <c r="Y60" s="4">
        <v>11.9</v>
      </c>
      <c r="Z60" s="4">
        <v>855</v>
      </c>
      <c r="AA60" s="4">
        <v>854</v>
      </c>
      <c r="AB60" s="4">
        <v>865</v>
      </c>
      <c r="AC60" s="4">
        <v>93</v>
      </c>
      <c r="AD60" s="4">
        <v>27.3</v>
      </c>
      <c r="AE60" s="4">
        <v>0.63</v>
      </c>
      <c r="AF60" s="4">
        <v>979</v>
      </c>
      <c r="AG60" s="4">
        <v>1</v>
      </c>
      <c r="AH60" s="4">
        <v>47</v>
      </c>
      <c r="AI60" s="4">
        <v>37</v>
      </c>
      <c r="AJ60" s="4">
        <v>189</v>
      </c>
      <c r="AK60" s="4">
        <v>167</v>
      </c>
      <c r="AL60" s="4">
        <v>3.7</v>
      </c>
      <c r="AM60" s="4">
        <v>174.2</v>
      </c>
      <c r="AN60" s="4" t="s">
        <v>155</v>
      </c>
      <c r="AO60" s="4">
        <v>1</v>
      </c>
      <c r="AP60" s="5">
        <v>0.772974537037037</v>
      </c>
      <c r="AQ60" s="4">
        <v>47.161048999999998</v>
      </c>
      <c r="AR60" s="4">
        <v>-88.483857</v>
      </c>
      <c r="AS60" s="4">
        <v>311.3</v>
      </c>
      <c r="AT60" s="4">
        <v>29.4</v>
      </c>
      <c r="AU60" s="4">
        <v>12</v>
      </c>
      <c r="AV60" s="4">
        <v>7</v>
      </c>
      <c r="AW60" s="4" t="s">
        <v>231</v>
      </c>
      <c r="AX60" s="4">
        <v>1.3405</v>
      </c>
      <c r="AY60" s="4">
        <v>1.0719000000000001</v>
      </c>
      <c r="AZ60" s="4">
        <v>2.3281000000000001</v>
      </c>
      <c r="BA60" s="4">
        <v>13.404</v>
      </c>
      <c r="BB60" s="4">
        <v>14.21</v>
      </c>
      <c r="BC60" s="4">
        <v>1.06</v>
      </c>
      <c r="BD60" s="4">
        <v>14.484</v>
      </c>
      <c r="BE60" s="4">
        <v>2667.9769999999999</v>
      </c>
      <c r="BF60" s="4">
        <v>107.042</v>
      </c>
      <c r="BG60" s="4">
        <v>23.911000000000001</v>
      </c>
      <c r="BH60" s="4">
        <v>4.2999999999999997E-2</v>
      </c>
      <c r="BI60" s="4">
        <v>23.954000000000001</v>
      </c>
      <c r="BJ60" s="4">
        <v>19.532</v>
      </c>
      <c r="BK60" s="4">
        <v>3.5999999999999997E-2</v>
      </c>
      <c r="BL60" s="4">
        <v>19.568000000000001</v>
      </c>
      <c r="BM60" s="4">
        <v>24.316099999999999</v>
      </c>
      <c r="BQ60" s="4">
        <v>193.39599999999999</v>
      </c>
      <c r="BR60" s="4">
        <v>0.21693599999999999</v>
      </c>
      <c r="BS60" s="4">
        <v>-5</v>
      </c>
      <c r="BT60" s="4">
        <v>7.8770000000000003E-3</v>
      </c>
      <c r="BU60" s="4">
        <v>5.301374</v>
      </c>
      <c r="BV60" s="4">
        <v>21</v>
      </c>
      <c r="BW60" s="4">
        <f t="shared" si="7"/>
        <v>1.4006230108</v>
      </c>
      <c r="BY60" s="4">
        <f>BE60*$BU60*VLOOKUP("Fuel Specific Gravity",'Raw Data'!$A$1:$B$2000,2,FALSE)</f>
        <v>10622.101869198897</v>
      </c>
      <c r="BZ60" s="4">
        <f>BF60*$BU60*VLOOKUP("Fuel Specific Gravity",'Raw Data'!$A$1:$B$2000,2,FALSE)</f>
        <v>426.16972645670808</v>
      </c>
      <c r="CA60" s="4">
        <f>BJ60*$BU60*VLOOKUP("Fuel Specific Gravity",'Raw Data'!$A$1:$B$2000,2,FALSE)</f>
        <v>77.763374162967992</v>
      </c>
      <c r="CB60" s="4">
        <f>BM60*$BU60*VLOOKUP("Fuel Specific Gravity",'Raw Data'!$A$1:$B$2000,2,FALSE)</f>
        <v>96.810463981371399</v>
      </c>
    </row>
    <row r="61" spans="1:80" x14ac:dyDescent="0.25">
      <c r="A61" s="2">
        <v>43167</v>
      </c>
      <c r="B61" s="38">
        <v>2.2174768518518517E-2</v>
      </c>
      <c r="C61" s="4">
        <v>13.04</v>
      </c>
      <c r="D61" s="4">
        <v>0.82589999999999997</v>
      </c>
      <c r="E61" s="4">
        <v>8258.8205560000006</v>
      </c>
      <c r="F61" s="4">
        <v>1057.4000000000001</v>
      </c>
      <c r="G61" s="4">
        <v>2.2000000000000002</v>
      </c>
      <c r="H61" s="4">
        <v>3028.3</v>
      </c>
      <c r="J61" s="4">
        <v>1.4</v>
      </c>
      <c r="K61" s="4">
        <v>0.87339999999999995</v>
      </c>
      <c r="L61" s="4">
        <v>11.3895</v>
      </c>
      <c r="M61" s="4">
        <v>0.72130000000000005</v>
      </c>
      <c r="N61" s="4">
        <v>923.53579999999999</v>
      </c>
      <c r="O61" s="4">
        <v>1.9471000000000001</v>
      </c>
      <c r="P61" s="4">
        <v>925.5</v>
      </c>
      <c r="Q61" s="4">
        <v>754.41660000000002</v>
      </c>
      <c r="R61" s="4">
        <v>1.5905</v>
      </c>
      <c r="S61" s="4">
        <v>756</v>
      </c>
      <c r="T61" s="4">
        <v>3028.3386999999998</v>
      </c>
      <c r="W61" s="4">
        <v>0</v>
      </c>
      <c r="X61" s="4">
        <v>1.2228000000000001</v>
      </c>
      <c r="Y61" s="4">
        <v>11.9</v>
      </c>
      <c r="Z61" s="4">
        <v>855</v>
      </c>
      <c r="AA61" s="4">
        <v>854</v>
      </c>
      <c r="AB61" s="4">
        <v>865</v>
      </c>
      <c r="AC61" s="4">
        <v>93</v>
      </c>
      <c r="AD61" s="4">
        <v>27.3</v>
      </c>
      <c r="AE61" s="4">
        <v>0.63</v>
      </c>
      <c r="AF61" s="4">
        <v>979</v>
      </c>
      <c r="AG61" s="4">
        <v>1</v>
      </c>
      <c r="AH61" s="4">
        <v>47</v>
      </c>
      <c r="AI61" s="4">
        <v>37</v>
      </c>
      <c r="AJ61" s="4">
        <v>189</v>
      </c>
      <c r="AK61" s="4">
        <v>167</v>
      </c>
      <c r="AL61" s="4">
        <v>3.7</v>
      </c>
      <c r="AM61" s="4">
        <v>174.6</v>
      </c>
      <c r="AN61" s="4" t="s">
        <v>155</v>
      </c>
      <c r="AO61" s="4">
        <v>2</v>
      </c>
      <c r="AP61" s="5">
        <v>0.77298611111111104</v>
      </c>
      <c r="AQ61" s="4">
        <v>47.161171000000003</v>
      </c>
      <c r="AR61" s="4">
        <v>-88.483862999999999</v>
      </c>
      <c r="AS61" s="4">
        <v>311.60000000000002</v>
      </c>
      <c r="AT61" s="4">
        <v>29.5</v>
      </c>
      <c r="AU61" s="4">
        <v>12</v>
      </c>
      <c r="AV61" s="4">
        <v>7</v>
      </c>
      <c r="AW61" s="4" t="s">
        <v>231</v>
      </c>
      <c r="AX61" s="4">
        <v>1.2719</v>
      </c>
      <c r="AY61" s="4">
        <v>1.2438</v>
      </c>
      <c r="AZ61" s="4">
        <v>2.3719000000000001</v>
      </c>
      <c r="BA61" s="4">
        <v>13.404</v>
      </c>
      <c r="BB61" s="4">
        <v>14.2</v>
      </c>
      <c r="BC61" s="4">
        <v>1.06</v>
      </c>
      <c r="BD61" s="4">
        <v>14.492000000000001</v>
      </c>
      <c r="BE61" s="4">
        <v>2666.81</v>
      </c>
      <c r="BF61" s="4">
        <v>107.5</v>
      </c>
      <c r="BG61" s="4">
        <v>22.645</v>
      </c>
      <c r="BH61" s="4">
        <v>4.8000000000000001E-2</v>
      </c>
      <c r="BI61" s="4">
        <v>22.693000000000001</v>
      </c>
      <c r="BJ61" s="4">
        <v>18.498000000000001</v>
      </c>
      <c r="BK61" s="4">
        <v>3.9E-2</v>
      </c>
      <c r="BL61" s="4">
        <v>18.536999999999999</v>
      </c>
      <c r="BM61" s="4">
        <v>24.468900000000001</v>
      </c>
      <c r="BQ61" s="4">
        <v>208.18100000000001</v>
      </c>
      <c r="BR61" s="4">
        <v>0.25685000000000002</v>
      </c>
      <c r="BS61" s="4">
        <v>-5</v>
      </c>
      <c r="BT61" s="4">
        <v>8.0000000000000002E-3</v>
      </c>
      <c r="BU61" s="4">
        <v>6.2767710000000001</v>
      </c>
      <c r="BV61" s="4">
        <v>21</v>
      </c>
      <c r="BW61" s="4">
        <f t="shared" si="7"/>
        <v>1.6583228982</v>
      </c>
      <c r="BY61" s="4">
        <f>BE61*$BU61*VLOOKUP("Fuel Specific Gravity",'Raw Data'!$A$1:$B$2000,2,FALSE)</f>
        <v>12570.95570855301</v>
      </c>
      <c r="BZ61" s="4">
        <f>BF61*$BU61*VLOOKUP("Fuel Specific Gravity",'Raw Data'!$A$1:$B$2000,2,FALSE)</f>
        <v>506.73941475750001</v>
      </c>
      <c r="CA61" s="4">
        <f>BJ61*$BU61*VLOOKUP("Fuel Specific Gravity",'Raw Data'!$A$1:$B$2000,2,FALSE)</f>
        <v>87.196890178458005</v>
      </c>
      <c r="CB61" s="4">
        <f>BM61*$BU61*VLOOKUP("Fuel Specific Gravity",'Raw Data'!$A$1:$B$2000,2,FALSE)</f>
        <v>115.3428471233469</v>
      </c>
    </row>
    <row r="62" spans="1:80" x14ac:dyDescent="0.25">
      <c r="A62" s="2">
        <v>43167</v>
      </c>
      <c r="B62" s="38">
        <v>2.2186342592592594E-2</v>
      </c>
      <c r="C62" s="4">
        <v>13.04</v>
      </c>
      <c r="D62" s="4">
        <v>0.82569999999999999</v>
      </c>
      <c r="E62" s="4">
        <v>8256.8883210000004</v>
      </c>
      <c r="F62" s="4">
        <v>988.1</v>
      </c>
      <c r="G62" s="4">
        <v>2.2999999999999998</v>
      </c>
      <c r="H62" s="4">
        <v>3051.7</v>
      </c>
      <c r="J62" s="4">
        <v>1.4</v>
      </c>
      <c r="K62" s="4">
        <v>0.87339999999999995</v>
      </c>
      <c r="L62" s="4">
        <v>11.389699999999999</v>
      </c>
      <c r="M62" s="4">
        <v>0.72119999999999995</v>
      </c>
      <c r="N62" s="4">
        <v>863.03229999999996</v>
      </c>
      <c r="O62" s="4">
        <v>2.0341999999999998</v>
      </c>
      <c r="P62" s="4">
        <v>865.1</v>
      </c>
      <c r="Q62" s="4">
        <v>704.99260000000004</v>
      </c>
      <c r="R62" s="4">
        <v>1.6617</v>
      </c>
      <c r="S62" s="4">
        <v>706.7</v>
      </c>
      <c r="T62" s="4">
        <v>3051.7</v>
      </c>
      <c r="W62" s="4">
        <v>0</v>
      </c>
      <c r="X62" s="4">
        <v>1.2228000000000001</v>
      </c>
      <c r="Y62" s="4">
        <v>12</v>
      </c>
      <c r="Z62" s="4">
        <v>854</v>
      </c>
      <c r="AA62" s="4">
        <v>854</v>
      </c>
      <c r="AB62" s="4">
        <v>865</v>
      </c>
      <c r="AC62" s="4">
        <v>93</v>
      </c>
      <c r="AD62" s="4">
        <v>27.3</v>
      </c>
      <c r="AE62" s="4">
        <v>0.63</v>
      </c>
      <c r="AF62" s="4">
        <v>979</v>
      </c>
      <c r="AG62" s="4">
        <v>1</v>
      </c>
      <c r="AH62" s="4">
        <v>46.122999999999998</v>
      </c>
      <c r="AI62" s="4">
        <v>37</v>
      </c>
      <c r="AJ62" s="4">
        <v>189</v>
      </c>
      <c r="AK62" s="4">
        <v>167</v>
      </c>
      <c r="AL62" s="4">
        <v>3.8</v>
      </c>
      <c r="AM62" s="4">
        <v>175</v>
      </c>
      <c r="AN62" s="4" t="s">
        <v>155</v>
      </c>
      <c r="AO62" s="4">
        <v>2</v>
      </c>
      <c r="AP62" s="5">
        <v>0.77299768518518519</v>
      </c>
      <c r="AQ62" s="4">
        <v>47.161247000000003</v>
      </c>
      <c r="AR62" s="4">
        <v>-88.483868999999999</v>
      </c>
      <c r="AS62" s="4">
        <v>311.8</v>
      </c>
      <c r="AT62" s="4">
        <v>29.4</v>
      </c>
      <c r="AU62" s="4">
        <v>12</v>
      </c>
      <c r="AV62" s="4">
        <v>7</v>
      </c>
      <c r="AW62" s="4" t="s">
        <v>231</v>
      </c>
      <c r="AX62" s="4">
        <v>1.3</v>
      </c>
      <c r="AY62" s="4">
        <v>1.3</v>
      </c>
      <c r="AZ62" s="4">
        <v>2.4</v>
      </c>
      <c r="BA62" s="4">
        <v>13.404</v>
      </c>
      <c r="BB62" s="4">
        <v>14.2</v>
      </c>
      <c r="BC62" s="4">
        <v>1.06</v>
      </c>
      <c r="BD62" s="4">
        <v>14.49</v>
      </c>
      <c r="BE62" s="4">
        <v>2666.3440000000001</v>
      </c>
      <c r="BF62" s="4">
        <v>107.456</v>
      </c>
      <c r="BG62" s="4">
        <v>21.158000000000001</v>
      </c>
      <c r="BH62" s="4">
        <v>0.05</v>
      </c>
      <c r="BI62" s="4">
        <v>21.207999999999998</v>
      </c>
      <c r="BJ62" s="4">
        <v>17.283000000000001</v>
      </c>
      <c r="BK62" s="4">
        <v>4.1000000000000002E-2</v>
      </c>
      <c r="BL62" s="4">
        <v>17.324000000000002</v>
      </c>
      <c r="BM62" s="4">
        <v>24.652999999999999</v>
      </c>
      <c r="BQ62" s="4">
        <v>208.14400000000001</v>
      </c>
      <c r="BR62" s="4">
        <v>0.28229399999999999</v>
      </c>
      <c r="BS62" s="4">
        <v>-5</v>
      </c>
      <c r="BT62" s="4">
        <v>7.123E-3</v>
      </c>
      <c r="BU62" s="4">
        <v>6.8985589999999997</v>
      </c>
      <c r="BV62" s="4">
        <v>21</v>
      </c>
      <c r="BW62" s="4">
        <f t="shared" si="7"/>
        <v>1.8225992877999999</v>
      </c>
      <c r="BY62" s="4">
        <f>BE62*$BU62*VLOOKUP("Fuel Specific Gravity",'Raw Data'!$A$1:$B$2000,2,FALSE)</f>
        <v>13813.842480120296</v>
      </c>
      <c r="BZ62" s="4">
        <f>BF62*$BU62*VLOOKUP("Fuel Specific Gravity",'Raw Data'!$A$1:$B$2000,2,FALSE)</f>
        <v>556.70995848390396</v>
      </c>
      <c r="CA62" s="4">
        <f>BJ62*$BU62*VLOOKUP("Fuel Specific Gravity",'Raw Data'!$A$1:$B$2000,2,FALSE)</f>
        <v>89.540074192947003</v>
      </c>
      <c r="CB62" s="4">
        <f>BM62*$BU62*VLOOKUP("Fuel Specific Gravity",'Raw Data'!$A$1:$B$2000,2,FALSE)</f>
        <v>127.72270144527698</v>
      </c>
    </row>
    <row r="63" spans="1:80" x14ac:dyDescent="0.25">
      <c r="A63" s="2">
        <v>43167</v>
      </c>
      <c r="B63" s="38">
        <v>2.2197916666666664E-2</v>
      </c>
      <c r="C63" s="4">
        <v>13.048</v>
      </c>
      <c r="D63" s="4">
        <v>0.80279999999999996</v>
      </c>
      <c r="E63" s="4">
        <v>8027.506034</v>
      </c>
      <c r="F63" s="4">
        <v>949.8</v>
      </c>
      <c r="G63" s="4">
        <v>2.4</v>
      </c>
      <c r="H63" s="4">
        <v>3006</v>
      </c>
      <c r="J63" s="4">
        <v>1.4</v>
      </c>
      <c r="K63" s="4">
        <v>0.87360000000000004</v>
      </c>
      <c r="L63" s="4">
        <v>11.3988</v>
      </c>
      <c r="M63" s="4">
        <v>0.70130000000000003</v>
      </c>
      <c r="N63" s="4">
        <v>829.74699999999996</v>
      </c>
      <c r="O63" s="4">
        <v>2.0966</v>
      </c>
      <c r="P63" s="4">
        <v>831.8</v>
      </c>
      <c r="Q63" s="4">
        <v>677.80259999999998</v>
      </c>
      <c r="R63" s="4">
        <v>1.7126999999999999</v>
      </c>
      <c r="S63" s="4">
        <v>679.5</v>
      </c>
      <c r="T63" s="4">
        <v>3005.9721</v>
      </c>
      <c r="W63" s="4">
        <v>0</v>
      </c>
      <c r="X63" s="4">
        <v>1.2230000000000001</v>
      </c>
      <c r="Y63" s="4">
        <v>11.9</v>
      </c>
      <c r="Z63" s="4">
        <v>854</v>
      </c>
      <c r="AA63" s="4">
        <v>854</v>
      </c>
      <c r="AB63" s="4">
        <v>865</v>
      </c>
      <c r="AC63" s="4">
        <v>93</v>
      </c>
      <c r="AD63" s="4">
        <v>27.3</v>
      </c>
      <c r="AE63" s="4">
        <v>0.63</v>
      </c>
      <c r="AF63" s="4">
        <v>979</v>
      </c>
      <c r="AG63" s="4">
        <v>1</v>
      </c>
      <c r="AH63" s="4">
        <v>46</v>
      </c>
      <c r="AI63" s="4">
        <v>37</v>
      </c>
      <c r="AJ63" s="4">
        <v>189</v>
      </c>
      <c r="AK63" s="4">
        <v>167</v>
      </c>
      <c r="AL63" s="4">
        <v>3.7</v>
      </c>
      <c r="AM63" s="4">
        <v>175</v>
      </c>
      <c r="AN63" s="4" t="s">
        <v>155</v>
      </c>
      <c r="AO63" s="4">
        <v>2</v>
      </c>
      <c r="AP63" s="5">
        <v>0.77299768518518519</v>
      </c>
      <c r="AQ63" s="4">
        <v>47.161306000000003</v>
      </c>
      <c r="AR63" s="4">
        <v>-88.483874</v>
      </c>
      <c r="AS63" s="4">
        <v>312</v>
      </c>
      <c r="AT63" s="4">
        <v>29.2</v>
      </c>
      <c r="AU63" s="4">
        <v>12</v>
      </c>
      <c r="AV63" s="4">
        <v>7</v>
      </c>
      <c r="AW63" s="4" t="s">
        <v>231</v>
      </c>
      <c r="AX63" s="4">
        <v>1.3</v>
      </c>
      <c r="AY63" s="4">
        <v>1.3</v>
      </c>
      <c r="AZ63" s="4">
        <v>2.4</v>
      </c>
      <c r="BA63" s="4">
        <v>13.404</v>
      </c>
      <c r="BB63" s="4">
        <v>14.22</v>
      </c>
      <c r="BC63" s="4">
        <v>1.06</v>
      </c>
      <c r="BD63" s="4">
        <v>14.468999999999999</v>
      </c>
      <c r="BE63" s="4">
        <v>2671.797</v>
      </c>
      <c r="BF63" s="4">
        <v>104.619</v>
      </c>
      <c r="BG63" s="4">
        <v>20.367000000000001</v>
      </c>
      <c r="BH63" s="4">
        <v>5.0999999999999997E-2</v>
      </c>
      <c r="BI63" s="4">
        <v>20.417999999999999</v>
      </c>
      <c r="BJ63" s="4">
        <v>16.637</v>
      </c>
      <c r="BK63" s="4">
        <v>4.2000000000000003E-2</v>
      </c>
      <c r="BL63" s="4">
        <v>16.678999999999998</v>
      </c>
      <c r="BM63" s="4">
        <v>24.313600000000001</v>
      </c>
      <c r="BQ63" s="4">
        <v>208.44</v>
      </c>
      <c r="BR63" s="4">
        <v>0.27886100000000003</v>
      </c>
      <c r="BS63" s="4">
        <v>-5</v>
      </c>
      <c r="BT63" s="4">
        <v>7.8770000000000003E-3</v>
      </c>
      <c r="BU63" s="4">
        <v>6.8146659999999999</v>
      </c>
      <c r="BV63" s="4">
        <v>21</v>
      </c>
      <c r="BW63" s="4">
        <f t="shared" si="7"/>
        <v>1.8004347571999999</v>
      </c>
      <c r="BY63" s="4">
        <f>BE63*$BU63*VLOOKUP("Fuel Specific Gravity",'Raw Data'!$A$1:$B$2000,2,FALSE)</f>
        <v>13673.760535276302</v>
      </c>
      <c r="BZ63" s="4">
        <f>BF63*$BU63*VLOOKUP("Fuel Specific Gravity",'Raw Data'!$A$1:$B$2000,2,FALSE)</f>
        <v>535.42060023275405</v>
      </c>
      <c r="CA63" s="4">
        <f>BJ63*$BU63*VLOOKUP("Fuel Specific Gravity",'Raw Data'!$A$1:$B$2000,2,FALSE)</f>
        <v>85.145074279741991</v>
      </c>
      <c r="CB63" s="4">
        <f>BM63*$BU63*VLOOKUP("Fuel Specific Gravity",'Raw Data'!$A$1:$B$2000,2,FALSE)</f>
        <v>124.43248650645759</v>
      </c>
    </row>
    <row r="64" spans="1:80" x14ac:dyDescent="0.25">
      <c r="A64" s="2">
        <v>43167</v>
      </c>
      <c r="B64" s="38">
        <v>2.2209490740740741E-2</v>
      </c>
      <c r="C64" s="4">
        <v>13.05</v>
      </c>
      <c r="D64" s="4">
        <v>0.73680000000000001</v>
      </c>
      <c r="E64" s="4">
        <v>7367.8117460000003</v>
      </c>
      <c r="F64" s="4">
        <v>879.2</v>
      </c>
      <c r="G64" s="4">
        <v>2.4</v>
      </c>
      <c r="H64" s="4">
        <v>2852.6</v>
      </c>
      <c r="J64" s="4">
        <v>1.4</v>
      </c>
      <c r="K64" s="4">
        <v>0.87429999999999997</v>
      </c>
      <c r="L64" s="4">
        <v>11.4099</v>
      </c>
      <c r="M64" s="4">
        <v>0.64419999999999999</v>
      </c>
      <c r="N64" s="4">
        <v>768.67619999999999</v>
      </c>
      <c r="O64" s="4">
        <v>2.0983999999999998</v>
      </c>
      <c r="P64" s="4">
        <v>770.8</v>
      </c>
      <c r="Q64" s="4">
        <v>627.91510000000005</v>
      </c>
      <c r="R64" s="4">
        <v>1.7141</v>
      </c>
      <c r="S64" s="4">
        <v>629.6</v>
      </c>
      <c r="T64" s="4">
        <v>2852.6104</v>
      </c>
      <c r="W64" s="4">
        <v>0</v>
      </c>
      <c r="X64" s="4">
        <v>1.224</v>
      </c>
      <c r="Y64" s="4">
        <v>12</v>
      </c>
      <c r="Z64" s="4">
        <v>853</v>
      </c>
      <c r="AA64" s="4">
        <v>853</v>
      </c>
      <c r="AB64" s="4">
        <v>864</v>
      </c>
      <c r="AC64" s="4">
        <v>93</v>
      </c>
      <c r="AD64" s="4">
        <v>27.3</v>
      </c>
      <c r="AE64" s="4">
        <v>0.63</v>
      </c>
      <c r="AF64" s="4">
        <v>979</v>
      </c>
      <c r="AG64" s="4">
        <v>1</v>
      </c>
      <c r="AH64" s="4">
        <v>46</v>
      </c>
      <c r="AI64" s="4">
        <v>37</v>
      </c>
      <c r="AJ64" s="4">
        <v>189</v>
      </c>
      <c r="AK64" s="4">
        <v>167.9</v>
      </c>
      <c r="AL64" s="4">
        <v>3.7</v>
      </c>
      <c r="AM64" s="4">
        <v>175</v>
      </c>
      <c r="AN64" s="4" t="s">
        <v>155</v>
      </c>
      <c r="AO64" s="4">
        <v>2</v>
      </c>
      <c r="AP64" s="5">
        <v>0.77300925925925934</v>
      </c>
      <c r="AQ64" s="4">
        <v>47.161490999999998</v>
      </c>
      <c r="AR64" s="4">
        <v>-88.483875999999995</v>
      </c>
      <c r="AS64" s="4">
        <v>312.39999999999998</v>
      </c>
      <c r="AT64" s="4">
        <v>29.1</v>
      </c>
      <c r="AU64" s="4">
        <v>12</v>
      </c>
      <c r="AV64" s="4">
        <v>7</v>
      </c>
      <c r="AW64" s="4" t="s">
        <v>231</v>
      </c>
      <c r="AX64" s="4">
        <v>1.3</v>
      </c>
      <c r="AY64" s="4">
        <v>1.3</v>
      </c>
      <c r="AZ64" s="4">
        <v>2.4</v>
      </c>
      <c r="BA64" s="4">
        <v>13.404</v>
      </c>
      <c r="BB64" s="4">
        <v>14.31</v>
      </c>
      <c r="BC64" s="4">
        <v>1.07</v>
      </c>
      <c r="BD64" s="4">
        <v>14.375</v>
      </c>
      <c r="BE64" s="4">
        <v>2687.7359999999999</v>
      </c>
      <c r="BF64" s="4">
        <v>96.581000000000003</v>
      </c>
      <c r="BG64" s="4">
        <v>18.962</v>
      </c>
      <c r="BH64" s="4">
        <v>5.1999999999999998E-2</v>
      </c>
      <c r="BI64" s="4">
        <v>19.013999999999999</v>
      </c>
      <c r="BJ64" s="4">
        <v>15.49</v>
      </c>
      <c r="BK64" s="4">
        <v>4.2000000000000003E-2</v>
      </c>
      <c r="BL64" s="4">
        <v>15.532</v>
      </c>
      <c r="BM64" s="4">
        <v>23.188400000000001</v>
      </c>
      <c r="BQ64" s="4">
        <v>209.654</v>
      </c>
      <c r="BR64" s="4">
        <v>0.24379700000000001</v>
      </c>
      <c r="BS64" s="4">
        <v>-5</v>
      </c>
      <c r="BT64" s="4">
        <v>8.0000000000000002E-3</v>
      </c>
      <c r="BU64" s="4">
        <v>5.957789</v>
      </c>
      <c r="BV64" s="4">
        <v>21</v>
      </c>
      <c r="BW64" s="4">
        <f t="shared" si="7"/>
        <v>1.5740478538</v>
      </c>
      <c r="BY64" s="4">
        <f>BE64*$BU64*VLOOKUP("Fuel Specific Gravity",'Raw Data'!$A$1:$B$2000,2,FALSE)</f>
        <v>12025.735945753702</v>
      </c>
      <c r="BZ64" s="4">
        <f>BF64*$BU64*VLOOKUP("Fuel Specific Gravity",'Raw Data'!$A$1:$B$2000,2,FALSE)</f>
        <v>432.13232377615901</v>
      </c>
      <c r="CA64" s="4">
        <f>BJ64*$BU64*VLOOKUP("Fuel Specific Gravity",'Raw Data'!$A$1:$B$2000,2,FALSE)</f>
        <v>69.306899859110004</v>
      </c>
      <c r="CB64" s="4">
        <f>BM64*$BU64*VLOOKUP("Fuel Specific Gravity",'Raw Data'!$A$1:$B$2000,2,FALSE)</f>
        <v>103.75184743014762</v>
      </c>
    </row>
    <row r="65" spans="1:80" x14ac:dyDescent="0.25">
      <c r="A65" s="2">
        <v>43167</v>
      </c>
      <c r="B65" s="38">
        <v>2.2221064814814815E-2</v>
      </c>
      <c r="C65" s="4">
        <v>13.05</v>
      </c>
      <c r="D65" s="4">
        <v>0.74480000000000002</v>
      </c>
      <c r="E65" s="4">
        <v>7447.9530199999999</v>
      </c>
      <c r="F65" s="4">
        <v>773.2</v>
      </c>
      <c r="G65" s="4">
        <v>2.5</v>
      </c>
      <c r="H65" s="4">
        <v>2672.3</v>
      </c>
      <c r="J65" s="4">
        <v>1.4</v>
      </c>
      <c r="K65" s="4">
        <v>0.87439999999999996</v>
      </c>
      <c r="L65" s="4">
        <v>11.411199999999999</v>
      </c>
      <c r="M65" s="4">
        <v>0.65129999999999999</v>
      </c>
      <c r="N65" s="4">
        <v>676.1182</v>
      </c>
      <c r="O65" s="4">
        <v>2.2113999999999998</v>
      </c>
      <c r="P65" s="4">
        <v>678.3</v>
      </c>
      <c r="Q65" s="4">
        <v>552.3587</v>
      </c>
      <c r="R65" s="4">
        <v>1.8066</v>
      </c>
      <c r="S65" s="4">
        <v>554.20000000000005</v>
      </c>
      <c r="T65" s="4">
        <v>2672.2557000000002</v>
      </c>
      <c r="W65" s="4">
        <v>0</v>
      </c>
      <c r="X65" s="4">
        <v>1.2242</v>
      </c>
      <c r="Y65" s="4">
        <v>12</v>
      </c>
      <c r="Z65" s="4">
        <v>854</v>
      </c>
      <c r="AA65" s="4">
        <v>852</v>
      </c>
      <c r="AB65" s="4">
        <v>864</v>
      </c>
      <c r="AC65" s="4">
        <v>93</v>
      </c>
      <c r="AD65" s="4">
        <v>27.33</v>
      </c>
      <c r="AE65" s="4">
        <v>0.63</v>
      </c>
      <c r="AF65" s="4">
        <v>978</v>
      </c>
      <c r="AG65" s="4">
        <v>1</v>
      </c>
      <c r="AH65" s="4">
        <v>46</v>
      </c>
      <c r="AI65" s="4">
        <v>37</v>
      </c>
      <c r="AJ65" s="4">
        <v>189</v>
      </c>
      <c r="AK65" s="4">
        <v>168</v>
      </c>
      <c r="AL65" s="4">
        <v>3.7</v>
      </c>
      <c r="AM65" s="4">
        <v>175</v>
      </c>
      <c r="AN65" s="4" t="s">
        <v>155</v>
      </c>
      <c r="AO65" s="4">
        <v>2</v>
      </c>
      <c r="AP65" s="5">
        <v>0.77303240740740742</v>
      </c>
      <c r="AQ65" s="4">
        <v>47.161642000000001</v>
      </c>
      <c r="AR65" s="4">
        <v>-88.483878000000004</v>
      </c>
      <c r="AS65" s="4">
        <v>312.8</v>
      </c>
      <c r="AT65" s="4">
        <v>29.1</v>
      </c>
      <c r="AU65" s="4">
        <v>12</v>
      </c>
      <c r="AV65" s="4">
        <v>7</v>
      </c>
      <c r="AW65" s="4" t="s">
        <v>231</v>
      </c>
      <c r="AX65" s="4">
        <v>1.3</v>
      </c>
      <c r="AY65" s="4">
        <v>1.4437439999999999</v>
      </c>
      <c r="AZ65" s="4">
        <v>2.5437439999999998</v>
      </c>
      <c r="BA65" s="4">
        <v>13.404</v>
      </c>
      <c r="BB65" s="4">
        <v>14.32</v>
      </c>
      <c r="BC65" s="4">
        <v>1.07</v>
      </c>
      <c r="BD65" s="4">
        <v>14.361000000000001</v>
      </c>
      <c r="BE65" s="4">
        <v>2690.154</v>
      </c>
      <c r="BF65" s="4">
        <v>97.718999999999994</v>
      </c>
      <c r="BG65" s="4">
        <v>16.692</v>
      </c>
      <c r="BH65" s="4">
        <v>5.5E-2</v>
      </c>
      <c r="BI65" s="4">
        <v>16.745999999999999</v>
      </c>
      <c r="BJ65" s="4">
        <v>13.637</v>
      </c>
      <c r="BK65" s="4">
        <v>4.4999999999999998E-2</v>
      </c>
      <c r="BL65" s="4">
        <v>13.680999999999999</v>
      </c>
      <c r="BM65" s="4">
        <v>21.7393</v>
      </c>
      <c r="BQ65" s="4">
        <v>209.84200000000001</v>
      </c>
      <c r="BR65" s="4">
        <v>0.216198</v>
      </c>
      <c r="BS65" s="4">
        <v>-5</v>
      </c>
      <c r="BT65" s="4">
        <v>8.0000000000000002E-3</v>
      </c>
      <c r="BU65" s="4">
        <v>5.2833389999999998</v>
      </c>
      <c r="BV65" s="4">
        <v>21</v>
      </c>
      <c r="BW65" s="4">
        <f t="shared" si="7"/>
        <v>1.3958581637999998</v>
      </c>
      <c r="BY65" s="4">
        <f>BE65*$BU65*VLOOKUP("Fuel Specific Gravity",'Raw Data'!$A$1:$B$2000,2,FALSE)</f>
        <v>10673.959653698706</v>
      </c>
      <c r="BZ65" s="4">
        <f>BF65*$BU65*VLOOKUP("Fuel Specific Gravity",'Raw Data'!$A$1:$B$2000,2,FALSE)</f>
        <v>387.72823540949099</v>
      </c>
      <c r="CA65" s="4">
        <f>BJ65*$BU65*VLOOKUP("Fuel Specific Gravity",'Raw Data'!$A$1:$B$2000,2,FALSE)</f>
        <v>54.108719351192995</v>
      </c>
      <c r="CB65" s="4">
        <f>BM65*$BU65*VLOOKUP("Fuel Specific Gravity",'Raw Data'!$A$1:$B$2000,2,FALSE)</f>
        <v>86.256924733547692</v>
      </c>
    </row>
    <row r="66" spans="1:80" x14ac:dyDescent="0.25">
      <c r="A66" s="2">
        <v>43167</v>
      </c>
      <c r="B66" s="38">
        <v>2.2232638888888889E-2</v>
      </c>
      <c r="C66" s="4">
        <v>13.05</v>
      </c>
      <c r="D66" s="4">
        <v>0.76100000000000001</v>
      </c>
      <c r="E66" s="4">
        <v>7610.4195209999998</v>
      </c>
      <c r="F66" s="4">
        <v>707.7</v>
      </c>
      <c r="G66" s="4">
        <v>2.5</v>
      </c>
      <c r="H66" s="4">
        <v>2822.3</v>
      </c>
      <c r="J66" s="4">
        <v>1.4</v>
      </c>
      <c r="K66" s="4">
        <v>0.87409999999999999</v>
      </c>
      <c r="L66" s="4">
        <v>11.407</v>
      </c>
      <c r="M66" s="4">
        <v>0.66520000000000001</v>
      </c>
      <c r="N66" s="4">
        <v>618.64409999999998</v>
      </c>
      <c r="O66" s="4">
        <v>2.2231999999999998</v>
      </c>
      <c r="P66" s="4">
        <v>620.9</v>
      </c>
      <c r="Q66" s="4">
        <v>505.41160000000002</v>
      </c>
      <c r="R66" s="4">
        <v>1.8163</v>
      </c>
      <c r="S66" s="4">
        <v>507.2</v>
      </c>
      <c r="T66" s="4">
        <v>2822.3407000000002</v>
      </c>
      <c r="W66" s="4">
        <v>0</v>
      </c>
      <c r="X66" s="4">
        <v>1.2237</v>
      </c>
      <c r="Y66" s="4">
        <v>11.9</v>
      </c>
      <c r="Z66" s="4">
        <v>854</v>
      </c>
      <c r="AA66" s="4">
        <v>853</v>
      </c>
      <c r="AB66" s="4">
        <v>864</v>
      </c>
      <c r="AC66" s="4">
        <v>93</v>
      </c>
      <c r="AD66" s="4">
        <v>27.33</v>
      </c>
      <c r="AE66" s="4">
        <v>0.63</v>
      </c>
      <c r="AF66" s="4">
        <v>978</v>
      </c>
      <c r="AG66" s="4">
        <v>1</v>
      </c>
      <c r="AH66" s="4">
        <v>46</v>
      </c>
      <c r="AI66" s="4">
        <v>37</v>
      </c>
      <c r="AJ66" s="4">
        <v>189</v>
      </c>
      <c r="AK66" s="4">
        <v>167.1</v>
      </c>
      <c r="AL66" s="4">
        <v>3.6</v>
      </c>
      <c r="AM66" s="4">
        <v>175</v>
      </c>
      <c r="AN66" s="4" t="s">
        <v>155</v>
      </c>
      <c r="AO66" s="4">
        <v>2</v>
      </c>
      <c r="AP66" s="5">
        <v>0.77304398148148146</v>
      </c>
      <c r="AQ66" s="4">
        <v>47.161752</v>
      </c>
      <c r="AR66" s="4">
        <v>-88.483906000000005</v>
      </c>
      <c r="AS66" s="4">
        <v>313.8</v>
      </c>
      <c r="AT66" s="4">
        <v>28.9</v>
      </c>
      <c r="AU66" s="4">
        <v>12</v>
      </c>
      <c r="AV66" s="4">
        <v>7</v>
      </c>
      <c r="AW66" s="4" t="s">
        <v>231</v>
      </c>
      <c r="AX66" s="4">
        <v>1.3</v>
      </c>
      <c r="AY66" s="4">
        <v>1.5</v>
      </c>
      <c r="AZ66" s="4">
        <v>2.6</v>
      </c>
      <c r="BA66" s="4">
        <v>13.404</v>
      </c>
      <c r="BB66" s="4">
        <v>14.28</v>
      </c>
      <c r="BC66" s="4">
        <v>1.07</v>
      </c>
      <c r="BD66" s="4">
        <v>14.403</v>
      </c>
      <c r="BE66" s="4">
        <v>2683.7539999999999</v>
      </c>
      <c r="BF66" s="4">
        <v>99.613</v>
      </c>
      <c r="BG66" s="4">
        <v>15.242000000000001</v>
      </c>
      <c r="BH66" s="4">
        <v>5.5E-2</v>
      </c>
      <c r="BI66" s="4">
        <v>15.297000000000001</v>
      </c>
      <c r="BJ66" s="4">
        <v>12.452</v>
      </c>
      <c r="BK66" s="4">
        <v>4.4999999999999998E-2</v>
      </c>
      <c r="BL66" s="4">
        <v>12.497</v>
      </c>
      <c r="BM66" s="4">
        <v>22.914100000000001</v>
      </c>
      <c r="BQ66" s="4">
        <v>209.34299999999999</v>
      </c>
      <c r="BR66" s="4">
        <v>0.249834</v>
      </c>
      <c r="BS66" s="4">
        <v>-5</v>
      </c>
      <c r="BT66" s="4">
        <v>8.0000000000000002E-3</v>
      </c>
      <c r="BU66" s="4">
        <v>6.1053179999999996</v>
      </c>
      <c r="BV66" s="4">
        <v>21</v>
      </c>
      <c r="BW66" s="4">
        <f t="shared" si="7"/>
        <v>1.6130250155999999</v>
      </c>
      <c r="BY66" s="4">
        <f>BE66*$BU66*VLOOKUP("Fuel Specific Gravity",'Raw Data'!$A$1:$B$2000,2,FALSE)</f>
        <v>12305.263874432772</v>
      </c>
      <c r="BZ66" s="4">
        <f>BF66*$BU66*VLOOKUP("Fuel Specific Gravity",'Raw Data'!$A$1:$B$2000,2,FALSE)</f>
        <v>456.734950492434</v>
      </c>
      <c r="CA66" s="4">
        <f>BJ66*$BU66*VLOOKUP("Fuel Specific Gravity",'Raw Data'!$A$1:$B$2000,2,FALSE)</f>
        <v>57.093588221735999</v>
      </c>
      <c r="CB66" s="4">
        <f>BM66*$BU66*VLOOKUP("Fuel Specific Gravity",'Raw Data'!$A$1:$B$2000,2,FALSE)</f>
        <v>105.0632982550338</v>
      </c>
    </row>
    <row r="67" spans="1:80" x14ac:dyDescent="0.25">
      <c r="A67" s="2">
        <v>43167</v>
      </c>
      <c r="B67" s="38">
        <v>2.2244212962962962E-2</v>
      </c>
      <c r="C67" s="4">
        <v>13.064</v>
      </c>
      <c r="D67" s="4">
        <v>0.72440000000000004</v>
      </c>
      <c r="E67" s="4">
        <v>7243.6097149999996</v>
      </c>
      <c r="F67" s="4">
        <v>793.5</v>
      </c>
      <c r="G67" s="4">
        <v>2.2000000000000002</v>
      </c>
      <c r="H67" s="4">
        <v>3002.2</v>
      </c>
      <c r="J67" s="4">
        <v>1.4</v>
      </c>
      <c r="K67" s="4">
        <v>0.87419999999999998</v>
      </c>
      <c r="L67" s="4">
        <v>11.420500000000001</v>
      </c>
      <c r="M67" s="4">
        <v>0.63319999999999999</v>
      </c>
      <c r="N67" s="4">
        <v>693.66690000000006</v>
      </c>
      <c r="O67" s="4">
        <v>1.8801000000000001</v>
      </c>
      <c r="P67" s="4">
        <v>695.5</v>
      </c>
      <c r="Q67" s="4">
        <v>566.70270000000005</v>
      </c>
      <c r="R67" s="4">
        <v>1.536</v>
      </c>
      <c r="S67" s="4">
        <v>568.20000000000005</v>
      </c>
      <c r="T67" s="4">
        <v>3002.19</v>
      </c>
      <c r="W67" s="4">
        <v>0</v>
      </c>
      <c r="X67" s="4">
        <v>1.2238</v>
      </c>
      <c r="Y67" s="4">
        <v>12</v>
      </c>
      <c r="Z67" s="4">
        <v>853</v>
      </c>
      <c r="AA67" s="4">
        <v>852</v>
      </c>
      <c r="AB67" s="4">
        <v>865</v>
      </c>
      <c r="AC67" s="4">
        <v>93</v>
      </c>
      <c r="AD67" s="4">
        <v>27.33</v>
      </c>
      <c r="AE67" s="4">
        <v>0.63</v>
      </c>
      <c r="AF67" s="4">
        <v>978</v>
      </c>
      <c r="AG67" s="4">
        <v>1</v>
      </c>
      <c r="AH67" s="4">
        <v>46</v>
      </c>
      <c r="AI67" s="4">
        <v>37</v>
      </c>
      <c r="AJ67" s="4">
        <v>189</v>
      </c>
      <c r="AK67" s="4">
        <v>167.9</v>
      </c>
      <c r="AL67" s="4">
        <v>3.7</v>
      </c>
      <c r="AM67" s="4">
        <v>175</v>
      </c>
      <c r="AN67" s="4" t="s">
        <v>155</v>
      </c>
      <c r="AO67" s="4">
        <v>2</v>
      </c>
      <c r="AP67" s="5">
        <v>0.77305555555555561</v>
      </c>
      <c r="AQ67" s="4">
        <v>47.161864999999999</v>
      </c>
      <c r="AR67" s="4">
        <v>-88.483941000000002</v>
      </c>
      <c r="AS67" s="4">
        <v>314.10000000000002</v>
      </c>
      <c r="AT67" s="4">
        <v>27.9</v>
      </c>
      <c r="AU67" s="4">
        <v>12</v>
      </c>
      <c r="AV67" s="4">
        <v>7</v>
      </c>
      <c r="AW67" s="4" t="s">
        <v>231</v>
      </c>
      <c r="AX67" s="4">
        <v>1.4438</v>
      </c>
      <c r="AY67" s="4">
        <v>1.6437999999999999</v>
      </c>
      <c r="AZ67" s="4">
        <v>2.7437999999999998</v>
      </c>
      <c r="BA67" s="4">
        <v>13.404</v>
      </c>
      <c r="BB67" s="4">
        <v>14.29</v>
      </c>
      <c r="BC67" s="4">
        <v>1.07</v>
      </c>
      <c r="BD67" s="4">
        <v>14.394</v>
      </c>
      <c r="BE67" s="4">
        <v>2687.047</v>
      </c>
      <c r="BF67" s="4">
        <v>94.823999999999998</v>
      </c>
      <c r="BG67" s="4">
        <v>17.091000000000001</v>
      </c>
      <c r="BH67" s="4">
        <v>4.5999999999999999E-2</v>
      </c>
      <c r="BI67" s="4">
        <v>17.138000000000002</v>
      </c>
      <c r="BJ67" s="4">
        <v>13.962999999999999</v>
      </c>
      <c r="BK67" s="4">
        <v>3.7999999999999999E-2</v>
      </c>
      <c r="BL67" s="4">
        <v>14.000999999999999</v>
      </c>
      <c r="BM67" s="4">
        <v>24.375299999999999</v>
      </c>
      <c r="BQ67" s="4">
        <v>209.369</v>
      </c>
      <c r="BR67" s="4">
        <v>0.31551299999999999</v>
      </c>
      <c r="BS67" s="4">
        <v>-5</v>
      </c>
      <c r="BT67" s="4">
        <v>7.123E-3</v>
      </c>
      <c r="BU67" s="4">
        <v>7.7103489999999999</v>
      </c>
      <c r="BV67" s="4">
        <v>21</v>
      </c>
      <c r="BW67" s="4">
        <f t="shared" si="7"/>
        <v>2.0370742057999998</v>
      </c>
      <c r="BY67" s="4">
        <f>BE67*$BU67*VLOOKUP("Fuel Specific Gravity",'Raw Data'!$A$1:$B$2000,2,FALSE)</f>
        <v>15559.270682201653</v>
      </c>
      <c r="BZ67" s="4">
        <f>BF67*$BU67*VLOOKUP("Fuel Specific Gravity",'Raw Data'!$A$1:$B$2000,2,FALSE)</f>
        <v>549.07572631557605</v>
      </c>
      <c r="CA67" s="4">
        <f>BJ67*$BU67*VLOOKUP("Fuel Specific Gravity",'Raw Data'!$A$1:$B$2000,2,FALSE)</f>
        <v>80.852361918336996</v>
      </c>
      <c r="CB67" s="4">
        <f>BM67*$BU67*VLOOKUP("Fuel Specific Gravity",'Raw Data'!$A$1:$B$2000,2,FALSE)</f>
        <v>141.14449455475469</v>
      </c>
    </row>
    <row r="68" spans="1:80" x14ac:dyDescent="0.25">
      <c r="A68" s="2">
        <v>43167</v>
      </c>
      <c r="B68" s="38">
        <v>2.2255787037037036E-2</v>
      </c>
      <c r="C68" s="4">
        <v>13.13</v>
      </c>
      <c r="D68" s="4">
        <v>0.78220000000000001</v>
      </c>
      <c r="E68" s="4">
        <v>7822.0033110000004</v>
      </c>
      <c r="F68" s="4">
        <v>891.6</v>
      </c>
      <c r="G68" s="4">
        <v>1.7</v>
      </c>
      <c r="H68" s="4">
        <v>3110.3</v>
      </c>
      <c r="J68" s="4">
        <v>1.4</v>
      </c>
      <c r="K68" s="4">
        <v>0.873</v>
      </c>
      <c r="L68" s="4">
        <v>11.462899999999999</v>
      </c>
      <c r="M68" s="4">
        <v>0.68289999999999995</v>
      </c>
      <c r="N68" s="4">
        <v>778.37990000000002</v>
      </c>
      <c r="O68" s="4">
        <v>1.5165999999999999</v>
      </c>
      <c r="P68" s="4">
        <v>779.9</v>
      </c>
      <c r="Q68" s="4">
        <v>635.91039999999998</v>
      </c>
      <c r="R68" s="4">
        <v>1.2390000000000001</v>
      </c>
      <c r="S68" s="4">
        <v>637.1</v>
      </c>
      <c r="T68" s="4">
        <v>3110.3397</v>
      </c>
      <c r="W68" s="4">
        <v>0</v>
      </c>
      <c r="X68" s="4">
        <v>1.2222</v>
      </c>
      <c r="Y68" s="4">
        <v>11.9</v>
      </c>
      <c r="Z68" s="4">
        <v>853</v>
      </c>
      <c r="AA68" s="4">
        <v>851</v>
      </c>
      <c r="AB68" s="4">
        <v>863</v>
      </c>
      <c r="AC68" s="4">
        <v>93</v>
      </c>
      <c r="AD68" s="4">
        <v>27.33</v>
      </c>
      <c r="AE68" s="4">
        <v>0.63</v>
      </c>
      <c r="AF68" s="4">
        <v>978</v>
      </c>
      <c r="AG68" s="4">
        <v>1</v>
      </c>
      <c r="AH68" s="4">
        <v>46</v>
      </c>
      <c r="AI68" s="4">
        <v>37</v>
      </c>
      <c r="AJ68" s="4">
        <v>189</v>
      </c>
      <c r="AK68" s="4">
        <v>167.1</v>
      </c>
      <c r="AL68" s="4">
        <v>3.7</v>
      </c>
      <c r="AM68" s="4">
        <v>175</v>
      </c>
      <c r="AN68" s="4" t="s">
        <v>155</v>
      </c>
      <c r="AO68" s="4">
        <v>2</v>
      </c>
      <c r="AP68" s="5">
        <v>0.77306712962962953</v>
      </c>
      <c r="AQ68" s="4">
        <v>47.161974999999998</v>
      </c>
      <c r="AR68" s="4">
        <v>-88.483969000000002</v>
      </c>
      <c r="AS68" s="4">
        <v>314.3</v>
      </c>
      <c r="AT68" s="4">
        <v>27.6</v>
      </c>
      <c r="AU68" s="4">
        <v>12</v>
      </c>
      <c r="AV68" s="4">
        <v>8</v>
      </c>
      <c r="AW68" s="4" t="s">
        <v>234</v>
      </c>
      <c r="AX68" s="4">
        <v>1.5</v>
      </c>
      <c r="AY68" s="4">
        <v>1.1967000000000001</v>
      </c>
      <c r="AZ68" s="4">
        <v>2.4405000000000001</v>
      </c>
      <c r="BA68" s="4">
        <v>13.404</v>
      </c>
      <c r="BB68" s="4">
        <v>14.15</v>
      </c>
      <c r="BC68" s="4">
        <v>1.06</v>
      </c>
      <c r="BD68" s="4">
        <v>14.544</v>
      </c>
      <c r="BE68" s="4">
        <v>2674.674</v>
      </c>
      <c r="BF68" s="4">
        <v>101.41500000000001</v>
      </c>
      <c r="BG68" s="4">
        <v>19.02</v>
      </c>
      <c r="BH68" s="4">
        <v>3.6999999999999998E-2</v>
      </c>
      <c r="BI68" s="4">
        <v>19.056999999999999</v>
      </c>
      <c r="BJ68" s="4">
        <v>15.538</v>
      </c>
      <c r="BK68" s="4">
        <v>0.03</v>
      </c>
      <c r="BL68" s="4">
        <v>15.569000000000001</v>
      </c>
      <c r="BM68" s="4">
        <v>25.0442</v>
      </c>
      <c r="BQ68" s="4">
        <v>207.364</v>
      </c>
      <c r="BR68" s="4">
        <v>0.43099399999999999</v>
      </c>
      <c r="BS68" s="4">
        <v>-5</v>
      </c>
      <c r="BT68" s="4">
        <v>7.8770000000000003E-3</v>
      </c>
      <c r="BU68" s="4">
        <v>10.532416</v>
      </c>
      <c r="BV68" s="4">
        <v>21</v>
      </c>
      <c r="BW68" s="4">
        <f t="shared" si="7"/>
        <v>2.7826643071999997</v>
      </c>
      <c r="BY68" s="4">
        <f>BE68*$BU68*VLOOKUP("Fuel Specific Gravity",'Raw Data'!$A$1:$B$2000,2,FALSE)</f>
        <v>21156.255203520384</v>
      </c>
      <c r="BZ68" s="4">
        <f>BF68*$BU68*VLOOKUP("Fuel Specific Gravity",'Raw Data'!$A$1:$B$2000,2,FALSE)</f>
        <v>802.1768714486401</v>
      </c>
      <c r="CA68" s="4">
        <f>BJ68*$BU68*VLOOKUP("Fuel Specific Gravity",'Raw Data'!$A$1:$B$2000,2,FALSE)</f>
        <v>122.90316253580799</v>
      </c>
      <c r="CB68" s="4">
        <f>BM68*$BU68*VLOOKUP("Fuel Specific Gravity",'Raw Data'!$A$1:$B$2000,2,FALSE)</f>
        <v>198.09572552318718</v>
      </c>
    </row>
    <row r="69" spans="1:80" x14ac:dyDescent="0.25">
      <c r="A69" s="2">
        <v>43167</v>
      </c>
      <c r="B69" s="38">
        <v>2.2267361111111109E-2</v>
      </c>
      <c r="C69" s="4">
        <v>13.13</v>
      </c>
      <c r="D69" s="4">
        <v>1.0418000000000001</v>
      </c>
      <c r="E69" s="4">
        <v>10418.43154</v>
      </c>
      <c r="F69" s="4">
        <v>1092.4000000000001</v>
      </c>
      <c r="G69" s="4">
        <v>1.2</v>
      </c>
      <c r="H69" s="4">
        <v>3326.9</v>
      </c>
      <c r="J69" s="4">
        <v>1.4</v>
      </c>
      <c r="K69" s="4">
        <v>0.87050000000000005</v>
      </c>
      <c r="L69" s="4">
        <v>11.429399999999999</v>
      </c>
      <c r="M69" s="4">
        <v>0.90690000000000004</v>
      </c>
      <c r="N69" s="4">
        <v>950.88</v>
      </c>
      <c r="O69" s="4">
        <v>1.0014000000000001</v>
      </c>
      <c r="P69" s="4">
        <v>951.9</v>
      </c>
      <c r="Q69" s="4">
        <v>776.83730000000003</v>
      </c>
      <c r="R69" s="4">
        <v>0.81810000000000005</v>
      </c>
      <c r="S69" s="4">
        <v>777.7</v>
      </c>
      <c r="T69" s="4">
        <v>3326.9364999999998</v>
      </c>
      <c r="W69" s="4">
        <v>0</v>
      </c>
      <c r="X69" s="4">
        <v>1.2186999999999999</v>
      </c>
      <c r="Y69" s="4">
        <v>11.9</v>
      </c>
      <c r="Z69" s="4">
        <v>851</v>
      </c>
      <c r="AA69" s="4">
        <v>850</v>
      </c>
      <c r="AB69" s="4">
        <v>862</v>
      </c>
      <c r="AC69" s="4">
        <v>93</v>
      </c>
      <c r="AD69" s="4">
        <v>27.33</v>
      </c>
      <c r="AE69" s="4">
        <v>0.63</v>
      </c>
      <c r="AF69" s="4">
        <v>978</v>
      </c>
      <c r="AG69" s="4">
        <v>1</v>
      </c>
      <c r="AH69" s="4">
        <v>46</v>
      </c>
      <c r="AI69" s="4">
        <v>37</v>
      </c>
      <c r="AJ69" s="4">
        <v>189</v>
      </c>
      <c r="AK69" s="4">
        <v>167</v>
      </c>
      <c r="AL69" s="4">
        <v>3.7</v>
      </c>
      <c r="AM69" s="4">
        <v>175</v>
      </c>
      <c r="AN69" s="4" t="s">
        <v>155</v>
      </c>
      <c r="AO69" s="4">
        <v>2</v>
      </c>
      <c r="AP69" s="5">
        <v>0.77307870370370368</v>
      </c>
      <c r="AQ69" s="4">
        <v>47.162078999999999</v>
      </c>
      <c r="AR69" s="4">
        <v>-88.484021999999996</v>
      </c>
      <c r="AS69" s="4">
        <v>314.3</v>
      </c>
      <c r="AT69" s="4">
        <v>27.2</v>
      </c>
      <c r="AU69" s="4">
        <v>12</v>
      </c>
      <c r="AV69" s="4">
        <v>8</v>
      </c>
      <c r="AW69" s="4" t="s">
        <v>234</v>
      </c>
      <c r="AX69" s="4">
        <v>1.5</v>
      </c>
      <c r="AY69" s="4">
        <v>1</v>
      </c>
      <c r="AZ69" s="4">
        <v>2.2999999999999998</v>
      </c>
      <c r="BA69" s="4">
        <v>13.404</v>
      </c>
      <c r="BB69" s="4">
        <v>13.86</v>
      </c>
      <c r="BC69" s="4">
        <v>1.03</v>
      </c>
      <c r="BD69" s="4">
        <v>14.879</v>
      </c>
      <c r="BE69" s="4">
        <v>2622.0439999999999</v>
      </c>
      <c r="BF69" s="4">
        <v>132.41999999999999</v>
      </c>
      <c r="BG69" s="4">
        <v>22.844000000000001</v>
      </c>
      <c r="BH69" s="4">
        <v>2.4E-2</v>
      </c>
      <c r="BI69" s="4">
        <v>22.867999999999999</v>
      </c>
      <c r="BJ69" s="4">
        <v>18.663</v>
      </c>
      <c r="BK69" s="4">
        <v>0.02</v>
      </c>
      <c r="BL69" s="4">
        <v>18.683</v>
      </c>
      <c r="BM69" s="4">
        <v>26.338100000000001</v>
      </c>
      <c r="BQ69" s="4">
        <v>203.28299999999999</v>
      </c>
      <c r="BR69" s="4">
        <v>0.48630200000000001</v>
      </c>
      <c r="BS69" s="4">
        <v>-5</v>
      </c>
      <c r="BT69" s="4">
        <v>7.1240000000000001E-3</v>
      </c>
      <c r="BU69" s="4">
        <v>11.883998</v>
      </c>
      <c r="BV69" s="4">
        <v>21</v>
      </c>
      <c r="BW69" s="4">
        <f t="shared" si="7"/>
        <v>3.1397522715999999</v>
      </c>
      <c r="BY69" s="4">
        <f>BE69*$BU69*VLOOKUP("Fuel Specific Gravity",'Raw Data'!$A$1:$B$2000,2,FALSE)</f>
        <v>23401.434604585909</v>
      </c>
      <c r="BZ69" s="4">
        <f>BF69*$BU69*VLOOKUP("Fuel Specific Gravity",'Raw Data'!$A$1:$B$2000,2,FALSE)</f>
        <v>1181.8329403851599</v>
      </c>
      <c r="CA69" s="4">
        <f>BJ69*$BU69*VLOOKUP("Fuel Specific Gravity",'Raw Data'!$A$1:$B$2000,2,FALSE)</f>
        <v>166.56508206017401</v>
      </c>
      <c r="CB69" s="4">
        <f>BM69*$BU69*VLOOKUP("Fuel Specific Gravity",'Raw Data'!$A$1:$B$2000,2,FALSE)</f>
        <v>235.06444772057381</v>
      </c>
    </row>
    <row r="70" spans="1:80" x14ac:dyDescent="0.25">
      <c r="A70" s="2">
        <v>43167</v>
      </c>
      <c r="B70" s="38">
        <v>2.2278935185185183E-2</v>
      </c>
      <c r="C70" s="4">
        <v>13.117000000000001</v>
      </c>
      <c r="D70" s="4">
        <v>1.3858999999999999</v>
      </c>
      <c r="E70" s="4">
        <v>13859.20097</v>
      </c>
      <c r="F70" s="4">
        <v>1294.3</v>
      </c>
      <c r="G70" s="4">
        <v>0.6</v>
      </c>
      <c r="H70" s="4">
        <v>3602.1</v>
      </c>
      <c r="J70" s="4">
        <v>1.4</v>
      </c>
      <c r="K70" s="4">
        <v>0.86719999999999997</v>
      </c>
      <c r="L70" s="4">
        <v>11.375</v>
      </c>
      <c r="M70" s="4">
        <v>1.2019</v>
      </c>
      <c r="N70" s="4">
        <v>1122.4465</v>
      </c>
      <c r="O70" s="4">
        <v>0.52029999999999998</v>
      </c>
      <c r="P70" s="4">
        <v>1123</v>
      </c>
      <c r="Q70" s="4">
        <v>917.00139999999999</v>
      </c>
      <c r="R70" s="4">
        <v>0.42509999999999998</v>
      </c>
      <c r="S70" s="4">
        <v>917.4</v>
      </c>
      <c r="T70" s="4">
        <v>3602.1405</v>
      </c>
      <c r="W70" s="4">
        <v>0</v>
      </c>
      <c r="X70" s="4">
        <v>1.2141</v>
      </c>
      <c r="Y70" s="4">
        <v>12</v>
      </c>
      <c r="Z70" s="4">
        <v>851</v>
      </c>
      <c r="AA70" s="4">
        <v>850</v>
      </c>
      <c r="AB70" s="4">
        <v>861</v>
      </c>
      <c r="AC70" s="4">
        <v>93</v>
      </c>
      <c r="AD70" s="4">
        <v>27.33</v>
      </c>
      <c r="AE70" s="4">
        <v>0.63</v>
      </c>
      <c r="AF70" s="4">
        <v>978</v>
      </c>
      <c r="AG70" s="4">
        <v>1</v>
      </c>
      <c r="AH70" s="4">
        <v>46</v>
      </c>
      <c r="AI70" s="4">
        <v>37</v>
      </c>
      <c r="AJ70" s="4">
        <v>189</v>
      </c>
      <c r="AK70" s="4">
        <v>167</v>
      </c>
      <c r="AL70" s="4">
        <v>3.7</v>
      </c>
      <c r="AM70" s="4">
        <v>175</v>
      </c>
      <c r="AN70" s="4" t="s">
        <v>155</v>
      </c>
      <c r="AO70" s="4">
        <v>2</v>
      </c>
      <c r="AP70" s="5">
        <v>0.77309027777777783</v>
      </c>
      <c r="AQ70" s="4">
        <v>47.162182999999999</v>
      </c>
      <c r="AR70" s="4">
        <v>-88.484066999999996</v>
      </c>
      <c r="AS70" s="4">
        <v>314.3</v>
      </c>
      <c r="AT70" s="4">
        <v>27</v>
      </c>
      <c r="AU70" s="4">
        <v>12</v>
      </c>
      <c r="AV70" s="4">
        <v>7</v>
      </c>
      <c r="AW70" s="4" t="s">
        <v>235</v>
      </c>
      <c r="AX70" s="4">
        <v>1.5</v>
      </c>
      <c r="AY70" s="4">
        <v>1</v>
      </c>
      <c r="AZ70" s="4">
        <v>2.2999999999999998</v>
      </c>
      <c r="BA70" s="4">
        <v>13.404</v>
      </c>
      <c r="BB70" s="4">
        <v>13.5</v>
      </c>
      <c r="BC70" s="4">
        <v>1.01</v>
      </c>
      <c r="BD70" s="4">
        <v>15.313000000000001</v>
      </c>
      <c r="BE70" s="4">
        <v>2555.31</v>
      </c>
      <c r="BF70" s="4">
        <v>171.84100000000001</v>
      </c>
      <c r="BG70" s="4">
        <v>26.405000000000001</v>
      </c>
      <c r="BH70" s="4">
        <v>1.2E-2</v>
      </c>
      <c r="BI70" s="4">
        <v>26.417999999999999</v>
      </c>
      <c r="BJ70" s="4">
        <v>21.571999999999999</v>
      </c>
      <c r="BK70" s="4">
        <v>0.01</v>
      </c>
      <c r="BL70" s="4">
        <v>21.582000000000001</v>
      </c>
      <c r="BM70" s="4">
        <v>27.9238</v>
      </c>
      <c r="BQ70" s="4">
        <v>198.30699999999999</v>
      </c>
      <c r="BR70" s="4">
        <v>0.50866100000000003</v>
      </c>
      <c r="BS70" s="4">
        <v>-5</v>
      </c>
      <c r="BT70" s="4">
        <v>7.0000000000000001E-3</v>
      </c>
      <c r="BU70" s="4">
        <v>12.430395000000001</v>
      </c>
      <c r="BV70" s="4">
        <v>21</v>
      </c>
      <c r="BW70" s="4">
        <f t="shared" si="7"/>
        <v>3.284110359</v>
      </c>
      <c r="BY70" s="4">
        <f>BE70*$BU70*VLOOKUP("Fuel Specific Gravity",'Raw Data'!$A$1:$B$2000,2,FALSE)</f>
        <v>23854.397998234952</v>
      </c>
      <c r="BZ70" s="4">
        <f>BF70*$BU70*VLOOKUP("Fuel Specific Gravity",'Raw Data'!$A$1:$B$2000,2,FALSE)</f>
        <v>1604.1746819034452</v>
      </c>
      <c r="CA70" s="4">
        <f>BJ70*$BU70*VLOOKUP("Fuel Specific Gravity",'Raw Data'!$A$1:$B$2000,2,FALSE)</f>
        <v>201.37950918594001</v>
      </c>
      <c r="CB70" s="4">
        <f>BM70*$BU70*VLOOKUP("Fuel Specific Gravity",'Raw Data'!$A$1:$B$2000,2,FALSE)</f>
        <v>260.67500178965099</v>
      </c>
    </row>
    <row r="71" spans="1:80" x14ac:dyDescent="0.25">
      <c r="A71" s="2">
        <v>43167</v>
      </c>
      <c r="B71" s="38">
        <v>2.2290509259259263E-2</v>
      </c>
      <c r="C71" s="4">
        <v>13.1</v>
      </c>
      <c r="D71" s="4">
        <v>1.5392999999999999</v>
      </c>
      <c r="E71" s="4">
        <v>15392.69572</v>
      </c>
      <c r="F71" s="4">
        <v>1512.5</v>
      </c>
      <c r="G71" s="4">
        <v>0.6</v>
      </c>
      <c r="H71" s="4">
        <v>3903.5</v>
      </c>
      <c r="J71" s="4">
        <v>1.4</v>
      </c>
      <c r="K71" s="4">
        <v>0.86570000000000003</v>
      </c>
      <c r="L71" s="4">
        <v>11.340199999999999</v>
      </c>
      <c r="M71" s="4">
        <v>1.3325</v>
      </c>
      <c r="N71" s="4">
        <v>1309.3294000000001</v>
      </c>
      <c r="O71" s="4">
        <v>0.51939999999999997</v>
      </c>
      <c r="P71" s="4">
        <v>1309.8</v>
      </c>
      <c r="Q71" s="4">
        <v>1069.6785</v>
      </c>
      <c r="R71" s="4">
        <v>0.42430000000000001</v>
      </c>
      <c r="S71" s="4">
        <v>1070.0999999999999</v>
      </c>
      <c r="T71" s="4">
        <v>3903.4571999999998</v>
      </c>
      <c r="W71" s="4">
        <v>0</v>
      </c>
      <c r="X71" s="4">
        <v>1.2119</v>
      </c>
      <c r="Y71" s="4">
        <v>11.9</v>
      </c>
      <c r="Z71" s="4">
        <v>851</v>
      </c>
      <c r="AA71" s="4">
        <v>850</v>
      </c>
      <c r="AB71" s="4">
        <v>860</v>
      </c>
      <c r="AC71" s="4">
        <v>93</v>
      </c>
      <c r="AD71" s="4">
        <v>27.33</v>
      </c>
      <c r="AE71" s="4">
        <v>0.63</v>
      </c>
      <c r="AF71" s="4">
        <v>978</v>
      </c>
      <c r="AG71" s="4">
        <v>1</v>
      </c>
      <c r="AH71" s="4">
        <v>46</v>
      </c>
      <c r="AI71" s="4">
        <v>37</v>
      </c>
      <c r="AJ71" s="4">
        <v>189</v>
      </c>
      <c r="AK71" s="4">
        <v>167</v>
      </c>
      <c r="AL71" s="4">
        <v>3.7</v>
      </c>
      <c r="AM71" s="4">
        <v>175.2</v>
      </c>
      <c r="AN71" s="4" t="s">
        <v>155</v>
      </c>
      <c r="AO71" s="4">
        <v>2</v>
      </c>
      <c r="AP71" s="5">
        <v>0.77310185185185187</v>
      </c>
      <c r="AQ71" s="4">
        <v>47.162298999999997</v>
      </c>
      <c r="AR71" s="4">
        <v>-88.484037999999998</v>
      </c>
      <c r="AS71" s="4">
        <v>316</v>
      </c>
      <c r="AT71" s="4">
        <v>27.4</v>
      </c>
      <c r="AU71" s="4">
        <v>12</v>
      </c>
      <c r="AV71" s="4">
        <v>7</v>
      </c>
      <c r="AW71" s="4" t="s">
        <v>235</v>
      </c>
      <c r="AX71" s="4">
        <v>1.5719000000000001</v>
      </c>
      <c r="AY71" s="4">
        <v>1.1437999999999999</v>
      </c>
      <c r="AZ71" s="4">
        <v>2.4438</v>
      </c>
      <c r="BA71" s="4">
        <v>13.404</v>
      </c>
      <c r="BB71" s="4">
        <v>13.33</v>
      </c>
      <c r="BC71" s="4">
        <v>0.99</v>
      </c>
      <c r="BD71" s="4">
        <v>15.52</v>
      </c>
      <c r="BE71" s="4">
        <v>2522.8530000000001</v>
      </c>
      <c r="BF71" s="4">
        <v>188.672</v>
      </c>
      <c r="BG71" s="4">
        <v>30.504000000000001</v>
      </c>
      <c r="BH71" s="4">
        <v>1.2E-2</v>
      </c>
      <c r="BI71" s="4">
        <v>30.515999999999998</v>
      </c>
      <c r="BJ71" s="4">
        <v>24.920999999999999</v>
      </c>
      <c r="BK71" s="4">
        <v>0.01</v>
      </c>
      <c r="BL71" s="4">
        <v>24.931000000000001</v>
      </c>
      <c r="BM71" s="4">
        <v>29.966999999999999</v>
      </c>
      <c r="BQ71" s="4">
        <v>196.03899999999999</v>
      </c>
      <c r="BR71" s="4">
        <v>0.54695700000000003</v>
      </c>
      <c r="BS71" s="4">
        <v>-5</v>
      </c>
      <c r="BT71" s="4">
        <v>7.8770000000000003E-3</v>
      </c>
      <c r="BU71" s="4">
        <v>13.366262000000001</v>
      </c>
      <c r="BV71" s="4">
        <v>21</v>
      </c>
      <c r="BW71" s="4">
        <f t="shared" si="7"/>
        <v>3.5313664203999999</v>
      </c>
      <c r="BY71" s="4">
        <f>BE71*$BU71*VLOOKUP("Fuel Specific Gravity",'Raw Data'!$A$1:$B$2000,2,FALSE)</f>
        <v>25324.556753299988</v>
      </c>
      <c r="BZ71" s="4">
        <f>BF71*$BU71*VLOOKUP("Fuel Specific Gravity",'Raw Data'!$A$1:$B$2000,2,FALSE)</f>
        <v>1893.901377432064</v>
      </c>
      <c r="CA71" s="4">
        <f>BJ71*$BU71*VLOOKUP("Fuel Specific Gravity",'Raw Data'!$A$1:$B$2000,2,FALSE)</f>
        <v>250.158562091802</v>
      </c>
      <c r="CB71" s="4">
        <f>BM71*$BU71*VLOOKUP("Fuel Specific Gravity",'Raw Data'!$A$1:$B$2000,2,FALSE)</f>
        <v>300.81062678885399</v>
      </c>
    </row>
    <row r="72" spans="1:80" x14ac:dyDescent="0.25">
      <c r="A72" s="2">
        <v>43167</v>
      </c>
      <c r="B72" s="38">
        <v>2.2302083333333333E-2</v>
      </c>
      <c r="C72" s="4">
        <v>13.093</v>
      </c>
      <c r="D72" s="4">
        <v>1.5475000000000001</v>
      </c>
      <c r="E72" s="4">
        <v>15474.699500000001</v>
      </c>
      <c r="F72" s="4">
        <v>1632.6</v>
      </c>
      <c r="G72" s="4">
        <v>0.7</v>
      </c>
      <c r="H72" s="4">
        <v>4106.2</v>
      </c>
      <c r="J72" s="4">
        <v>1.4</v>
      </c>
      <c r="K72" s="4">
        <v>0.86539999999999995</v>
      </c>
      <c r="L72" s="4">
        <v>11.3315</v>
      </c>
      <c r="M72" s="4">
        <v>1.3391999999999999</v>
      </c>
      <c r="N72" s="4">
        <v>1412.8756000000001</v>
      </c>
      <c r="O72" s="4">
        <v>0.56910000000000005</v>
      </c>
      <c r="P72" s="4">
        <v>1413.4</v>
      </c>
      <c r="Q72" s="4">
        <v>1154.2723000000001</v>
      </c>
      <c r="R72" s="4">
        <v>0.46489999999999998</v>
      </c>
      <c r="S72" s="4">
        <v>1154.7</v>
      </c>
      <c r="T72" s="4">
        <v>4106.1812</v>
      </c>
      <c r="W72" s="4">
        <v>0</v>
      </c>
      <c r="X72" s="4">
        <v>1.2114</v>
      </c>
      <c r="Y72" s="4">
        <v>12</v>
      </c>
      <c r="Z72" s="4">
        <v>850</v>
      </c>
      <c r="AA72" s="4">
        <v>849</v>
      </c>
      <c r="AB72" s="4">
        <v>862</v>
      </c>
      <c r="AC72" s="4">
        <v>93</v>
      </c>
      <c r="AD72" s="4">
        <v>27.33</v>
      </c>
      <c r="AE72" s="4">
        <v>0.63</v>
      </c>
      <c r="AF72" s="4">
        <v>978</v>
      </c>
      <c r="AG72" s="4">
        <v>1</v>
      </c>
      <c r="AH72" s="4">
        <v>46</v>
      </c>
      <c r="AI72" s="4">
        <v>37</v>
      </c>
      <c r="AJ72" s="4">
        <v>189</v>
      </c>
      <c r="AK72" s="4">
        <v>167</v>
      </c>
      <c r="AL72" s="4">
        <v>3.7</v>
      </c>
      <c r="AM72" s="4">
        <v>175.6</v>
      </c>
      <c r="AN72" s="4" t="s">
        <v>155</v>
      </c>
      <c r="AO72" s="4">
        <v>2</v>
      </c>
      <c r="AP72" s="5">
        <v>0.77311342592592591</v>
      </c>
      <c r="AQ72" s="4">
        <v>47.162446000000003</v>
      </c>
      <c r="AR72" s="4">
        <v>-88.483986000000002</v>
      </c>
      <c r="AS72" s="4">
        <v>316.7</v>
      </c>
      <c r="AT72" s="4">
        <v>30.2</v>
      </c>
      <c r="AU72" s="4">
        <v>12</v>
      </c>
      <c r="AV72" s="4">
        <v>7</v>
      </c>
      <c r="AW72" s="4" t="s">
        <v>235</v>
      </c>
      <c r="AX72" s="4">
        <v>1.6</v>
      </c>
      <c r="AY72" s="4">
        <v>1.2</v>
      </c>
      <c r="AZ72" s="4">
        <v>2.5</v>
      </c>
      <c r="BA72" s="4">
        <v>13.404</v>
      </c>
      <c r="BB72" s="4">
        <v>13.31</v>
      </c>
      <c r="BC72" s="4">
        <v>0.99</v>
      </c>
      <c r="BD72" s="4">
        <v>15.548999999999999</v>
      </c>
      <c r="BE72" s="4">
        <v>2517.375</v>
      </c>
      <c r="BF72" s="4">
        <v>189.36199999999999</v>
      </c>
      <c r="BG72" s="4">
        <v>32.869999999999997</v>
      </c>
      <c r="BH72" s="4">
        <v>1.2999999999999999E-2</v>
      </c>
      <c r="BI72" s="4">
        <v>32.883000000000003</v>
      </c>
      <c r="BJ72" s="4">
        <v>26.853999999999999</v>
      </c>
      <c r="BK72" s="4">
        <v>1.0999999999999999E-2</v>
      </c>
      <c r="BL72" s="4">
        <v>26.864000000000001</v>
      </c>
      <c r="BM72" s="4">
        <v>31.478899999999999</v>
      </c>
      <c r="BQ72" s="4">
        <v>195.68100000000001</v>
      </c>
      <c r="BR72" s="4">
        <v>0.51078100000000004</v>
      </c>
      <c r="BS72" s="4">
        <v>-5</v>
      </c>
      <c r="BT72" s="4">
        <v>6.2459999999999998E-3</v>
      </c>
      <c r="BU72" s="4">
        <v>12.482211</v>
      </c>
      <c r="BV72" s="4">
        <v>21</v>
      </c>
      <c r="BW72" s="4">
        <f t="shared" si="7"/>
        <v>3.2978001461999997</v>
      </c>
      <c r="BY72" s="4">
        <f>BE72*$BU72*VLOOKUP("Fuel Specific Gravity",'Raw Data'!$A$1:$B$2000,2,FALSE)</f>
        <v>23598.226843009874</v>
      </c>
      <c r="BZ72" s="4">
        <f>BF72*$BU72*VLOOKUP("Fuel Specific Gravity",'Raw Data'!$A$1:$B$2000,2,FALSE)</f>
        <v>1775.105985975882</v>
      </c>
      <c r="CA72" s="4">
        <f>BJ72*$BU72*VLOOKUP("Fuel Specific Gravity",'Raw Data'!$A$1:$B$2000,2,FALSE)</f>
        <v>251.733167939694</v>
      </c>
      <c r="CB72" s="4">
        <f>BM72*$BU72*VLOOKUP("Fuel Specific Gravity",'Raw Data'!$A$1:$B$2000,2,FALSE)</f>
        <v>295.08763015777288</v>
      </c>
    </row>
    <row r="73" spans="1:80" x14ac:dyDescent="0.25">
      <c r="A73" s="2">
        <v>43167</v>
      </c>
      <c r="B73" s="38">
        <v>2.2313657407407411E-2</v>
      </c>
      <c r="C73" s="4">
        <v>13.1</v>
      </c>
      <c r="D73" s="4">
        <v>1.4578</v>
      </c>
      <c r="E73" s="4">
        <v>14578.03556</v>
      </c>
      <c r="F73" s="4">
        <v>1708.6</v>
      </c>
      <c r="G73" s="4">
        <v>0.9</v>
      </c>
      <c r="H73" s="4">
        <v>4115.3999999999996</v>
      </c>
      <c r="J73" s="4">
        <v>1.3</v>
      </c>
      <c r="K73" s="4">
        <v>0.86619999999999997</v>
      </c>
      <c r="L73" s="4">
        <v>11.347099999999999</v>
      </c>
      <c r="M73" s="4">
        <v>1.2626999999999999</v>
      </c>
      <c r="N73" s="4">
        <v>1479.9656</v>
      </c>
      <c r="O73" s="4">
        <v>0.77959999999999996</v>
      </c>
      <c r="P73" s="4">
        <v>1480.7</v>
      </c>
      <c r="Q73" s="4">
        <v>1209.0826</v>
      </c>
      <c r="R73" s="4">
        <v>0.63690000000000002</v>
      </c>
      <c r="S73" s="4">
        <v>1209.7</v>
      </c>
      <c r="T73" s="4">
        <v>4115.3535000000002</v>
      </c>
      <c r="W73" s="4">
        <v>0</v>
      </c>
      <c r="X73" s="4">
        <v>1.1259999999999999</v>
      </c>
      <c r="Y73" s="4">
        <v>11.9</v>
      </c>
      <c r="Z73" s="4">
        <v>851</v>
      </c>
      <c r="AA73" s="4">
        <v>850</v>
      </c>
      <c r="AB73" s="4">
        <v>860</v>
      </c>
      <c r="AC73" s="4">
        <v>93</v>
      </c>
      <c r="AD73" s="4">
        <v>27.33</v>
      </c>
      <c r="AE73" s="4">
        <v>0.63</v>
      </c>
      <c r="AF73" s="4">
        <v>978</v>
      </c>
      <c r="AG73" s="4">
        <v>1</v>
      </c>
      <c r="AH73" s="4">
        <v>46</v>
      </c>
      <c r="AI73" s="4">
        <v>37</v>
      </c>
      <c r="AJ73" s="4">
        <v>189</v>
      </c>
      <c r="AK73" s="4">
        <v>167</v>
      </c>
      <c r="AL73" s="4">
        <v>3.7</v>
      </c>
      <c r="AM73" s="4">
        <v>176</v>
      </c>
      <c r="AN73" s="4" t="s">
        <v>155</v>
      </c>
      <c r="AO73" s="4">
        <v>2</v>
      </c>
      <c r="AP73" s="5">
        <v>0.77312499999999995</v>
      </c>
      <c r="AQ73" s="4">
        <v>47.162579999999998</v>
      </c>
      <c r="AR73" s="4">
        <v>-88.483965999999995</v>
      </c>
      <c r="AS73" s="4">
        <v>317.10000000000002</v>
      </c>
      <c r="AT73" s="4">
        <v>31.3</v>
      </c>
      <c r="AU73" s="4">
        <v>12</v>
      </c>
      <c r="AV73" s="4">
        <v>7</v>
      </c>
      <c r="AW73" s="4" t="s">
        <v>235</v>
      </c>
      <c r="AX73" s="4">
        <v>1.6</v>
      </c>
      <c r="AY73" s="4">
        <v>1.2</v>
      </c>
      <c r="AZ73" s="4">
        <v>2.5</v>
      </c>
      <c r="BA73" s="4">
        <v>13.404</v>
      </c>
      <c r="BB73" s="4">
        <v>13.39</v>
      </c>
      <c r="BC73" s="4">
        <v>1</v>
      </c>
      <c r="BD73" s="4">
        <v>15.448</v>
      </c>
      <c r="BE73" s="4">
        <v>2532.4899999999998</v>
      </c>
      <c r="BF73" s="4">
        <v>179.37100000000001</v>
      </c>
      <c r="BG73" s="4">
        <v>34.590000000000003</v>
      </c>
      <c r="BH73" s="4">
        <v>1.7999999999999999E-2</v>
      </c>
      <c r="BI73" s="4">
        <v>34.607999999999997</v>
      </c>
      <c r="BJ73" s="4">
        <v>28.259</v>
      </c>
      <c r="BK73" s="4">
        <v>1.4999999999999999E-2</v>
      </c>
      <c r="BL73" s="4">
        <v>28.274000000000001</v>
      </c>
      <c r="BM73" s="4">
        <v>31.6952</v>
      </c>
      <c r="BQ73" s="4">
        <v>182.73400000000001</v>
      </c>
      <c r="BR73" s="4">
        <v>0.44887199999999999</v>
      </c>
      <c r="BS73" s="4">
        <v>-5</v>
      </c>
      <c r="BT73" s="4">
        <v>7.7539999999999996E-3</v>
      </c>
      <c r="BU73" s="4">
        <v>10.96931</v>
      </c>
      <c r="BV73" s="4">
        <v>21</v>
      </c>
      <c r="BW73" s="4">
        <f t="shared" si="7"/>
        <v>2.8980917019999999</v>
      </c>
      <c r="BY73" s="4">
        <f>BE73*$BU73*VLOOKUP("Fuel Specific Gravity",'Raw Data'!$A$1:$B$2000,2,FALSE)</f>
        <v>20862.530579306898</v>
      </c>
      <c r="BZ73" s="4">
        <f>BF73*$BU73*VLOOKUP("Fuel Specific Gravity",'Raw Data'!$A$1:$B$2000,2,FALSE)</f>
        <v>1477.64965411151</v>
      </c>
      <c r="CA73" s="4">
        <f>BJ73*$BU73*VLOOKUP("Fuel Specific Gravity",'Raw Data'!$A$1:$B$2000,2,FALSE)</f>
        <v>232.79628019879001</v>
      </c>
      <c r="CB73" s="4">
        <f>BM73*$BU73*VLOOKUP("Fuel Specific Gravity",'Raw Data'!$A$1:$B$2000,2,FALSE)</f>
        <v>261.10353020831201</v>
      </c>
    </row>
    <row r="74" spans="1:80" x14ac:dyDescent="0.25">
      <c r="A74" s="2">
        <v>43167</v>
      </c>
      <c r="B74" s="38">
        <v>2.2325231481481481E-2</v>
      </c>
      <c r="C74" s="4">
        <v>13.1</v>
      </c>
      <c r="D74" s="4">
        <v>1.3667</v>
      </c>
      <c r="E74" s="4">
        <v>13667.440269999999</v>
      </c>
      <c r="F74" s="4">
        <v>1724.8</v>
      </c>
      <c r="G74" s="4">
        <v>1.1000000000000001</v>
      </c>
      <c r="H74" s="4">
        <v>4152.3</v>
      </c>
      <c r="J74" s="4">
        <v>1.2</v>
      </c>
      <c r="K74" s="4">
        <v>0.8669</v>
      </c>
      <c r="L74" s="4">
        <v>11.3566</v>
      </c>
      <c r="M74" s="4">
        <v>1.1849000000000001</v>
      </c>
      <c r="N74" s="4">
        <v>1495.2199000000001</v>
      </c>
      <c r="O74" s="4">
        <v>0.91739999999999999</v>
      </c>
      <c r="P74" s="4">
        <v>1496.1</v>
      </c>
      <c r="Q74" s="4">
        <v>1221.5447999999999</v>
      </c>
      <c r="R74" s="4">
        <v>0.74950000000000006</v>
      </c>
      <c r="S74" s="4">
        <v>1222.3</v>
      </c>
      <c r="T74" s="4">
        <v>4152.2641999999996</v>
      </c>
      <c r="W74" s="4">
        <v>0</v>
      </c>
      <c r="X74" s="4">
        <v>1.0403</v>
      </c>
      <c r="Y74" s="4">
        <v>11.9</v>
      </c>
      <c r="Z74" s="4">
        <v>851</v>
      </c>
      <c r="AA74" s="4">
        <v>850</v>
      </c>
      <c r="AB74" s="4">
        <v>859</v>
      </c>
      <c r="AC74" s="4">
        <v>93</v>
      </c>
      <c r="AD74" s="4">
        <v>27.33</v>
      </c>
      <c r="AE74" s="4">
        <v>0.63</v>
      </c>
      <c r="AF74" s="4">
        <v>978</v>
      </c>
      <c r="AG74" s="4">
        <v>1</v>
      </c>
      <c r="AH74" s="4">
        <v>46</v>
      </c>
      <c r="AI74" s="4">
        <v>37</v>
      </c>
      <c r="AJ74" s="4">
        <v>189</v>
      </c>
      <c r="AK74" s="4">
        <v>167</v>
      </c>
      <c r="AL74" s="4">
        <v>3.5</v>
      </c>
      <c r="AM74" s="4">
        <v>175.7</v>
      </c>
      <c r="AN74" s="4" t="s">
        <v>155</v>
      </c>
      <c r="AO74" s="4">
        <v>2</v>
      </c>
      <c r="AP74" s="5">
        <v>0.7731365740740741</v>
      </c>
      <c r="AQ74" s="4">
        <v>47.162734</v>
      </c>
      <c r="AR74" s="4">
        <v>-88.483954999999995</v>
      </c>
      <c r="AS74" s="4">
        <v>317.60000000000002</v>
      </c>
      <c r="AT74" s="4">
        <v>33.5</v>
      </c>
      <c r="AU74" s="4">
        <v>12</v>
      </c>
      <c r="AV74" s="4">
        <v>7</v>
      </c>
      <c r="AW74" s="4" t="s">
        <v>235</v>
      </c>
      <c r="AX74" s="4">
        <v>1.3124</v>
      </c>
      <c r="AY74" s="4">
        <v>1.2719</v>
      </c>
      <c r="AZ74" s="4">
        <v>2.3561999999999999</v>
      </c>
      <c r="BA74" s="4">
        <v>13.404</v>
      </c>
      <c r="BB74" s="4">
        <v>13.47</v>
      </c>
      <c r="BC74" s="4">
        <v>1.01</v>
      </c>
      <c r="BD74" s="4">
        <v>15.351000000000001</v>
      </c>
      <c r="BE74" s="4">
        <v>2547.308</v>
      </c>
      <c r="BF74" s="4">
        <v>169.15</v>
      </c>
      <c r="BG74" s="4">
        <v>35.122</v>
      </c>
      <c r="BH74" s="4">
        <v>2.1999999999999999E-2</v>
      </c>
      <c r="BI74" s="4">
        <v>35.143000000000001</v>
      </c>
      <c r="BJ74" s="4">
        <v>28.693000000000001</v>
      </c>
      <c r="BK74" s="4">
        <v>1.7999999999999999E-2</v>
      </c>
      <c r="BL74" s="4">
        <v>28.710999999999999</v>
      </c>
      <c r="BM74" s="4">
        <v>32.139499999999998</v>
      </c>
      <c r="BQ74" s="4">
        <v>169.66399999999999</v>
      </c>
      <c r="BR74" s="4">
        <v>0.513791</v>
      </c>
      <c r="BS74" s="4">
        <v>-5</v>
      </c>
      <c r="BT74" s="4">
        <v>8.0000000000000002E-3</v>
      </c>
      <c r="BU74" s="4">
        <v>12.555768</v>
      </c>
      <c r="BV74" s="4">
        <v>21</v>
      </c>
      <c r="BW74" s="4">
        <f t="shared" si="7"/>
        <v>3.3172339056000002</v>
      </c>
      <c r="BY74" s="4">
        <f>BE74*$BU74*VLOOKUP("Fuel Specific Gravity",'Raw Data'!$A$1:$B$2000,2,FALSE)</f>
        <v>24019.539612680546</v>
      </c>
      <c r="BZ74" s="4">
        <f>BF74*$BU74*VLOOKUP("Fuel Specific Gravity",'Raw Data'!$A$1:$B$2000,2,FALSE)</f>
        <v>1594.9799260572001</v>
      </c>
      <c r="CA74" s="4">
        <f>BJ74*$BU74*VLOOKUP("Fuel Specific Gravity",'Raw Data'!$A$1:$B$2000,2,FALSE)</f>
        <v>270.55725106922404</v>
      </c>
      <c r="CB74" s="4">
        <f>BM74*$BU74*VLOOKUP("Fuel Specific Gravity",'Raw Data'!$A$1:$B$2000,2,FALSE)</f>
        <v>303.05561533263602</v>
      </c>
    </row>
    <row r="75" spans="1:80" x14ac:dyDescent="0.25">
      <c r="A75" s="2">
        <v>43167</v>
      </c>
      <c r="B75" s="38">
        <v>2.2336805555555558E-2</v>
      </c>
      <c r="C75" s="4">
        <v>13.108000000000001</v>
      </c>
      <c r="D75" s="4">
        <v>1.397</v>
      </c>
      <c r="E75" s="4">
        <v>13970.18182</v>
      </c>
      <c r="F75" s="4">
        <v>1736.2</v>
      </c>
      <c r="G75" s="4">
        <v>1.3</v>
      </c>
      <c r="H75" s="4">
        <v>4182.3</v>
      </c>
      <c r="J75" s="4">
        <v>1.2</v>
      </c>
      <c r="K75" s="4">
        <v>0.86650000000000005</v>
      </c>
      <c r="L75" s="4">
        <v>11.358700000000001</v>
      </c>
      <c r="M75" s="4">
        <v>1.2105999999999999</v>
      </c>
      <c r="N75" s="4">
        <v>1504.4568999999999</v>
      </c>
      <c r="O75" s="4">
        <v>1.1265000000000001</v>
      </c>
      <c r="P75" s="4">
        <v>1505.6</v>
      </c>
      <c r="Q75" s="4">
        <v>1229.0911000000001</v>
      </c>
      <c r="R75" s="4">
        <v>0.92030000000000001</v>
      </c>
      <c r="S75" s="4">
        <v>1230</v>
      </c>
      <c r="T75" s="4">
        <v>4182.3082999999997</v>
      </c>
      <c r="W75" s="4">
        <v>0</v>
      </c>
      <c r="X75" s="4">
        <v>1.0398000000000001</v>
      </c>
      <c r="Y75" s="4">
        <v>11.9</v>
      </c>
      <c r="Z75" s="4">
        <v>850</v>
      </c>
      <c r="AA75" s="4">
        <v>849</v>
      </c>
      <c r="AB75" s="4">
        <v>859</v>
      </c>
      <c r="AC75" s="4">
        <v>93</v>
      </c>
      <c r="AD75" s="4">
        <v>27.33</v>
      </c>
      <c r="AE75" s="4">
        <v>0.63</v>
      </c>
      <c r="AF75" s="4">
        <v>978</v>
      </c>
      <c r="AG75" s="4">
        <v>1</v>
      </c>
      <c r="AH75" s="4">
        <v>46</v>
      </c>
      <c r="AI75" s="4">
        <v>37</v>
      </c>
      <c r="AJ75" s="4">
        <v>189</v>
      </c>
      <c r="AK75" s="4">
        <v>167</v>
      </c>
      <c r="AL75" s="4">
        <v>3.5</v>
      </c>
      <c r="AM75" s="4">
        <v>175.3</v>
      </c>
      <c r="AN75" s="4" t="s">
        <v>155</v>
      </c>
      <c r="AO75" s="4">
        <v>2</v>
      </c>
      <c r="AP75" s="5">
        <v>0.77314814814814825</v>
      </c>
      <c r="AQ75" s="4">
        <v>47.162892999999997</v>
      </c>
      <c r="AR75" s="4">
        <v>-88.483974000000003</v>
      </c>
      <c r="AS75" s="4">
        <v>319.2</v>
      </c>
      <c r="AT75" s="4">
        <v>35.9</v>
      </c>
      <c r="AU75" s="4">
        <v>12</v>
      </c>
      <c r="AV75" s="4">
        <v>7</v>
      </c>
      <c r="AW75" s="4" t="s">
        <v>235</v>
      </c>
      <c r="AX75" s="4">
        <v>1.2719</v>
      </c>
      <c r="AY75" s="4">
        <v>1.3718999999999999</v>
      </c>
      <c r="AZ75" s="4">
        <v>2.3719000000000001</v>
      </c>
      <c r="BA75" s="4">
        <v>13.404</v>
      </c>
      <c r="BB75" s="4">
        <v>13.43</v>
      </c>
      <c r="BC75" s="4">
        <v>1</v>
      </c>
      <c r="BD75" s="4">
        <v>15.401999999999999</v>
      </c>
      <c r="BE75" s="4">
        <v>2541.7130000000002</v>
      </c>
      <c r="BF75" s="4">
        <v>172.411</v>
      </c>
      <c r="BG75" s="4">
        <v>35.253999999999998</v>
      </c>
      <c r="BH75" s="4">
        <v>2.5999999999999999E-2</v>
      </c>
      <c r="BI75" s="4">
        <v>35.280999999999999</v>
      </c>
      <c r="BJ75" s="4">
        <v>28.802</v>
      </c>
      <c r="BK75" s="4">
        <v>2.1999999999999999E-2</v>
      </c>
      <c r="BL75" s="4">
        <v>28.823</v>
      </c>
      <c r="BM75" s="4">
        <v>32.295000000000002</v>
      </c>
      <c r="BQ75" s="4">
        <v>169.18600000000001</v>
      </c>
      <c r="BR75" s="4">
        <v>0.52575400000000005</v>
      </c>
      <c r="BS75" s="4">
        <v>-5</v>
      </c>
      <c r="BT75" s="4">
        <v>8.0000000000000002E-3</v>
      </c>
      <c r="BU75" s="4">
        <v>12.848113</v>
      </c>
      <c r="BV75" s="4">
        <v>21</v>
      </c>
      <c r="BW75" s="4">
        <f t="shared" si="7"/>
        <v>3.3944714545999997</v>
      </c>
      <c r="BY75" s="4">
        <f>BE75*$BU75*VLOOKUP("Fuel Specific Gravity",'Raw Data'!$A$1:$B$2000,2,FALSE)</f>
        <v>24524.818094014321</v>
      </c>
      <c r="BZ75" s="4">
        <f>BF75*$BU75*VLOOKUP("Fuel Specific Gravity",'Raw Data'!$A$1:$B$2000,2,FALSE)</f>
        <v>1663.582163842693</v>
      </c>
      <c r="CA75" s="4">
        <f>BJ75*$BU75*VLOOKUP("Fuel Specific Gravity",'Raw Data'!$A$1:$B$2000,2,FALSE)</f>
        <v>277.908564320126</v>
      </c>
      <c r="CB75" s="4">
        <f>BM75*$BU75*VLOOKUP("Fuel Specific Gravity",'Raw Data'!$A$1:$B$2000,2,FALSE)</f>
        <v>311.61228681058503</v>
      </c>
    </row>
    <row r="76" spans="1:80" x14ac:dyDescent="0.25">
      <c r="A76" s="2">
        <v>43167</v>
      </c>
      <c r="B76" s="38">
        <v>2.2348379629629628E-2</v>
      </c>
      <c r="C76" s="4">
        <v>13.045999999999999</v>
      </c>
      <c r="D76" s="4">
        <v>1.6423000000000001</v>
      </c>
      <c r="E76" s="4">
        <v>16422.59259</v>
      </c>
      <c r="F76" s="4">
        <v>1818.8</v>
      </c>
      <c r="G76" s="4">
        <v>1.3</v>
      </c>
      <c r="H76" s="4">
        <v>4227.7</v>
      </c>
      <c r="J76" s="4">
        <v>1.1000000000000001</v>
      </c>
      <c r="K76" s="4">
        <v>0.86480000000000001</v>
      </c>
      <c r="L76" s="4">
        <v>11.281499999999999</v>
      </c>
      <c r="M76" s="4">
        <v>1.4201999999999999</v>
      </c>
      <c r="N76" s="4">
        <v>1572.8090999999999</v>
      </c>
      <c r="O76" s="4">
        <v>1.1242000000000001</v>
      </c>
      <c r="P76" s="4">
        <v>1573.9</v>
      </c>
      <c r="Q76" s="4">
        <v>1284.9326000000001</v>
      </c>
      <c r="R76" s="4">
        <v>0.91839999999999999</v>
      </c>
      <c r="S76" s="4">
        <v>1285.9000000000001</v>
      </c>
      <c r="T76" s="4">
        <v>4227.7376000000004</v>
      </c>
      <c r="W76" s="4">
        <v>0</v>
      </c>
      <c r="X76" s="4">
        <v>0.95120000000000005</v>
      </c>
      <c r="Y76" s="4">
        <v>11.9</v>
      </c>
      <c r="Z76" s="4">
        <v>849</v>
      </c>
      <c r="AA76" s="4">
        <v>848</v>
      </c>
      <c r="AB76" s="4">
        <v>859</v>
      </c>
      <c r="AC76" s="4">
        <v>93</v>
      </c>
      <c r="AD76" s="4">
        <v>27.33</v>
      </c>
      <c r="AE76" s="4">
        <v>0.63</v>
      </c>
      <c r="AF76" s="4">
        <v>978</v>
      </c>
      <c r="AG76" s="4">
        <v>1</v>
      </c>
      <c r="AH76" s="4">
        <v>46</v>
      </c>
      <c r="AI76" s="4">
        <v>37</v>
      </c>
      <c r="AJ76" s="4">
        <v>189</v>
      </c>
      <c r="AK76" s="4">
        <v>167</v>
      </c>
      <c r="AL76" s="4">
        <v>3.5</v>
      </c>
      <c r="AM76" s="4">
        <v>175</v>
      </c>
      <c r="AN76" s="4" t="s">
        <v>155</v>
      </c>
      <c r="AO76" s="4">
        <v>2</v>
      </c>
      <c r="AP76" s="5">
        <v>0.77315972222222218</v>
      </c>
      <c r="AQ76" s="4">
        <v>47.163048000000003</v>
      </c>
      <c r="AR76" s="4">
        <v>-88.484037999999998</v>
      </c>
      <c r="AS76" s="4">
        <v>319.5</v>
      </c>
      <c r="AT76" s="4">
        <v>37.1</v>
      </c>
      <c r="AU76" s="4">
        <v>12</v>
      </c>
      <c r="AV76" s="4">
        <v>7</v>
      </c>
      <c r="AW76" s="4" t="s">
        <v>235</v>
      </c>
      <c r="AX76" s="4">
        <v>1.3</v>
      </c>
      <c r="AY76" s="4">
        <v>1.1124000000000001</v>
      </c>
      <c r="AZ76" s="4">
        <v>2.3281000000000001</v>
      </c>
      <c r="BA76" s="4">
        <v>13.404</v>
      </c>
      <c r="BB76" s="4">
        <v>13.25</v>
      </c>
      <c r="BC76" s="4">
        <v>0.99</v>
      </c>
      <c r="BD76" s="4">
        <v>15.638999999999999</v>
      </c>
      <c r="BE76" s="4">
        <v>2498.0120000000002</v>
      </c>
      <c r="BF76" s="4">
        <v>200.14400000000001</v>
      </c>
      <c r="BG76" s="4">
        <v>36.47</v>
      </c>
      <c r="BH76" s="4">
        <v>2.5999999999999999E-2</v>
      </c>
      <c r="BI76" s="4">
        <v>36.496000000000002</v>
      </c>
      <c r="BJ76" s="4">
        <v>29.795000000000002</v>
      </c>
      <c r="BK76" s="4">
        <v>2.1000000000000001E-2</v>
      </c>
      <c r="BL76" s="4">
        <v>29.815999999999999</v>
      </c>
      <c r="BM76" s="4">
        <v>32.304099999999998</v>
      </c>
      <c r="BQ76" s="4">
        <v>153.149</v>
      </c>
      <c r="BR76" s="4">
        <v>0.62334699999999998</v>
      </c>
      <c r="BS76" s="4">
        <v>-5</v>
      </c>
      <c r="BT76" s="4">
        <v>8.0000000000000002E-3</v>
      </c>
      <c r="BU76" s="4">
        <v>15.233043</v>
      </c>
      <c r="BV76" s="4">
        <v>21</v>
      </c>
      <c r="BW76" s="4">
        <f t="shared" ref="BW76:BW139" si="8">BU76*0.2642</f>
        <v>4.0245699606000001</v>
      </c>
      <c r="BY76" s="4">
        <f>BE76*$BU76*VLOOKUP("Fuel Specific Gravity",'Raw Data'!$A$1:$B$2000,2,FALSE)</f>
        <v>28577.295482097517</v>
      </c>
      <c r="BZ76" s="4">
        <f>BF76*$BU76*VLOOKUP("Fuel Specific Gravity",'Raw Data'!$A$1:$B$2000,2,FALSE)</f>
        <v>2289.650420802192</v>
      </c>
      <c r="CA76" s="4">
        <f>BJ76*$BU76*VLOOKUP("Fuel Specific Gravity",'Raw Data'!$A$1:$B$2000,2,FALSE)</f>
        <v>340.85525565493504</v>
      </c>
      <c r="CB76" s="4">
        <f>BM76*$BU76*VLOOKUP("Fuel Specific Gravity",'Raw Data'!$A$1:$B$2000,2,FALSE)</f>
        <v>369.55939802660129</v>
      </c>
    </row>
    <row r="77" spans="1:80" x14ac:dyDescent="0.25">
      <c r="A77" s="2">
        <v>43167</v>
      </c>
      <c r="B77" s="38">
        <v>2.2359953703703705E-2</v>
      </c>
      <c r="C77" s="4">
        <v>12.929</v>
      </c>
      <c r="D77" s="4">
        <v>1.8521000000000001</v>
      </c>
      <c r="E77" s="4">
        <v>18521.358029999999</v>
      </c>
      <c r="F77" s="4">
        <v>1856.1</v>
      </c>
      <c r="G77" s="4">
        <v>1.3</v>
      </c>
      <c r="H77" s="4">
        <v>4369.8</v>
      </c>
      <c r="J77" s="4">
        <v>1.05</v>
      </c>
      <c r="K77" s="4">
        <v>0.86370000000000002</v>
      </c>
      <c r="L77" s="4">
        <v>11.166499999999999</v>
      </c>
      <c r="M77" s="4">
        <v>1.5995999999999999</v>
      </c>
      <c r="N77" s="4">
        <v>1603.0404000000001</v>
      </c>
      <c r="O77" s="4">
        <v>1.1476</v>
      </c>
      <c r="P77" s="4">
        <v>1604.2</v>
      </c>
      <c r="Q77" s="4">
        <v>1309.6306</v>
      </c>
      <c r="R77" s="4">
        <v>0.9375</v>
      </c>
      <c r="S77" s="4">
        <v>1310.5999999999999</v>
      </c>
      <c r="T77" s="4">
        <v>4369.7758999999996</v>
      </c>
      <c r="W77" s="4">
        <v>0</v>
      </c>
      <c r="X77" s="4">
        <v>0.90620000000000001</v>
      </c>
      <c r="Y77" s="4">
        <v>12</v>
      </c>
      <c r="Z77" s="4">
        <v>848</v>
      </c>
      <c r="AA77" s="4">
        <v>846</v>
      </c>
      <c r="AB77" s="4">
        <v>858</v>
      </c>
      <c r="AC77" s="4">
        <v>93</v>
      </c>
      <c r="AD77" s="4">
        <v>27.33</v>
      </c>
      <c r="AE77" s="4">
        <v>0.63</v>
      </c>
      <c r="AF77" s="4">
        <v>978</v>
      </c>
      <c r="AG77" s="4">
        <v>1</v>
      </c>
      <c r="AH77" s="4">
        <v>46</v>
      </c>
      <c r="AI77" s="4">
        <v>37</v>
      </c>
      <c r="AJ77" s="4">
        <v>189</v>
      </c>
      <c r="AK77" s="4">
        <v>167</v>
      </c>
      <c r="AL77" s="4">
        <v>3.6</v>
      </c>
      <c r="AM77" s="4">
        <v>175</v>
      </c>
      <c r="AN77" s="4" t="s">
        <v>155</v>
      </c>
      <c r="AO77" s="4">
        <v>2</v>
      </c>
      <c r="AP77" s="5">
        <v>0.77317129629629633</v>
      </c>
      <c r="AQ77" s="4">
        <v>47.163145</v>
      </c>
      <c r="AR77" s="4">
        <v>-88.484101999999993</v>
      </c>
      <c r="AS77" s="4">
        <v>319.3</v>
      </c>
      <c r="AT77" s="4">
        <v>37.700000000000003</v>
      </c>
      <c r="AU77" s="4">
        <v>12</v>
      </c>
      <c r="AV77" s="4">
        <v>7</v>
      </c>
      <c r="AW77" s="4" t="s">
        <v>235</v>
      </c>
      <c r="AX77" s="4">
        <v>1.3</v>
      </c>
      <c r="AY77" s="4">
        <v>1</v>
      </c>
      <c r="AZ77" s="4">
        <v>2.2999999999999998</v>
      </c>
      <c r="BA77" s="4">
        <v>13.404</v>
      </c>
      <c r="BB77" s="4">
        <v>13.13</v>
      </c>
      <c r="BC77" s="4">
        <v>0.98</v>
      </c>
      <c r="BD77" s="4">
        <v>15.786</v>
      </c>
      <c r="BE77" s="4">
        <v>2457.7649999999999</v>
      </c>
      <c r="BF77" s="4">
        <v>224.08699999999999</v>
      </c>
      <c r="BG77" s="4">
        <v>36.948999999999998</v>
      </c>
      <c r="BH77" s="4">
        <v>2.5999999999999999E-2</v>
      </c>
      <c r="BI77" s="4">
        <v>36.975999999999999</v>
      </c>
      <c r="BJ77" s="4">
        <v>30.186</v>
      </c>
      <c r="BK77" s="4">
        <v>2.1999999999999999E-2</v>
      </c>
      <c r="BL77" s="4">
        <v>30.207999999999998</v>
      </c>
      <c r="BM77" s="4">
        <v>33.189799999999998</v>
      </c>
      <c r="BQ77" s="4">
        <v>145.03100000000001</v>
      </c>
      <c r="BR77" s="4">
        <v>0.66857200000000006</v>
      </c>
      <c r="BS77" s="4">
        <v>-5</v>
      </c>
      <c r="BT77" s="4">
        <v>7.123E-3</v>
      </c>
      <c r="BU77" s="4">
        <v>16.338228999999998</v>
      </c>
      <c r="BV77" s="4">
        <v>21</v>
      </c>
      <c r="BW77" s="4">
        <f t="shared" si="8"/>
        <v>4.3165601017999995</v>
      </c>
      <c r="BY77" s="4">
        <f>BE77*$BU77*VLOOKUP("Fuel Specific Gravity",'Raw Data'!$A$1:$B$2000,2,FALSE)</f>
        <v>30156.801076036932</v>
      </c>
      <c r="BZ77" s="4">
        <f>BF77*$BU77*VLOOKUP("Fuel Specific Gravity",'Raw Data'!$A$1:$B$2000,2,FALSE)</f>
        <v>2749.5497261641726</v>
      </c>
      <c r="CA77" s="4">
        <f>BJ77*$BU77*VLOOKUP("Fuel Specific Gravity",'Raw Data'!$A$1:$B$2000,2,FALSE)</f>
        <v>370.38252122609396</v>
      </c>
      <c r="CB77" s="4">
        <f>BM77*$BU77*VLOOKUP("Fuel Specific Gravity",'Raw Data'!$A$1:$B$2000,2,FALSE)</f>
        <v>407.23917720101417</v>
      </c>
    </row>
    <row r="78" spans="1:80" x14ac:dyDescent="0.25">
      <c r="A78" s="2">
        <v>43167</v>
      </c>
      <c r="B78" s="38">
        <v>2.2371527777777778E-2</v>
      </c>
      <c r="C78" s="4">
        <v>12.811</v>
      </c>
      <c r="D78" s="4">
        <v>2.0834000000000001</v>
      </c>
      <c r="E78" s="4">
        <v>20834.101309999998</v>
      </c>
      <c r="F78" s="4">
        <v>1864.5</v>
      </c>
      <c r="G78" s="4">
        <v>1.6</v>
      </c>
      <c r="H78" s="4">
        <v>4498</v>
      </c>
      <c r="J78" s="4">
        <v>1</v>
      </c>
      <c r="K78" s="4">
        <v>0.86240000000000006</v>
      </c>
      <c r="L78" s="4">
        <v>11.047800000000001</v>
      </c>
      <c r="M78" s="4">
        <v>1.7966</v>
      </c>
      <c r="N78" s="4">
        <v>1607.8907999999999</v>
      </c>
      <c r="O78" s="4">
        <v>1.3431999999999999</v>
      </c>
      <c r="P78" s="4">
        <v>1609.2</v>
      </c>
      <c r="Q78" s="4">
        <v>1313.5932</v>
      </c>
      <c r="R78" s="4">
        <v>1.0973999999999999</v>
      </c>
      <c r="S78" s="4">
        <v>1314.7</v>
      </c>
      <c r="T78" s="4">
        <v>4498.0469000000003</v>
      </c>
      <c r="W78" s="4">
        <v>0</v>
      </c>
      <c r="X78" s="4">
        <v>0.86119999999999997</v>
      </c>
      <c r="Y78" s="4">
        <v>11.9</v>
      </c>
      <c r="Z78" s="4">
        <v>847</v>
      </c>
      <c r="AA78" s="4">
        <v>845</v>
      </c>
      <c r="AB78" s="4">
        <v>857</v>
      </c>
      <c r="AC78" s="4">
        <v>93</v>
      </c>
      <c r="AD78" s="4">
        <v>27.33</v>
      </c>
      <c r="AE78" s="4">
        <v>0.63</v>
      </c>
      <c r="AF78" s="4">
        <v>978</v>
      </c>
      <c r="AG78" s="4">
        <v>1</v>
      </c>
      <c r="AH78" s="4">
        <v>46</v>
      </c>
      <c r="AI78" s="4">
        <v>37</v>
      </c>
      <c r="AJ78" s="4">
        <v>189</v>
      </c>
      <c r="AK78" s="4">
        <v>167</v>
      </c>
      <c r="AL78" s="4">
        <v>3.6</v>
      </c>
      <c r="AM78" s="4">
        <v>175</v>
      </c>
      <c r="AN78" s="4" t="s">
        <v>155</v>
      </c>
      <c r="AO78" s="4">
        <v>2</v>
      </c>
      <c r="AP78" s="5">
        <v>0.77317129629629633</v>
      </c>
      <c r="AQ78" s="4">
        <v>47.163218999999998</v>
      </c>
      <c r="AR78" s="4">
        <v>-88.484161</v>
      </c>
      <c r="AS78" s="4">
        <v>319.2</v>
      </c>
      <c r="AT78" s="4">
        <v>38.200000000000003</v>
      </c>
      <c r="AU78" s="4">
        <v>12</v>
      </c>
      <c r="AV78" s="4">
        <v>7</v>
      </c>
      <c r="AW78" s="4" t="s">
        <v>235</v>
      </c>
      <c r="AX78" s="4">
        <v>1.3</v>
      </c>
      <c r="AY78" s="4">
        <v>1</v>
      </c>
      <c r="AZ78" s="4">
        <v>2.2999999999999998</v>
      </c>
      <c r="BA78" s="4">
        <v>13.404</v>
      </c>
      <c r="BB78" s="4">
        <v>13</v>
      </c>
      <c r="BC78" s="4">
        <v>0.97</v>
      </c>
      <c r="BD78" s="4">
        <v>15.961</v>
      </c>
      <c r="BE78" s="4">
        <v>2414.9079999999999</v>
      </c>
      <c r="BF78" s="4">
        <v>249.958</v>
      </c>
      <c r="BG78" s="4">
        <v>36.805999999999997</v>
      </c>
      <c r="BH78" s="4">
        <v>3.1E-2</v>
      </c>
      <c r="BI78" s="4">
        <v>36.837000000000003</v>
      </c>
      <c r="BJ78" s="4">
        <v>30.068999999999999</v>
      </c>
      <c r="BK78" s="4">
        <v>2.5000000000000001E-2</v>
      </c>
      <c r="BL78" s="4">
        <v>30.094000000000001</v>
      </c>
      <c r="BM78" s="4">
        <v>33.929099999999998</v>
      </c>
      <c r="BQ78" s="4">
        <v>136.87299999999999</v>
      </c>
      <c r="BR78" s="4">
        <v>0.60547099999999998</v>
      </c>
      <c r="BS78" s="4">
        <v>-5</v>
      </c>
      <c r="BT78" s="4">
        <v>7.0000000000000001E-3</v>
      </c>
      <c r="BU78" s="4">
        <v>14.796198</v>
      </c>
      <c r="BV78" s="4">
        <v>21</v>
      </c>
      <c r="BW78" s="4">
        <f t="shared" si="8"/>
        <v>3.9091555115999999</v>
      </c>
      <c r="BY78" s="4">
        <f>BE78*$BU78*VLOOKUP("Fuel Specific Gravity",'Raw Data'!$A$1:$B$2000,2,FALSE)</f>
        <v>26834.324146757786</v>
      </c>
      <c r="BZ78" s="4">
        <f>BF78*$BU78*VLOOKUP("Fuel Specific Gravity",'Raw Data'!$A$1:$B$2000,2,FALSE)</f>
        <v>2777.5194728226838</v>
      </c>
      <c r="CA78" s="4">
        <f>BJ78*$BU78*VLOOKUP("Fuel Specific Gravity",'Raw Data'!$A$1:$B$2000,2,FALSE)</f>
        <v>334.12506512416201</v>
      </c>
      <c r="CB78" s="4">
        <f>BM78*$BU78*VLOOKUP("Fuel Specific Gravity",'Raw Data'!$A$1:$B$2000,2,FALSE)</f>
        <v>377.0182828529118</v>
      </c>
    </row>
    <row r="79" spans="1:80" x14ac:dyDescent="0.25">
      <c r="A79" s="2">
        <v>43167</v>
      </c>
      <c r="B79" s="38">
        <v>2.2383101851851855E-2</v>
      </c>
      <c r="C79" s="4">
        <v>12.723000000000001</v>
      </c>
      <c r="D79" s="4">
        <v>2.3986000000000001</v>
      </c>
      <c r="E79" s="4">
        <v>23985.63636</v>
      </c>
      <c r="F79" s="4">
        <v>1861.1</v>
      </c>
      <c r="G79" s="4">
        <v>1.7</v>
      </c>
      <c r="H79" s="4">
        <v>4475</v>
      </c>
      <c r="J79" s="4">
        <v>0.9</v>
      </c>
      <c r="K79" s="4">
        <v>0.86019999999999996</v>
      </c>
      <c r="L79" s="4">
        <v>10.9444</v>
      </c>
      <c r="M79" s="4">
        <v>2.0632000000000001</v>
      </c>
      <c r="N79" s="4">
        <v>1600.9197999999999</v>
      </c>
      <c r="O79" s="4">
        <v>1.4622999999999999</v>
      </c>
      <c r="P79" s="4">
        <v>1602.4</v>
      </c>
      <c r="Q79" s="4">
        <v>1307.8981000000001</v>
      </c>
      <c r="R79" s="4">
        <v>1.1947000000000001</v>
      </c>
      <c r="S79" s="4">
        <v>1309.0999999999999</v>
      </c>
      <c r="T79" s="4">
        <v>4474.9578000000001</v>
      </c>
      <c r="W79" s="4">
        <v>0</v>
      </c>
      <c r="X79" s="4">
        <v>0.7742</v>
      </c>
      <c r="Y79" s="4">
        <v>11.9</v>
      </c>
      <c r="Z79" s="4">
        <v>847</v>
      </c>
      <c r="AA79" s="4">
        <v>845</v>
      </c>
      <c r="AB79" s="4">
        <v>856</v>
      </c>
      <c r="AC79" s="4">
        <v>93</v>
      </c>
      <c r="AD79" s="4">
        <v>27.33</v>
      </c>
      <c r="AE79" s="4">
        <v>0.63</v>
      </c>
      <c r="AF79" s="4">
        <v>978</v>
      </c>
      <c r="AG79" s="4">
        <v>1</v>
      </c>
      <c r="AH79" s="4">
        <v>45.122999999999998</v>
      </c>
      <c r="AI79" s="4">
        <v>37</v>
      </c>
      <c r="AJ79" s="4">
        <v>189</v>
      </c>
      <c r="AK79" s="4">
        <v>167</v>
      </c>
      <c r="AL79" s="4">
        <v>3.6</v>
      </c>
      <c r="AM79" s="4">
        <v>175.1</v>
      </c>
      <c r="AN79" s="4" t="s">
        <v>155</v>
      </c>
      <c r="AO79" s="4">
        <v>2</v>
      </c>
      <c r="AP79" s="5">
        <v>0.77318287037037037</v>
      </c>
      <c r="AQ79" s="4">
        <v>47.163449999999997</v>
      </c>
      <c r="AR79" s="4">
        <v>-88.484283000000005</v>
      </c>
      <c r="AS79" s="4">
        <v>319.5</v>
      </c>
      <c r="AT79" s="4">
        <v>38.4</v>
      </c>
      <c r="AU79" s="4">
        <v>12</v>
      </c>
      <c r="AV79" s="4">
        <v>6</v>
      </c>
      <c r="AW79" s="4" t="s">
        <v>232</v>
      </c>
      <c r="AX79" s="4">
        <v>1.3</v>
      </c>
      <c r="AY79" s="4">
        <v>1</v>
      </c>
      <c r="AZ79" s="4">
        <v>2.2999999999999998</v>
      </c>
      <c r="BA79" s="4">
        <v>13.404</v>
      </c>
      <c r="BB79" s="4">
        <v>12.78</v>
      </c>
      <c r="BC79" s="4">
        <v>0.95</v>
      </c>
      <c r="BD79" s="4">
        <v>16.254000000000001</v>
      </c>
      <c r="BE79" s="4">
        <v>2363.6120000000001</v>
      </c>
      <c r="BF79" s="4">
        <v>283.601</v>
      </c>
      <c r="BG79" s="4">
        <v>36.207000000000001</v>
      </c>
      <c r="BH79" s="4">
        <v>3.3000000000000002E-2</v>
      </c>
      <c r="BI79" s="4">
        <v>36.24</v>
      </c>
      <c r="BJ79" s="4">
        <v>29.58</v>
      </c>
      <c r="BK79" s="4">
        <v>2.7E-2</v>
      </c>
      <c r="BL79" s="4">
        <v>29.606999999999999</v>
      </c>
      <c r="BM79" s="4">
        <v>33.35</v>
      </c>
      <c r="BQ79" s="4">
        <v>121.568</v>
      </c>
      <c r="BR79" s="4">
        <v>0.63634199999999996</v>
      </c>
      <c r="BS79" s="4">
        <v>-5</v>
      </c>
      <c r="BT79" s="4">
        <v>7.8770000000000003E-3</v>
      </c>
      <c r="BU79" s="4">
        <v>15.550608</v>
      </c>
      <c r="BV79" s="4">
        <v>21</v>
      </c>
      <c r="BW79" s="4">
        <f t="shared" si="8"/>
        <v>4.1084706335999996</v>
      </c>
      <c r="BY79" s="4">
        <f>BE79*$BU79*VLOOKUP("Fuel Specific Gravity",'Raw Data'!$A$1:$B$2000,2,FALSE)</f>
        <v>27603.4583607481</v>
      </c>
      <c r="BZ79" s="4">
        <f>BF79*$BU79*VLOOKUP("Fuel Specific Gravity",'Raw Data'!$A$1:$B$2000,2,FALSE)</f>
        <v>3312.0361525354078</v>
      </c>
      <c r="CA79" s="4">
        <f>BJ79*$BU79*VLOOKUP("Fuel Specific Gravity",'Raw Data'!$A$1:$B$2000,2,FALSE)</f>
        <v>345.45022546464003</v>
      </c>
      <c r="CB79" s="4">
        <f>BM79*$BU79*VLOOKUP("Fuel Specific Gravity",'Raw Data'!$A$1:$B$2000,2,FALSE)</f>
        <v>389.47819537679999</v>
      </c>
    </row>
    <row r="80" spans="1:80" x14ac:dyDescent="0.25">
      <c r="A80" s="2">
        <v>43167</v>
      </c>
      <c r="B80" s="38">
        <v>2.2394675925925926E-2</v>
      </c>
      <c r="C80" s="4">
        <v>12.598000000000001</v>
      </c>
      <c r="D80" s="4">
        <v>2.6520999999999999</v>
      </c>
      <c r="E80" s="4">
        <v>26520.70234</v>
      </c>
      <c r="F80" s="4">
        <v>1864.3</v>
      </c>
      <c r="G80" s="4">
        <v>1.8</v>
      </c>
      <c r="H80" s="4">
        <v>4393.2</v>
      </c>
      <c r="J80" s="4">
        <v>0.8</v>
      </c>
      <c r="K80" s="4">
        <v>0.85899999999999999</v>
      </c>
      <c r="L80" s="4">
        <v>10.821300000000001</v>
      </c>
      <c r="M80" s="4">
        <v>2.278</v>
      </c>
      <c r="N80" s="4">
        <v>1601.3737000000001</v>
      </c>
      <c r="O80" s="4">
        <v>1.5709</v>
      </c>
      <c r="P80" s="4">
        <v>1602.9</v>
      </c>
      <c r="Q80" s="4">
        <v>1308.269</v>
      </c>
      <c r="R80" s="4">
        <v>1.2834000000000001</v>
      </c>
      <c r="S80" s="4">
        <v>1309.5999999999999</v>
      </c>
      <c r="T80" s="4">
        <v>4393.2368999999999</v>
      </c>
      <c r="W80" s="4">
        <v>0</v>
      </c>
      <c r="X80" s="4">
        <v>0.68720000000000003</v>
      </c>
      <c r="Y80" s="4">
        <v>12</v>
      </c>
      <c r="Z80" s="4">
        <v>846</v>
      </c>
      <c r="AA80" s="4">
        <v>844</v>
      </c>
      <c r="AB80" s="4">
        <v>856</v>
      </c>
      <c r="AC80" s="4">
        <v>93</v>
      </c>
      <c r="AD80" s="4">
        <v>27.33</v>
      </c>
      <c r="AE80" s="4">
        <v>0.63</v>
      </c>
      <c r="AF80" s="4">
        <v>978</v>
      </c>
      <c r="AG80" s="4">
        <v>1</v>
      </c>
      <c r="AH80" s="4">
        <v>45</v>
      </c>
      <c r="AI80" s="4">
        <v>37</v>
      </c>
      <c r="AJ80" s="4">
        <v>189</v>
      </c>
      <c r="AK80" s="4">
        <v>167</v>
      </c>
      <c r="AL80" s="4">
        <v>3.7</v>
      </c>
      <c r="AM80" s="4">
        <v>175.5</v>
      </c>
      <c r="AN80" s="4" t="s">
        <v>155</v>
      </c>
      <c r="AO80" s="4">
        <v>2</v>
      </c>
      <c r="AP80" s="5">
        <v>0.77320601851851845</v>
      </c>
      <c r="AQ80" s="4">
        <v>47.163632999999997</v>
      </c>
      <c r="AR80" s="4">
        <v>-88.484466999999995</v>
      </c>
      <c r="AS80" s="4">
        <v>319.5</v>
      </c>
      <c r="AT80" s="4">
        <v>41.5</v>
      </c>
      <c r="AU80" s="4">
        <v>12</v>
      </c>
      <c r="AV80" s="4">
        <v>6</v>
      </c>
      <c r="AW80" s="4" t="s">
        <v>232</v>
      </c>
      <c r="AX80" s="4">
        <v>1.3</v>
      </c>
      <c r="AY80" s="4">
        <v>1</v>
      </c>
      <c r="AZ80" s="4">
        <v>2.2999999999999998</v>
      </c>
      <c r="BA80" s="4">
        <v>13.404</v>
      </c>
      <c r="BB80" s="4">
        <v>12.66</v>
      </c>
      <c r="BC80" s="4">
        <v>0.94</v>
      </c>
      <c r="BD80" s="4">
        <v>16.420999999999999</v>
      </c>
      <c r="BE80" s="4">
        <v>2322.5630000000001</v>
      </c>
      <c r="BF80" s="4">
        <v>311.185</v>
      </c>
      <c r="BG80" s="4">
        <v>35.993000000000002</v>
      </c>
      <c r="BH80" s="4">
        <v>3.5000000000000003E-2</v>
      </c>
      <c r="BI80" s="4">
        <v>36.027999999999999</v>
      </c>
      <c r="BJ80" s="4">
        <v>29.405000000000001</v>
      </c>
      <c r="BK80" s="4">
        <v>2.9000000000000001E-2</v>
      </c>
      <c r="BL80" s="4">
        <v>29.434000000000001</v>
      </c>
      <c r="BM80" s="4">
        <v>32.5383</v>
      </c>
      <c r="BQ80" s="4">
        <v>107.23699999999999</v>
      </c>
      <c r="BR80" s="4">
        <v>0.61568999999999996</v>
      </c>
      <c r="BS80" s="4">
        <v>-5</v>
      </c>
      <c r="BT80" s="4">
        <v>8.0000000000000002E-3</v>
      </c>
      <c r="BU80" s="4">
        <v>15.045923999999999</v>
      </c>
      <c r="BV80" s="4">
        <v>21</v>
      </c>
      <c r="BW80" s="4">
        <f t="shared" si="8"/>
        <v>3.9751331207999998</v>
      </c>
      <c r="BY80" s="4">
        <f>BE80*$BU80*VLOOKUP("Fuel Specific Gravity",'Raw Data'!$A$1:$B$2000,2,FALSE)</f>
        <v>26243.774893792212</v>
      </c>
      <c r="BZ80" s="4">
        <f>BF80*$BU80*VLOOKUP("Fuel Specific Gravity",'Raw Data'!$A$1:$B$2000,2,FALSE)</f>
        <v>3516.2314608149395</v>
      </c>
      <c r="CA80" s="4">
        <f>BJ80*$BU80*VLOOKUP("Fuel Specific Gravity",'Raw Data'!$A$1:$B$2000,2,FALSE)</f>
        <v>332.26147181021997</v>
      </c>
      <c r="CB80" s="4">
        <f>BM80*$BU80*VLOOKUP("Fuel Specific Gravity",'Raw Data'!$A$1:$B$2000,2,FALSE)</f>
        <v>367.66616045578917</v>
      </c>
    </row>
    <row r="81" spans="1:80" x14ac:dyDescent="0.25">
      <c r="A81" s="2">
        <v>43167</v>
      </c>
      <c r="B81" s="38">
        <v>2.2406250000000003E-2</v>
      </c>
      <c r="C81" s="4">
        <v>12.307</v>
      </c>
      <c r="D81" s="4">
        <v>2.8515999999999999</v>
      </c>
      <c r="E81" s="4">
        <v>28515.619839999999</v>
      </c>
      <c r="F81" s="4">
        <v>1844</v>
      </c>
      <c r="G81" s="4">
        <v>1.9</v>
      </c>
      <c r="H81" s="4">
        <v>4261.7</v>
      </c>
      <c r="J81" s="4">
        <v>0.8</v>
      </c>
      <c r="K81" s="4">
        <v>0.85950000000000004</v>
      </c>
      <c r="L81" s="4">
        <v>10.5776</v>
      </c>
      <c r="M81" s="4">
        <v>2.4508000000000001</v>
      </c>
      <c r="N81" s="4">
        <v>1584.8513</v>
      </c>
      <c r="O81" s="4">
        <v>1.633</v>
      </c>
      <c r="P81" s="4">
        <v>1586.5</v>
      </c>
      <c r="Q81" s="4">
        <v>1294.7707</v>
      </c>
      <c r="R81" s="4">
        <v>1.3341000000000001</v>
      </c>
      <c r="S81" s="4">
        <v>1296.0999999999999</v>
      </c>
      <c r="T81" s="4">
        <v>4261.7335999999996</v>
      </c>
      <c r="W81" s="4">
        <v>0</v>
      </c>
      <c r="X81" s="4">
        <v>0.68759999999999999</v>
      </c>
      <c r="Y81" s="4">
        <v>11.9</v>
      </c>
      <c r="Z81" s="4">
        <v>847</v>
      </c>
      <c r="AA81" s="4">
        <v>845</v>
      </c>
      <c r="AB81" s="4">
        <v>857</v>
      </c>
      <c r="AC81" s="4">
        <v>93</v>
      </c>
      <c r="AD81" s="4">
        <v>27.33</v>
      </c>
      <c r="AE81" s="4">
        <v>0.63</v>
      </c>
      <c r="AF81" s="4">
        <v>978</v>
      </c>
      <c r="AG81" s="4">
        <v>1</v>
      </c>
      <c r="AH81" s="4">
        <v>45</v>
      </c>
      <c r="AI81" s="4">
        <v>37</v>
      </c>
      <c r="AJ81" s="4">
        <v>189</v>
      </c>
      <c r="AK81" s="4">
        <v>167</v>
      </c>
      <c r="AL81" s="4">
        <v>3.5</v>
      </c>
      <c r="AM81" s="4">
        <v>175.9</v>
      </c>
      <c r="AN81" s="4" t="s">
        <v>155</v>
      </c>
      <c r="AO81" s="4">
        <v>2</v>
      </c>
      <c r="AP81" s="5">
        <v>0.7732175925925926</v>
      </c>
      <c r="AQ81" s="4">
        <v>47.163780000000003</v>
      </c>
      <c r="AR81" s="4">
        <v>-88.484686999999994</v>
      </c>
      <c r="AS81" s="4">
        <v>319.2</v>
      </c>
      <c r="AT81" s="4">
        <v>44.3</v>
      </c>
      <c r="AU81" s="4">
        <v>12</v>
      </c>
      <c r="AV81" s="4">
        <v>6</v>
      </c>
      <c r="AW81" s="4" t="s">
        <v>232</v>
      </c>
      <c r="AX81" s="4">
        <v>1.3718999999999999</v>
      </c>
      <c r="AY81" s="4">
        <v>1.1437999999999999</v>
      </c>
      <c r="AZ81" s="4">
        <v>2.4438</v>
      </c>
      <c r="BA81" s="4">
        <v>13.404</v>
      </c>
      <c r="BB81" s="4">
        <v>12.72</v>
      </c>
      <c r="BC81" s="4">
        <v>0.95</v>
      </c>
      <c r="BD81" s="4">
        <v>16.350999999999999</v>
      </c>
      <c r="BE81" s="4">
        <v>2284.4740000000002</v>
      </c>
      <c r="BF81" s="4">
        <v>336.88799999999998</v>
      </c>
      <c r="BG81" s="4">
        <v>35.844000000000001</v>
      </c>
      <c r="BH81" s="4">
        <v>3.6999999999999998E-2</v>
      </c>
      <c r="BI81" s="4">
        <v>35.881</v>
      </c>
      <c r="BJ81" s="4">
        <v>29.283999999999999</v>
      </c>
      <c r="BK81" s="4">
        <v>0.03</v>
      </c>
      <c r="BL81" s="4">
        <v>29.314</v>
      </c>
      <c r="BM81" s="4">
        <v>31.761800000000001</v>
      </c>
      <c r="BQ81" s="4">
        <v>107.973</v>
      </c>
      <c r="BR81" s="4">
        <v>0.60059899999999999</v>
      </c>
      <c r="BS81" s="4">
        <v>-5</v>
      </c>
      <c r="BT81" s="4">
        <v>8.0000000000000002E-3</v>
      </c>
      <c r="BU81" s="4">
        <v>14.677139</v>
      </c>
      <c r="BV81" s="4">
        <v>21</v>
      </c>
      <c r="BW81" s="4">
        <f t="shared" si="8"/>
        <v>3.8777001238</v>
      </c>
      <c r="BY81" s="4">
        <f>BE81*$BU81*VLOOKUP("Fuel Specific Gravity",'Raw Data'!$A$1:$B$2000,2,FALSE)</f>
        <v>25180.68637235439</v>
      </c>
      <c r="BZ81" s="4">
        <f>BF81*$BU81*VLOOKUP("Fuel Specific Gravity",'Raw Data'!$A$1:$B$2000,2,FALSE)</f>
        <v>3713.3585545774317</v>
      </c>
      <c r="CA81" s="4">
        <f>BJ81*$BU81*VLOOKUP("Fuel Specific Gravity",'Raw Data'!$A$1:$B$2000,2,FALSE)</f>
        <v>322.78380919547595</v>
      </c>
      <c r="CB81" s="4">
        <f>BM81*$BU81*VLOOKUP("Fuel Specific Gravity",'Raw Data'!$A$1:$B$2000,2,FALSE)</f>
        <v>350.0954374711402</v>
      </c>
    </row>
    <row r="82" spans="1:80" x14ac:dyDescent="0.25">
      <c r="A82" s="2">
        <v>43167</v>
      </c>
      <c r="B82" s="38">
        <v>2.2417824074074073E-2</v>
      </c>
      <c r="C82" s="4">
        <v>12.105</v>
      </c>
      <c r="D82" s="4">
        <v>3.4782000000000002</v>
      </c>
      <c r="E82" s="4">
        <v>34781.758070000003</v>
      </c>
      <c r="F82" s="4">
        <v>1805.7</v>
      </c>
      <c r="G82" s="4">
        <v>1.9</v>
      </c>
      <c r="H82" s="4">
        <v>4119.5</v>
      </c>
      <c r="J82" s="4">
        <v>0.7</v>
      </c>
      <c r="K82" s="4">
        <v>0.85540000000000005</v>
      </c>
      <c r="L82" s="4">
        <v>10.354699999999999</v>
      </c>
      <c r="M82" s="4">
        <v>2.9752000000000001</v>
      </c>
      <c r="N82" s="4">
        <v>1544.5984000000001</v>
      </c>
      <c r="O82" s="4">
        <v>1.65</v>
      </c>
      <c r="P82" s="4">
        <v>1546.2</v>
      </c>
      <c r="Q82" s="4">
        <v>1261.8853999999999</v>
      </c>
      <c r="R82" s="4">
        <v>1.3480000000000001</v>
      </c>
      <c r="S82" s="4">
        <v>1263.2</v>
      </c>
      <c r="T82" s="4">
        <v>4119.4507000000003</v>
      </c>
      <c r="W82" s="4">
        <v>0</v>
      </c>
      <c r="X82" s="4">
        <v>0.5988</v>
      </c>
      <c r="Y82" s="4">
        <v>12</v>
      </c>
      <c r="Z82" s="4">
        <v>848</v>
      </c>
      <c r="AA82" s="4">
        <v>847</v>
      </c>
      <c r="AB82" s="4">
        <v>858</v>
      </c>
      <c r="AC82" s="4">
        <v>93</v>
      </c>
      <c r="AD82" s="4">
        <v>27.33</v>
      </c>
      <c r="AE82" s="4">
        <v>0.63</v>
      </c>
      <c r="AF82" s="4">
        <v>978</v>
      </c>
      <c r="AG82" s="4">
        <v>1</v>
      </c>
      <c r="AH82" s="4">
        <v>45</v>
      </c>
      <c r="AI82" s="4">
        <v>37</v>
      </c>
      <c r="AJ82" s="4">
        <v>189</v>
      </c>
      <c r="AK82" s="4">
        <v>167</v>
      </c>
      <c r="AL82" s="4">
        <v>3.5</v>
      </c>
      <c r="AM82" s="4">
        <v>175.8</v>
      </c>
      <c r="AN82" s="4" t="s">
        <v>155</v>
      </c>
      <c r="AO82" s="4">
        <v>2</v>
      </c>
      <c r="AP82" s="5">
        <v>0.77322916666666675</v>
      </c>
      <c r="AQ82" s="4">
        <v>47.163913999999998</v>
      </c>
      <c r="AR82" s="4">
        <v>-88.484909999999999</v>
      </c>
      <c r="AS82" s="4">
        <v>319</v>
      </c>
      <c r="AT82" s="4">
        <v>45</v>
      </c>
      <c r="AU82" s="4">
        <v>12</v>
      </c>
      <c r="AV82" s="4">
        <v>9</v>
      </c>
      <c r="AW82" s="4" t="s">
        <v>236</v>
      </c>
      <c r="AX82" s="4">
        <v>1.4719</v>
      </c>
      <c r="AY82" s="4">
        <v>1.2719</v>
      </c>
      <c r="AZ82" s="4">
        <v>2.5</v>
      </c>
      <c r="BA82" s="4">
        <v>13.404</v>
      </c>
      <c r="BB82" s="4">
        <v>12.33</v>
      </c>
      <c r="BC82" s="4">
        <v>0.92</v>
      </c>
      <c r="BD82" s="4">
        <v>16.907</v>
      </c>
      <c r="BE82" s="4">
        <v>2189.4430000000002</v>
      </c>
      <c r="BF82" s="4">
        <v>400.38900000000001</v>
      </c>
      <c r="BG82" s="4">
        <v>34.201999999999998</v>
      </c>
      <c r="BH82" s="4">
        <v>3.6999999999999998E-2</v>
      </c>
      <c r="BI82" s="4">
        <v>34.238</v>
      </c>
      <c r="BJ82" s="4">
        <v>27.942</v>
      </c>
      <c r="BK82" s="4">
        <v>0.03</v>
      </c>
      <c r="BL82" s="4">
        <v>27.971</v>
      </c>
      <c r="BM82" s="4">
        <v>30.057700000000001</v>
      </c>
      <c r="BQ82" s="4">
        <v>92.055999999999997</v>
      </c>
      <c r="BR82" s="4">
        <v>0.53673300000000002</v>
      </c>
      <c r="BS82" s="4">
        <v>-5</v>
      </c>
      <c r="BT82" s="4">
        <v>8.8769999999999995E-3</v>
      </c>
      <c r="BU82" s="4">
        <v>13.116413</v>
      </c>
      <c r="BV82" s="4">
        <v>21</v>
      </c>
      <c r="BW82" s="4">
        <f t="shared" si="8"/>
        <v>3.4653563145999997</v>
      </c>
      <c r="BY82" s="4">
        <f>BE82*$BU82*VLOOKUP("Fuel Specific Gravity",'Raw Data'!$A$1:$B$2000,2,FALSE)</f>
        <v>21566.946609597209</v>
      </c>
      <c r="BZ82" s="4">
        <f>BF82*$BU82*VLOOKUP("Fuel Specific Gravity",'Raw Data'!$A$1:$B$2000,2,FALSE)</f>
        <v>3944.0022809774073</v>
      </c>
      <c r="CA82" s="4">
        <f>BJ82*$BU82*VLOOKUP("Fuel Specific Gravity",'Raw Data'!$A$1:$B$2000,2,FALSE)</f>
        <v>275.24060784654603</v>
      </c>
      <c r="CB82" s="4">
        <f>BM82*$BU82*VLOOKUP("Fuel Specific Gravity",'Raw Data'!$A$1:$B$2000,2,FALSE)</f>
        <v>296.08115447960512</v>
      </c>
    </row>
    <row r="83" spans="1:80" x14ac:dyDescent="0.25">
      <c r="A83" s="2">
        <v>43167</v>
      </c>
      <c r="B83" s="38">
        <v>2.2429398148148146E-2</v>
      </c>
      <c r="C83" s="4">
        <v>11.731999999999999</v>
      </c>
      <c r="D83" s="4">
        <v>3.1741000000000001</v>
      </c>
      <c r="E83" s="4">
        <v>31741.43548</v>
      </c>
      <c r="F83" s="4">
        <v>1706.2</v>
      </c>
      <c r="G83" s="4">
        <v>2.2000000000000002</v>
      </c>
      <c r="H83" s="4">
        <v>4133.5</v>
      </c>
      <c r="J83" s="4">
        <v>0.7</v>
      </c>
      <c r="K83" s="4">
        <v>0.86119999999999997</v>
      </c>
      <c r="L83" s="4">
        <v>10.1027</v>
      </c>
      <c r="M83" s="4">
        <v>2.7334000000000001</v>
      </c>
      <c r="N83" s="4">
        <v>1469.2801999999999</v>
      </c>
      <c r="O83" s="4">
        <v>1.8586</v>
      </c>
      <c r="P83" s="4">
        <v>1471.1</v>
      </c>
      <c r="Q83" s="4">
        <v>1200.3529000000001</v>
      </c>
      <c r="R83" s="4">
        <v>1.5184</v>
      </c>
      <c r="S83" s="4">
        <v>1201.9000000000001</v>
      </c>
      <c r="T83" s="4">
        <v>4133.4888000000001</v>
      </c>
      <c r="W83" s="4">
        <v>0</v>
      </c>
      <c r="X83" s="4">
        <v>0.6028</v>
      </c>
      <c r="Y83" s="4">
        <v>11.9</v>
      </c>
      <c r="Z83" s="4">
        <v>850</v>
      </c>
      <c r="AA83" s="4">
        <v>848</v>
      </c>
      <c r="AB83" s="4">
        <v>860</v>
      </c>
      <c r="AC83" s="4">
        <v>93</v>
      </c>
      <c r="AD83" s="4">
        <v>27.33</v>
      </c>
      <c r="AE83" s="4">
        <v>0.63</v>
      </c>
      <c r="AF83" s="4">
        <v>978</v>
      </c>
      <c r="AG83" s="4">
        <v>1</v>
      </c>
      <c r="AH83" s="4">
        <v>45</v>
      </c>
      <c r="AI83" s="4">
        <v>37</v>
      </c>
      <c r="AJ83" s="4">
        <v>189</v>
      </c>
      <c r="AK83" s="4">
        <v>167</v>
      </c>
      <c r="AL83" s="4">
        <v>3.6</v>
      </c>
      <c r="AM83" s="4">
        <v>175.4</v>
      </c>
      <c r="AN83" s="4" t="s">
        <v>155</v>
      </c>
      <c r="AO83" s="4">
        <v>2</v>
      </c>
      <c r="AP83" s="5">
        <v>0.77324074074074067</v>
      </c>
      <c r="AQ83" s="4">
        <v>47.164028000000002</v>
      </c>
      <c r="AR83" s="4">
        <v>-88.485134000000002</v>
      </c>
      <c r="AS83" s="4">
        <v>319.10000000000002</v>
      </c>
      <c r="AT83" s="4">
        <v>44.6</v>
      </c>
      <c r="AU83" s="4">
        <v>12</v>
      </c>
      <c r="AV83" s="4">
        <v>10</v>
      </c>
      <c r="AW83" s="4" t="s">
        <v>199</v>
      </c>
      <c r="AX83" s="4">
        <v>1.5719000000000001</v>
      </c>
      <c r="AY83" s="4">
        <v>1.3</v>
      </c>
      <c r="AZ83" s="4">
        <v>2.5718999999999999</v>
      </c>
      <c r="BA83" s="4">
        <v>13.404</v>
      </c>
      <c r="BB83" s="4">
        <v>12.88</v>
      </c>
      <c r="BC83" s="4">
        <v>0.96</v>
      </c>
      <c r="BD83" s="4">
        <v>16.123000000000001</v>
      </c>
      <c r="BE83" s="4">
        <v>2215.7759999999998</v>
      </c>
      <c r="BF83" s="4">
        <v>381.57</v>
      </c>
      <c r="BG83" s="4">
        <v>33.746000000000002</v>
      </c>
      <c r="BH83" s="4">
        <v>4.2999999999999997E-2</v>
      </c>
      <c r="BI83" s="4">
        <v>33.789000000000001</v>
      </c>
      <c r="BJ83" s="4">
        <v>27.57</v>
      </c>
      <c r="BK83" s="4">
        <v>3.5000000000000003E-2</v>
      </c>
      <c r="BL83" s="4">
        <v>27.605</v>
      </c>
      <c r="BM83" s="4">
        <v>31.284300000000002</v>
      </c>
      <c r="BQ83" s="4">
        <v>96.132000000000005</v>
      </c>
      <c r="BR83" s="4">
        <v>0.51221399999999995</v>
      </c>
      <c r="BS83" s="4">
        <v>-5</v>
      </c>
      <c r="BT83" s="4">
        <v>8.123E-3</v>
      </c>
      <c r="BU83" s="4">
        <v>12.51723</v>
      </c>
      <c r="BV83" s="4">
        <v>21</v>
      </c>
      <c r="BW83" s="4">
        <f t="shared" si="8"/>
        <v>3.3070521659999996</v>
      </c>
      <c r="BY83" s="4">
        <f>BE83*$BU83*VLOOKUP("Fuel Specific Gravity",'Raw Data'!$A$1:$B$2000,2,FALSE)</f>
        <v>20829.268743180477</v>
      </c>
      <c r="BZ83" s="4">
        <f>BF83*$BU83*VLOOKUP("Fuel Specific Gravity",'Raw Data'!$A$1:$B$2000,2,FALSE)</f>
        <v>3586.9257877760997</v>
      </c>
      <c r="CA83" s="4">
        <f>BJ83*$BU83*VLOOKUP("Fuel Specific Gravity",'Raw Data'!$A$1:$B$2000,2,FALSE)</f>
        <v>259.17012335609996</v>
      </c>
      <c r="CB83" s="4">
        <f>BM83*$BU83*VLOOKUP("Fuel Specific Gravity",'Raw Data'!$A$1:$B$2000,2,FALSE)</f>
        <v>294.08617664523899</v>
      </c>
    </row>
    <row r="84" spans="1:80" x14ac:dyDescent="0.25">
      <c r="A84" s="2">
        <v>43167</v>
      </c>
      <c r="B84" s="38">
        <v>2.244097222222222E-2</v>
      </c>
      <c r="C84" s="4">
        <v>9.718</v>
      </c>
      <c r="D84" s="4">
        <v>4.9188999999999998</v>
      </c>
      <c r="E84" s="4">
        <v>49188.931550000001</v>
      </c>
      <c r="F84" s="4">
        <v>1560.8</v>
      </c>
      <c r="G84" s="4">
        <v>2.5</v>
      </c>
      <c r="H84" s="4">
        <v>4353.6000000000004</v>
      </c>
      <c r="J84" s="4">
        <v>0.7</v>
      </c>
      <c r="K84" s="4">
        <v>0.86050000000000004</v>
      </c>
      <c r="L84" s="4">
        <v>8.3614999999999995</v>
      </c>
      <c r="M84" s="4">
        <v>4.2324999999999999</v>
      </c>
      <c r="N84" s="4">
        <v>1343.0408</v>
      </c>
      <c r="O84" s="4">
        <v>2.1511</v>
      </c>
      <c r="P84" s="4">
        <v>1345.2</v>
      </c>
      <c r="Q84" s="4">
        <v>1097.2195999999999</v>
      </c>
      <c r="R84" s="4">
        <v>1.7574000000000001</v>
      </c>
      <c r="S84" s="4">
        <v>1099</v>
      </c>
      <c r="T84" s="4">
        <v>4353.5955000000004</v>
      </c>
      <c r="W84" s="4">
        <v>0</v>
      </c>
      <c r="X84" s="4">
        <v>0.60129999999999995</v>
      </c>
      <c r="Y84" s="4">
        <v>11.9</v>
      </c>
      <c r="Z84" s="4">
        <v>852</v>
      </c>
      <c r="AA84" s="4">
        <v>850</v>
      </c>
      <c r="AB84" s="4">
        <v>861</v>
      </c>
      <c r="AC84" s="4">
        <v>93</v>
      </c>
      <c r="AD84" s="4">
        <v>27.33</v>
      </c>
      <c r="AE84" s="4">
        <v>0.63</v>
      </c>
      <c r="AF84" s="4">
        <v>978</v>
      </c>
      <c r="AG84" s="4">
        <v>1</v>
      </c>
      <c r="AH84" s="4">
        <v>45</v>
      </c>
      <c r="AI84" s="4">
        <v>37</v>
      </c>
      <c r="AJ84" s="4">
        <v>189</v>
      </c>
      <c r="AK84" s="4">
        <v>167</v>
      </c>
      <c r="AL84" s="4">
        <v>3.6</v>
      </c>
      <c r="AM84" s="4">
        <v>175</v>
      </c>
      <c r="AN84" s="4" t="s">
        <v>155</v>
      </c>
      <c r="AO84" s="4">
        <v>2</v>
      </c>
      <c r="AP84" s="5">
        <v>0.77325231481481482</v>
      </c>
      <c r="AQ84" s="4">
        <v>47.164121000000002</v>
      </c>
      <c r="AR84" s="4">
        <v>-88.485365999999999</v>
      </c>
      <c r="AS84" s="4">
        <v>319.3</v>
      </c>
      <c r="AT84" s="4">
        <v>43.8</v>
      </c>
      <c r="AU84" s="4">
        <v>12</v>
      </c>
      <c r="AV84" s="4">
        <v>10</v>
      </c>
      <c r="AW84" s="4" t="s">
        <v>199</v>
      </c>
      <c r="AX84" s="4">
        <v>1.3124</v>
      </c>
      <c r="AY84" s="4">
        <v>1.3</v>
      </c>
      <c r="AZ84" s="4">
        <v>2.0966999999999998</v>
      </c>
      <c r="BA84" s="4">
        <v>13.404</v>
      </c>
      <c r="BB84" s="4">
        <v>12.81</v>
      </c>
      <c r="BC84" s="4">
        <v>0.96</v>
      </c>
      <c r="BD84" s="4">
        <v>16.216999999999999</v>
      </c>
      <c r="BE84" s="4">
        <v>1864.922</v>
      </c>
      <c r="BF84" s="4">
        <v>600.827</v>
      </c>
      <c r="BG84" s="4">
        <v>31.369</v>
      </c>
      <c r="BH84" s="4">
        <v>0.05</v>
      </c>
      <c r="BI84" s="4">
        <v>31.419</v>
      </c>
      <c r="BJ84" s="4">
        <v>25.626999999999999</v>
      </c>
      <c r="BK84" s="4">
        <v>4.1000000000000002E-2</v>
      </c>
      <c r="BL84" s="4">
        <v>25.667999999999999</v>
      </c>
      <c r="BM84" s="4">
        <v>33.5077</v>
      </c>
      <c r="BQ84" s="4">
        <v>97.519000000000005</v>
      </c>
      <c r="BR84" s="4">
        <v>0.38020399999999999</v>
      </c>
      <c r="BS84" s="4">
        <v>-5</v>
      </c>
      <c r="BT84" s="4">
        <v>8.8769999999999995E-3</v>
      </c>
      <c r="BU84" s="4">
        <v>9.2912350000000004</v>
      </c>
      <c r="BV84" s="4">
        <v>21</v>
      </c>
      <c r="BW84" s="4">
        <f t="shared" si="8"/>
        <v>2.454744287</v>
      </c>
      <c r="BY84" s="4">
        <f>BE84*$BU84*VLOOKUP("Fuel Specific Gravity",'Raw Data'!$A$1:$B$2000,2,FALSE)</f>
        <v>13012.898847561171</v>
      </c>
      <c r="BZ84" s="4">
        <f>BF84*$BU84*VLOOKUP("Fuel Specific Gravity",'Raw Data'!$A$1:$B$2000,2,FALSE)</f>
        <v>4192.4010633600956</v>
      </c>
      <c r="CA84" s="4">
        <f>BJ84*$BU84*VLOOKUP("Fuel Specific Gravity",'Raw Data'!$A$1:$B$2000,2,FALSE)</f>
        <v>178.81796598809501</v>
      </c>
      <c r="CB84" s="4">
        <f>BM84*$BU84*VLOOKUP("Fuel Specific Gravity",'Raw Data'!$A$1:$B$2000,2,FALSE)</f>
        <v>233.80726417213452</v>
      </c>
    </row>
    <row r="85" spans="1:80" x14ac:dyDescent="0.25">
      <c r="A85" s="2">
        <v>43167</v>
      </c>
      <c r="B85" s="38">
        <v>2.2452546296296293E-2</v>
      </c>
      <c r="C85" s="4">
        <v>6.4649999999999999</v>
      </c>
      <c r="D85" s="4">
        <v>6.9455</v>
      </c>
      <c r="E85" s="4">
        <v>69454.684529999999</v>
      </c>
      <c r="F85" s="4">
        <v>1440.1</v>
      </c>
      <c r="G85" s="4">
        <v>2.7</v>
      </c>
      <c r="H85" s="4">
        <v>10874.2</v>
      </c>
      <c r="J85" s="4">
        <v>0.6</v>
      </c>
      <c r="K85" s="4">
        <v>0.86</v>
      </c>
      <c r="L85" s="4">
        <v>5.5594999999999999</v>
      </c>
      <c r="M85" s="4">
        <v>5.9729000000000001</v>
      </c>
      <c r="N85" s="4">
        <v>1238.4791</v>
      </c>
      <c r="O85" s="4">
        <v>2.2858000000000001</v>
      </c>
      <c r="P85" s="4">
        <v>1240.8</v>
      </c>
      <c r="Q85" s="4">
        <v>1011.7961</v>
      </c>
      <c r="R85" s="4">
        <v>1.8673999999999999</v>
      </c>
      <c r="S85" s="4">
        <v>1013.7</v>
      </c>
      <c r="T85" s="4">
        <v>10874.1554</v>
      </c>
      <c r="W85" s="4">
        <v>0</v>
      </c>
      <c r="X85" s="4">
        <v>0.51600000000000001</v>
      </c>
      <c r="Y85" s="4">
        <v>12</v>
      </c>
      <c r="Z85" s="4">
        <v>853</v>
      </c>
      <c r="AA85" s="4">
        <v>853</v>
      </c>
      <c r="AB85" s="4">
        <v>864</v>
      </c>
      <c r="AC85" s="4">
        <v>93</v>
      </c>
      <c r="AD85" s="4">
        <v>27.33</v>
      </c>
      <c r="AE85" s="4">
        <v>0.63</v>
      </c>
      <c r="AF85" s="4">
        <v>978</v>
      </c>
      <c r="AG85" s="4">
        <v>1</v>
      </c>
      <c r="AH85" s="4">
        <v>45</v>
      </c>
      <c r="AI85" s="4">
        <v>37</v>
      </c>
      <c r="AJ85" s="4">
        <v>189</v>
      </c>
      <c r="AK85" s="4">
        <v>167</v>
      </c>
      <c r="AL85" s="4">
        <v>3.7</v>
      </c>
      <c r="AM85" s="4">
        <v>175</v>
      </c>
      <c r="AN85" s="4" t="s">
        <v>155</v>
      </c>
      <c r="AO85" s="4">
        <v>2</v>
      </c>
      <c r="AP85" s="5">
        <v>0.77326388888888886</v>
      </c>
      <c r="AQ85" s="4">
        <v>47.164200000000001</v>
      </c>
      <c r="AR85" s="4">
        <v>-88.485597999999996</v>
      </c>
      <c r="AS85" s="4">
        <v>319.3</v>
      </c>
      <c r="AT85" s="4">
        <v>43.5</v>
      </c>
      <c r="AU85" s="4">
        <v>12</v>
      </c>
      <c r="AV85" s="4">
        <v>10</v>
      </c>
      <c r="AW85" s="4" t="s">
        <v>199</v>
      </c>
      <c r="AX85" s="4">
        <v>1.2719</v>
      </c>
      <c r="AY85" s="4">
        <v>1.4438</v>
      </c>
      <c r="AZ85" s="4">
        <v>2.0438000000000001</v>
      </c>
      <c r="BA85" s="4">
        <v>13.404</v>
      </c>
      <c r="BB85" s="4">
        <v>12.76</v>
      </c>
      <c r="BC85" s="4">
        <v>0.95</v>
      </c>
      <c r="BD85" s="4">
        <v>16.283000000000001</v>
      </c>
      <c r="BE85" s="4">
        <v>1280.2919999999999</v>
      </c>
      <c r="BF85" s="4">
        <v>875.47</v>
      </c>
      <c r="BG85" s="4">
        <v>29.867999999999999</v>
      </c>
      <c r="BH85" s="4">
        <v>5.5E-2</v>
      </c>
      <c r="BI85" s="4">
        <v>29.922999999999998</v>
      </c>
      <c r="BJ85" s="4">
        <v>24.401</v>
      </c>
      <c r="BK85" s="4">
        <v>4.4999999999999998E-2</v>
      </c>
      <c r="BL85" s="4">
        <v>24.446000000000002</v>
      </c>
      <c r="BM85" s="4">
        <v>86.4161</v>
      </c>
      <c r="BQ85" s="4">
        <v>86.4</v>
      </c>
      <c r="BR85" s="4">
        <v>0.21743999999999999</v>
      </c>
      <c r="BS85" s="4">
        <v>-5</v>
      </c>
      <c r="BT85" s="4">
        <v>8.1239999999999993E-3</v>
      </c>
      <c r="BU85" s="4">
        <v>5.3136799999999997</v>
      </c>
      <c r="BV85" s="4">
        <v>21</v>
      </c>
      <c r="BW85" s="4">
        <f t="shared" si="8"/>
        <v>1.4038742559999999</v>
      </c>
      <c r="BY85" s="4">
        <f>BE85*$BU85*VLOOKUP("Fuel Specific Gravity",'Raw Data'!$A$1:$B$2000,2,FALSE)</f>
        <v>5109.0995579145592</v>
      </c>
      <c r="BZ85" s="4">
        <f>BF85*$BU85*VLOOKUP("Fuel Specific Gravity",'Raw Data'!$A$1:$B$2000,2,FALSE)</f>
        <v>3493.6275396296001</v>
      </c>
      <c r="CA85" s="4">
        <f>BJ85*$BU85*VLOOKUP("Fuel Specific Gravity",'Raw Data'!$A$1:$B$2000,2,FALSE)</f>
        <v>97.373988365679992</v>
      </c>
      <c r="CB85" s="4">
        <f>BM85*$BU85*VLOOKUP("Fuel Specific Gravity",'Raw Data'!$A$1:$B$2000,2,FALSE)</f>
        <v>344.84981418824799</v>
      </c>
    </row>
    <row r="86" spans="1:80" x14ac:dyDescent="0.25">
      <c r="A86" s="2">
        <v>43167</v>
      </c>
      <c r="B86" s="38">
        <v>2.2464120370370374E-2</v>
      </c>
      <c r="C86" s="4">
        <v>6.625</v>
      </c>
      <c r="D86" s="4">
        <v>8.1</v>
      </c>
      <c r="E86" s="4">
        <v>80999.742769999997</v>
      </c>
      <c r="F86" s="4">
        <v>1217.5</v>
      </c>
      <c r="G86" s="4">
        <v>3.5</v>
      </c>
      <c r="H86" s="4">
        <v>11525.3</v>
      </c>
      <c r="J86" s="4">
        <v>0.6</v>
      </c>
      <c r="K86" s="4">
        <v>0.84599999999999997</v>
      </c>
      <c r="L86" s="4">
        <v>5.6048</v>
      </c>
      <c r="M86" s="4">
        <v>6.8524000000000003</v>
      </c>
      <c r="N86" s="4">
        <v>1029.9686999999999</v>
      </c>
      <c r="O86" s="4">
        <v>2.9289999999999998</v>
      </c>
      <c r="P86" s="4">
        <v>1032.9000000000001</v>
      </c>
      <c r="Q86" s="4">
        <v>841.45010000000002</v>
      </c>
      <c r="R86" s="4">
        <v>2.3929</v>
      </c>
      <c r="S86" s="4">
        <v>843.8</v>
      </c>
      <c r="T86" s="4">
        <v>11525.277700000001</v>
      </c>
      <c r="W86" s="4">
        <v>0</v>
      </c>
      <c r="X86" s="4">
        <v>0.50760000000000005</v>
      </c>
      <c r="Y86" s="4">
        <v>11.9</v>
      </c>
      <c r="Z86" s="4">
        <v>855</v>
      </c>
      <c r="AA86" s="4">
        <v>854</v>
      </c>
      <c r="AB86" s="4">
        <v>866</v>
      </c>
      <c r="AC86" s="4">
        <v>93</v>
      </c>
      <c r="AD86" s="4">
        <v>27.33</v>
      </c>
      <c r="AE86" s="4">
        <v>0.63</v>
      </c>
      <c r="AF86" s="4">
        <v>978</v>
      </c>
      <c r="AG86" s="4">
        <v>1</v>
      </c>
      <c r="AH86" s="4">
        <v>45</v>
      </c>
      <c r="AI86" s="4">
        <v>37</v>
      </c>
      <c r="AJ86" s="4">
        <v>189</v>
      </c>
      <c r="AK86" s="4">
        <v>167</v>
      </c>
      <c r="AL86" s="4">
        <v>3.6</v>
      </c>
      <c r="AM86" s="4">
        <v>175</v>
      </c>
      <c r="AN86" s="4" t="s">
        <v>155</v>
      </c>
      <c r="AO86" s="4">
        <v>2</v>
      </c>
      <c r="AP86" s="5">
        <v>0.77327546296296301</v>
      </c>
      <c r="AQ86" s="4">
        <v>47.164267000000002</v>
      </c>
      <c r="AR86" s="4">
        <v>-88.485831000000005</v>
      </c>
      <c r="AS86" s="4">
        <v>319.3</v>
      </c>
      <c r="AT86" s="4">
        <v>42.8</v>
      </c>
      <c r="AU86" s="4">
        <v>12</v>
      </c>
      <c r="AV86" s="4">
        <v>10</v>
      </c>
      <c r="AW86" s="4" t="s">
        <v>199</v>
      </c>
      <c r="AX86" s="4">
        <v>1.3718999999999999</v>
      </c>
      <c r="AY86" s="4">
        <v>1.5719000000000001</v>
      </c>
      <c r="AZ86" s="4">
        <v>2.1718999999999999</v>
      </c>
      <c r="BA86" s="4">
        <v>13.404</v>
      </c>
      <c r="BB86" s="4">
        <v>11.53</v>
      </c>
      <c r="BC86" s="4">
        <v>0.86</v>
      </c>
      <c r="BD86" s="4">
        <v>18.207000000000001</v>
      </c>
      <c r="BE86" s="4">
        <v>1196.5630000000001</v>
      </c>
      <c r="BF86" s="4">
        <v>931.10500000000002</v>
      </c>
      <c r="BG86" s="4">
        <v>23.027000000000001</v>
      </c>
      <c r="BH86" s="4">
        <v>6.5000000000000002E-2</v>
      </c>
      <c r="BI86" s="4">
        <v>23.093</v>
      </c>
      <c r="BJ86" s="4">
        <v>18.812000000000001</v>
      </c>
      <c r="BK86" s="4">
        <v>5.2999999999999999E-2</v>
      </c>
      <c r="BL86" s="4">
        <v>18.866</v>
      </c>
      <c r="BM86" s="4">
        <v>84.908799999999999</v>
      </c>
      <c r="BQ86" s="4">
        <v>78.793000000000006</v>
      </c>
      <c r="BR86" s="4">
        <v>0.149649</v>
      </c>
      <c r="BS86" s="4">
        <v>-5</v>
      </c>
      <c r="BT86" s="4">
        <v>8.0000000000000002E-3</v>
      </c>
      <c r="BU86" s="4">
        <v>3.657038</v>
      </c>
      <c r="BV86" s="4">
        <v>21</v>
      </c>
      <c r="BW86" s="4">
        <f t="shared" si="8"/>
        <v>0.96618943959999992</v>
      </c>
      <c r="BY86" s="4">
        <f>BE86*$BU86*VLOOKUP("Fuel Specific Gravity",'Raw Data'!$A$1:$B$2000,2,FALSE)</f>
        <v>3286.2831466558946</v>
      </c>
      <c r="BZ86" s="4">
        <f>BF86*$BU86*VLOOKUP("Fuel Specific Gravity",'Raw Data'!$A$1:$B$2000,2,FALSE)</f>
        <v>2557.2198616094902</v>
      </c>
      <c r="CA86" s="4">
        <f>BJ86*$BU86*VLOOKUP("Fuel Specific Gravity",'Raw Data'!$A$1:$B$2000,2,FALSE)</f>
        <v>51.665945340856005</v>
      </c>
      <c r="CB86" s="4">
        <f>BM86*$BU86*VLOOKUP("Fuel Specific Gravity",'Raw Data'!$A$1:$B$2000,2,FALSE)</f>
        <v>233.19654580893439</v>
      </c>
    </row>
    <row r="87" spans="1:80" x14ac:dyDescent="0.25">
      <c r="A87" s="2">
        <v>43167</v>
      </c>
      <c r="B87" s="38">
        <v>2.2475694444444444E-2</v>
      </c>
      <c r="C87" s="4">
        <v>8.4039999999999999</v>
      </c>
      <c r="D87" s="4">
        <v>7.8667999999999996</v>
      </c>
      <c r="E87" s="4">
        <v>78668.157439999995</v>
      </c>
      <c r="F87" s="4">
        <v>910.7</v>
      </c>
      <c r="G87" s="4">
        <v>4.4000000000000004</v>
      </c>
      <c r="H87" s="4">
        <v>11525.9</v>
      </c>
      <c r="J87" s="4">
        <v>0.88</v>
      </c>
      <c r="K87" s="4">
        <v>0.83440000000000003</v>
      </c>
      <c r="L87" s="4">
        <v>7.0121000000000002</v>
      </c>
      <c r="M87" s="4">
        <v>6.5640000000000001</v>
      </c>
      <c r="N87" s="4">
        <v>759.91859999999997</v>
      </c>
      <c r="O87" s="4">
        <v>3.6953</v>
      </c>
      <c r="P87" s="4">
        <v>763.6</v>
      </c>
      <c r="Q87" s="4">
        <v>620.82820000000004</v>
      </c>
      <c r="R87" s="4">
        <v>3.0190000000000001</v>
      </c>
      <c r="S87" s="4">
        <v>623.79999999999995</v>
      </c>
      <c r="T87" s="4">
        <v>11525.8863</v>
      </c>
      <c r="W87" s="4">
        <v>0</v>
      </c>
      <c r="X87" s="4">
        <v>0.73719999999999997</v>
      </c>
      <c r="Y87" s="4">
        <v>11.9</v>
      </c>
      <c r="Z87" s="4">
        <v>855</v>
      </c>
      <c r="AA87" s="4">
        <v>854</v>
      </c>
      <c r="AB87" s="4">
        <v>865</v>
      </c>
      <c r="AC87" s="4">
        <v>93</v>
      </c>
      <c r="AD87" s="4">
        <v>27.33</v>
      </c>
      <c r="AE87" s="4">
        <v>0.63</v>
      </c>
      <c r="AF87" s="4">
        <v>978</v>
      </c>
      <c r="AG87" s="4">
        <v>1</v>
      </c>
      <c r="AH87" s="4">
        <v>45</v>
      </c>
      <c r="AI87" s="4">
        <v>37</v>
      </c>
      <c r="AJ87" s="4">
        <v>189</v>
      </c>
      <c r="AK87" s="4">
        <v>167</v>
      </c>
      <c r="AL87" s="4">
        <v>3.6</v>
      </c>
      <c r="AM87" s="4">
        <v>175</v>
      </c>
      <c r="AN87" s="4" t="s">
        <v>155</v>
      </c>
      <c r="AO87" s="4">
        <v>2</v>
      </c>
      <c r="AP87" s="5">
        <v>0.77328703703703694</v>
      </c>
      <c r="AQ87" s="4">
        <v>47.164338999999998</v>
      </c>
      <c r="AR87" s="4">
        <v>-88.486058999999997</v>
      </c>
      <c r="AS87" s="4">
        <v>319.5</v>
      </c>
      <c r="AT87" s="4">
        <v>40.700000000000003</v>
      </c>
      <c r="AU87" s="4">
        <v>12</v>
      </c>
      <c r="AV87" s="4">
        <v>10</v>
      </c>
      <c r="AW87" s="4" t="s">
        <v>199</v>
      </c>
      <c r="AX87" s="4">
        <v>1.4</v>
      </c>
      <c r="AY87" s="4">
        <v>1.6</v>
      </c>
      <c r="AZ87" s="4">
        <v>2.2000000000000002</v>
      </c>
      <c r="BA87" s="4">
        <v>13.404</v>
      </c>
      <c r="BB87" s="4">
        <v>10.66</v>
      </c>
      <c r="BC87" s="4">
        <v>0.8</v>
      </c>
      <c r="BD87" s="4">
        <v>19.847999999999999</v>
      </c>
      <c r="BE87" s="4">
        <v>1382.9939999999999</v>
      </c>
      <c r="BF87" s="4">
        <v>823.97799999999995</v>
      </c>
      <c r="BG87" s="4">
        <v>15.695</v>
      </c>
      <c r="BH87" s="4">
        <v>7.5999999999999998E-2</v>
      </c>
      <c r="BI87" s="4">
        <v>15.772</v>
      </c>
      <c r="BJ87" s="4">
        <v>12.823</v>
      </c>
      <c r="BK87" s="4">
        <v>6.2E-2</v>
      </c>
      <c r="BL87" s="4">
        <v>12.885</v>
      </c>
      <c r="BM87" s="4">
        <v>78.445300000000003</v>
      </c>
      <c r="BQ87" s="4">
        <v>105.717</v>
      </c>
      <c r="BR87" s="4">
        <v>0.25087100000000001</v>
      </c>
      <c r="BS87" s="4">
        <v>-5</v>
      </c>
      <c r="BT87" s="4">
        <v>8.0000000000000002E-3</v>
      </c>
      <c r="BU87" s="4">
        <v>6.1306599999999998</v>
      </c>
      <c r="BV87" s="4">
        <v>21</v>
      </c>
      <c r="BW87" s="4">
        <f t="shared" si="8"/>
        <v>1.619720372</v>
      </c>
      <c r="BY87" s="4">
        <f>BE87*$BU87*VLOOKUP("Fuel Specific Gravity",'Raw Data'!$A$1:$B$2000,2,FALSE)</f>
        <v>6367.4781630260395</v>
      </c>
      <c r="BZ87" s="4">
        <f>BF87*$BU87*VLOOKUP("Fuel Specific Gravity",'Raw Data'!$A$1:$B$2000,2,FALSE)</f>
        <v>3793.6982530754799</v>
      </c>
      <c r="CA87" s="4">
        <f>BJ87*$BU87*VLOOKUP("Fuel Specific Gravity",'Raw Data'!$A$1:$B$2000,2,FALSE)</f>
        <v>59.038703338179992</v>
      </c>
      <c r="CB87" s="4">
        <f>BM87*$BU87*VLOOKUP("Fuel Specific Gravity",'Raw Data'!$A$1:$B$2000,2,FALSE)</f>
        <v>361.17201863639804</v>
      </c>
    </row>
    <row r="88" spans="1:80" x14ac:dyDescent="0.25">
      <c r="A88" s="2">
        <v>43167</v>
      </c>
      <c r="B88" s="38">
        <v>2.2487268518518521E-2</v>
      </c>
      <c r="C88" s="4">
        <v>10.512</v>
      </c>
      <c r="D88" s="4">
        <v>5.0804999999999998</v>
      </c>
      <c r="E88" s="4">
        <v>50805.373749999999</v>
      </c>
      <c r="F88" s="4">
        <v>701.5</v>
      </c>
      <c r="G88" s="4">
        <v>4.4000000000000004</v>
      </c>
      <c r="H88" s="4">
        <v>11526.3</v>
      </c>
      <c r="J88" s="4">
        <v>1.4</v>
      </c>
      <c r="K88" s="4">
        <v>0.84540000000000004</v>
      </c>
      <c r="L88" s="4">
        <v>8.8869000000000007</v>
      </c>
      <c r="M88" s="4">
        <v>4.2952000000000004</v>
      </c>
      <c r="N88" s="4">
        <v>593.02829999999994</v>
      </c>
      <c r="O88" s="4">
        <v>3.7614999999999998</v>
      </c>
      <c r="P88" s="4">
        <v>596.79999999999995</v>
      </c>
      <c r="Q88" s="4">
        <v>484.48430000000002</v>
      </c>
      <c r="R88" s="4">
        <v>3.073</v>
      </c>
      <c r="S88" s="4">
        <v>487.6</v>
      </c>
      <c r="T88" s="4">
        <v>11526.3</v>
      </c>
      <c r="W88" s="4">
        <v>0</v>
      </c>
      <c r="X88" s="4">
        <v>1.1859</v>
      </c>
      <c r="Y88" s="4">
        <v>12</v>
      </c>
      <c r="Z88" s="4">
        <v>854</v>
      </c>
      <c r="AA88" s="4">
        <v>852</v>
      </c>
      <c r="AB88" s="4">
        <v>862</v>
      </c>
      <c r="AC88" s="4">
        <v>93</v>
      </c>
      <c r="AD88" s="4">
        <v>27.33</v>
      </c>
      <c r="AE88" s="4">
        <v>0.63</v>
      </c>
      <c r="AF88" s="4">
        <v>978</v>
      </c>
      <c r="AG88" s="4">
        <v>1</v>
      </c>
      <c r="AH88" s="4">
        <v>45</v>
      </c>
      <c r="AI88" s="4">
        <v>37</v>
      </c>
      <c r="AJ88" s="4">
        <v>189</v>
      </c>
      <c r="AK88" s="4">
        <v>167.9</v>
      </c>
      <c r="AL88" s="4">
        <v>3.6</v>
      </c>
      <c r="AM88" s="4">
        <v>175.4</v>
      </c>
      <c r="AN88" s="4" t="s">
        <v>155</v>
      </c>
      <c r="AO88" s="4">
        <v>2</v>
      </c>
      <c r="AP88" s="5">
        <v>0.77329861111111109</v>
      </c>
      <c r="AQ88" s="4">
        <v>47.164386999999998</v>
      </c>
      <c r="AR88" s="4">
        <v>-88.486272</v>
      </c>
      <c r="AS88" s="4">
        <v>319.5</v>
      </c>
      <c r="AT88" s="4">
        <v>40</v>
      </c>
      <c r="AU88" s="4">
        <v>12</v>
      </c>
      <c r="AV88" s="4">
        <v>10</v>
      </c>
      <c r="AW88" s="4" t="s">
        <v>199</v>
      </c>
      <c r="AX88" s="4">
        <v>1.4719</v>
      </c>
      <c r="AY88" s="4">
        <v>1.6718999999999999</v>
      </c>
      <c r="AZ88" s="4">
        <v>2.3437999999999999</v>
      </c>
      <c r="BA88" s="4">
        <v>13.404</v>
      </c>
      <c r="BB88" s="4">
        <v>11.48</v>
      </c>
      <c r="BC88" s="4">
        <v>0.86</v>
      </c>
      <c r="BD88" s="4">
        <v>18.283000000000001</v>
      </c>
      <c r="BE88" s="4">
        <v>1801.1110000000001</v>
      </c>
      <c r="BF88" s="4">
        <v>554.05499999999995</v>
      </c>
      <c r="BG88" s="4">
        <v>12.586</v>
      </c>
      <c r="BH88" s="4">
        <v>0.08</v>
      </c>
      <c r="BI88" s="4">
        <v>12.666</v>
      </c>
      <c r="BJ88" s="4">
        <v>10.282999999999999</v>
      </c>
      <c r="BK88" s="4">
        <v>6.5000000000000002E-2</v>
      </c>
      <c r="BL88" s="4">
        <v>10.348000000000001</v>
      </c>
      <c r="BM88" s="4">
        <v>80.611999999999995</v>
      </c>
      <c r="BQ88" s="4">
        <v>174.755</v>
      </c>
      <c r="BR88" s="4">
        <v>0.25196800000000003</v>
      </c>
      <c r="BS88" s="4">
        <v>-5</v>
      </c>
      <c r="BT88" s="4">
        <v>8.8769999999999995E-3</v>
      </c>
      <c r="BU88" s="4">
        <v>6.1574679999999997</v>
      </c>
      <c r="BV88" s="4">
        <v>21</v>
      </c>
      <c r="BW88" s="4">
        <f t="shared" si="8"/>
        <v>1.6268030455999998</v>
      </c>
      <c r="BY88" s="4">
        <f>BE88*$BU88*VLOOKUP("Fuel Specific Gravity",'Raw Data'!$A$1:$B$2000,2,FALSE)</f>
        <v>8328.8027935579466</v>
      </c>
      <c r="BZ88" s="4">
        <f>BF88*$BU88*VLOOKUP("Fuel Specific Gravity",'Raw Data'!$A$1:$B$2000,2,FALSE)</f>
        <v>2562.09352548774</v>
      </c>
      <c r="CA88" s="4">
        <f>BJ88*$BU88*VLOOKUP("Fuel Specific Gravity",'Raw Data'!$A$1:$B$2000,2,FALSE)</f>
        <v>47.551249826443993</v>
      </c>
      <c r="CB88" s="4">
        <f>BM88*$BU88*VLOOKUP("Fuel Specific Gravity",'Raw Data'!$A$1:$B$2000,2,FALSE)</f>
        <v>372.77072362241597</v>
      </c>
    </row>
    <row r="89" spans="1:80" x14ac:dyDescent="0.25">
      <c r="A89" s="2">
        <v>43167</v>
      </c>
      <c r="B89" s="38">
        <v>2.2498842592592591E-2</v>
      </c>
      <c r="C89" s="4">
        <v>11.993</v>
      </c>
      <c r="D89" s="4">
        <v>2.7658</v>
      </c>
      <c r="E89" s="4">
        <v>27657.533220000001</v>
      </c>
      <c r="F89" s="4">
        <v>598.29999999999995</v>
      </c>
      <c r="G89" s="4">
        <v>4.0999999999999996</v>
      </c>
      <c r="H89" s="4">
        <v>9558.4</v>
      </c>
      <c r="J89" s="4">
        <v>1.5</v>
      </c>
      <c r="K89" s="4">
        <v>0.85760000000000003</v>
      </c>
      <c r="L89" s="4">
        <v>10.2851</v>
      </c>
      <c r="M89" s="4">
        <v>2.3719000000000001</v>
      </c>
      <c r="N89" s="4">
        <v>513.1327</v>
      </c>
      <c r="O89" s="4">
        <v>3.5152999999999999</v>
      </c>
      <c r="P89" s="4">
        <v>516.6</v>
      </c>
      <c r="Q89" s="4">
        <v>419.21230000000003</v>
      </c>
      <c r="R89" s="4">
        <v>2.8719000000000001</v>
      </c>
      <c r="S89" s="4">
        <v>422.1</v>
      </c>
      <c r="T89" s="4">
        <v>9558.4459000000006</v>
      </c>
      <c r="W89" s="4">
        <v>0</v>
      </c>
      <c r="X89" s="4">
        <v>1.2864</v>
      </c>
      <c r="Y89" s="4">
        <v>11.9</v>
      </c>
      <c r="Z89" s="4">
        <v>853</v>
      </c>
      <c r="AA89" s="4">
        <v>851</v>
      </c>
      <c r="AB89" s="4">
        <v>861</v>
      </c>
      <c r="AC89" s="4">
        <v>93</v>
      </c>
      <c r="AD89" s="4">
        <v>27.33</v>
      </c>
      <c r="AE89" s="4">
        <v>0.63</v>
      </c>
      <c r="AF89" s="4">
        <v>978</v>
      </c>
      <c r="AG89" s="4">
        <v>1</v>
      </c>
      <c r="AH89" s="4">
        <v>45</v>
      </c>
      <c r="AI89" s="4">
        <v>37</v>
      </c>
      <c r="AJ89" s="4">
        <v>189</v>
      </c>
      <c r="AK89" s="4">
        <v>167.1</v>
      </c>
      <c r="AL89" s="4">
        <v>3.6</v>
      </c>
      <c r="AM89" s="4">
        <v>175.8</v>
      </c>
      <c r="AN89" s="4" t="s">
        <v>155</v>
      </c>
      <c r="AO89" s="4">
        <v>2</v>
      </c>
      <c r="AP89" s="5">
        <v>0.77331018518518524</v>
      </c>
      <c r="AQ89" s="4">
        <v>47.164396000000004</v>
      </c>
      <c r="AR89" s="4">
        <v>-88.486422000000005</v>
      </c>
      <c r="AS89" s="4">
        <v>319.10000000000002</v>
      </c>
      <c r="AT89" s="4">
        <v>35.200000000000003</v>
      </c>
      <c r="AU89" s="4">
        <v>12</v>
      </c>
      <c r="AV89" s="4">
        <v>10</v>
      </c>
      <c r="AW89" s="4" t="s">
        <v>199</v>
      </c>
      <c r="AX89" s="4">
        <v>1.5719000000000001</v>
      </c>
      <c r="AY89" s="4">
        <v>1.7719</v>
      </c>
      <c r="AZ89" s="4">
        <v>2.4719000000000002</v>
      </c>
      <c r="BA89" s="4">
        <v>13.404</v>
      </c>
      <c r="BB89" s="4">
        <v>12.53</v>
      </c>
      <c r="BC89" s="4">
        <v>0.94</v>
      </c>
      <c r="BD89" s="4">
        <v>16.606999999999999</v>
      </c>
      <c r="BE89" s="4">
        <v>2195.4110000000001</v>
      </c>
      <c r="BF89" s="4">
        <v>322.23599999999999</v>
      </c>
      <c r="BG89" s="4">
        <v>11.47</v>
      </c>
      <c r="BH89" s="4">
        <v>7.9000000000000001E-2</v>
      </c>
      <c r="BI89" s="4">
        <v>11.548999999999999</v>
      </c>
      <c r="BJ89" s="4">
        <v>9.3710000000000004</v>
      </c>
      <c r="BK89" s="4">
        <v>6.4000000000000001E-2</v>
      </c>
      <c r="BL89" s="4">
        <v>9.4350000000000005</v>
      </c>
      <c r="BM89" s="4">
        <v>70.407300000000006</v>
      </c>
      <c r="BQ89" s="4">
        <v>199.65199999999999</v>
      </c>
      <c r="BR89" s="4">
        <v>0.24824599999999999</v>
      </c>
      <c r="BS89" s="4">
        <v>-5</v>
      </c>
      <c r="BT89" s="4">
        <v>8.123E-3</v>
      </c>
      <c r="BU89" s="4">
        <v>6.0665120000000003</v>
      </c>
      <c r="BV89" s="4">
        <v>21</v>
      </c>
      <c r="BW89" s="4">
        <f t="shared" si="8"/>
        <v>1.6027724703999999</v>
      </c>
      <c r="BY89" s="4">
        <f>BE89*$BU89*VLOOKUP("Fuel Specific Gravity",'Raw Data'!$A$1:$B$2000,2,FALSE)</f>
        <v>10002.183869500434</v>
      </c>
      <c r="BZ89" s="4">
        <f>BF89*$BU89*VLOOKUP("Fuel Specific Gravity",'Raw Data'!$A$1:$B$2000,2,FALSE)</f>
        <v>1468.0912691848321</v>
      </c>
      <c r="CA89" s="4">
        <f>BJ89*$BU89*VLOOKUP("Fuel Specific Gravity",'Raw Data'!$A$1:$B$2000,2,FALSE)</f>
        <v>42.693812247952003</v>
      </c>
      <c r="CB89" s="4">
        <f>BM89*$BU89*VLOOKUP("Fuel Specific Gravity",'Raw Data'!$A$1:$B$2000,2,FALSE)</f>
        <v>320.77217448353764</v>
      </c>
    </row>
    <row r="90" spans="1:80" x14ac:dyDescent="0.25">
      <c r="A90" s="2">
        <v>43167</v>
      </c>
      <c r="B90" s="38">
        <v>2.2510416666666668E-2</v>
      </c>
      <c r="C90" s="4">
        <v>12.679</v>
      </c>
      <c r="D90" s="4">
        <v>1.5067999999999999</v>
      </c>
      <c r="E90" s="4">
        <v>15068.10289</v>
      </c>
      <c r="F90" s="4">
        <v>505.8</v>
      </c>
      <c r="G90" s="4">
        <v>3.7</v>
      </c>
      <c r="H90" s="4">
        <v>7284.9</v>
      </c>
      <c r="J90" s="4">
        <v>1.5</v>
      </c>
      <c r="K90" s="4">
        <v>0.86599999999999999</v>
      </c>
      <c r="L90" s="4">
        <v>10.9801</v>
      </c>
      <c r="M90" s="4">
        <v>1.3048999999999999</v>
      </c>
      <c r="N90" s="4">
        <v>437.99650000000003</v>
      </c>
      <c r="O90" s="4">
        <v>3.1646000000000001</v>
      </c>
      <c r="P90" s="4">
        <v>441.2</v>
      </c>
      <c r="Q90" s="4">
        <v>357.82850000000002</v>
      </c>
      <c r="R90" s="4">
        <v>2.5853999999999999</v>
      </c>
      <c r="S90" s="4">
        <v>360.4</v>
      </c>
      <c r="T90" s="4">
        <v>7284.8787000000002</v>
      </c>
      <c r="W90" s="4">
        <v>0</v>
      </c>
      <c r="X90" s="4">
        <v>1.3002</v>
      </c>
      <c r="Y90" s="4">
        <v>12</v>
      </c>
      <c r="Z90" s="4">
        <v>851</v>
      </c>
      <c r="AA90" s="4">
        <v>850</v>
      </c>
      <c r="AB90" s="4">
        <v>860</v>
      </c>
      <c r="AC90" s="4">
        <v>93</v>
      </c>
      <c r="AD90" s="4">
        <v>27.33</v>
      </c>
      <c r="AE90" s="4">
        <v>0.63</v>
      </c>
      <c r="AF90" s="4">
        <v>978</v>
      </c>
      <c r="AG90" s="4">
        <v>1</v>
      </c>
      <c r="AH90" s="4">
        <v>45</v>
      </c>
      <c r="AI90" s="4">
        <v>37</v>
      </c>
      <c r="AJ90" s="4">
        <v>189</v>
      </c>
      <c r="AK90" s="4">
        <v>167</v>
      </c>
      <c r="AL90" s="4">
        <v>3.7</v>
      </c>
      <c r="AM90" s="4">
        <v>175.9</v>
      </c>
      <c r="AN90" s="4" t="s">
        <v>155</v>
      </c>
      <c r="AO90" s="4">
        <v>2</v>
      </c>
      <c r="AP90" s="5">
        <v>0.77332175925925928</v>
      </c>
      <c r="AQ90" s="4">
        <v>47.164399000000003</v>
      </c>
      <c r="AR90" s="4">
        <v>-88.486570999999998</v>
      </c>
      <c r="AS90" s="4">
        <v>318.8</v>
      </c>
      <c r="AT90" s="4">
        <v>30.1</v>
      </c>
      <c r="AU90" s="4">
        <v>12</v>
      </c>
      <c r="AV90" s="4">
        <v>10</v>
      </c>
      <c r="AW90" s="4" t="s">
        <v>199</v>
      </c>
      <c r="AX90" s="4">
        <v>1.6718999999999999</v>
      </c>
      <c r="AY90" s="4">
        <v>1.8718999999999999</v>
      </c>
      <c r="AZ90" s="4">
        <v>2.5718999999999999</v>
      </c>
      <c r="BA90" s="4">
        <v>13.404</v>
      </c>
      <c r="BB90" s="4">
        <v>13.37</v>
      </c>
      <c r="BC90" s="4">
        <v>1</v>
      </c>
      <c r="BD90" s="4">
        <v>15.475</v>
      </c>
      <c r="BE90" s="4">
        <v>2452.0709999999999</v>
      </c>
      <c r="BF90" s="4">
        <v>185.471</v>
      </c>
      <c r="BG90" s="4">
        <v>10.243</v>
      </c>
      <c r="BH90" s="4">
        <v>7.3999999999999996E-2</v>
      </c>
      <c r="BI90" s="4">
        <v>10.317</v>
      </c>
      <c r="BJ90" s="4">
        <v>8.3680000000000003</v>
      </c>
      <c r="BK90" s="4">
        <v>0.06</v>
      </c>
      <c r="BL90" s="4">
        <v>8.4290000000000003</v>
      </c>
      <c r="BM90" s="4">
        <v>56.139899999999997</v>
      </c>
      <c r="BQ90" s="4">
        <v>211.11699999999999</v>
      </c>
      <c r="BR90" s="4">
        <v>0.25764700000000001</v>
      </c>
      <c r="BS90" s="4">
        <v>-5</v>
      </c>
      <c r="BT90" s="4">
        <v>7.123E-3</v>
      </c>
      <c r="BU90" s="4">
        <v>6.2962490000000004</v>
      </c>
      <c r="BV90" s="4">
        <v>21</v>
      </c>
      <c r="BW90" s="4">
        <f t="shared" si="8"/>
        <v>1.6634689858</v>
      </c>
      <c r="BY90" s="4">
        <f>BE90*$BU90*VLOOKUP("Fuel Specific Gravity",'Raw Data'!$A$1:$B$2000,2,FALSE)</f>
        <v>11594.57603584093</v>
      </c>
      <c r="BZ90" s="4">
        <f>BF90*$BU90*VLOOKUP("Fuel Specific Gravity",'Raw Data'!$A$1:$B$2000,2,FALSE)</f>
        <v>876.99647030752908</v>
      </c>
      <c r="CA90" s="4">
        <f>BJ90*$BU90*VLOOKUP("Fuel Specific Gravity",'Raw Data'!$A$1:$B$2000,2,FALSE)</f>
        <v>39.567945735632009</v>
      </c>
      <c r="CB90" s="4">
        <f>BM90*$BU90*VLOOKUP("Fuel Specific Gravity",'Raw Data'!$A$1:$B$2000,2,FALSE)</f>
        <v>265.4565627155601</v>
      </c>
    </row>
    <row r="91" spans="1:80" x14ac:dyDescent="0.25">
      <c r="A91" s="2">
        <v>43167</v>
      </c>
      <c r="B91" s="38">
        <v>2.2521990740740738E-2</v>
      </c>
      <c r="C91" s="4">
        <v>12.885999999999999</v>
      </c>
      <c r="D91" s="4">
        <v>0.88590000000000002</v>
      </c>
      <c r="E91" s="4">
        <v>8859.0166669999999</v>
      </c>
      <c r="F91" s="4">
        <v>459</v>
      </c>
      <c r="G91" s="4">
        <v>3.3</v>
      </c>
      <c r="H91" s="4">
        <v>5148.5</v>
      </c>
      <c r="J91" s="4">
        <v>1.6</v>
      </c>
      <c r="K91" s="4">
        <v>0.87209999999999999</v>
      </c>
      <c r="L91" s="4">
        <v>11.2372</v>
      </c>
      <c r="M91" s="4">
        <v>0.77259999999999995</v>
      </c>
      <c r="N91" s="4">
        <v>400.28250000000003</v>
      </c>
      <c r="O91" s="4">
        <v>2.8778000000000001</v>
      </c>
      <c r="P91" s="4">
        <v>403.2</v>
      </c>
      <c r="Q91" s="4">
        <v>327.01749999999998</v>
      </c>
      <c r="R91" s="4">
        <v>2.3511000000000002</v>
      </c>
      <c r="S91" s="4">
        <v>329.4</v>
      </c>
      <c r="T91" s="4">
        <v>5148.4549999999999</v>
      </c>
      <c r="W91" s="4">
        <v>0</v>
      </c>
      <c r="X91" s="4">
        <v>1.3953</v>
      </c>
      <c r="Y91" s="4">
        <v>11.9</v>
      </c>
      <c r="Z91" s="4">
        <v>850</v>
      </c>
      <c r="AA91" s="4">
        <v>849</v>
      </c>
      <c r="AB91" s="4">
        <v>859</v>
      </c>
      <c r="AC91" s="4">
        <v>93</v>
      </c>
      <c r="AD91" s="4">
        <v>27.33</v>
      </c>
      <c r="AE91" s="4">
        <v>0.63</v>
      </c>
      <c r="AF91" s="4">
        <v>978</v>
      </c>
      <c r="AG91" s="4">
        <v>1</v>
      </c>
      <c r="AH91" s="4">
        <v>45</v>
      </c>
      <c r="AI91" s="4">
        <v>37</v>
      </c>
      <c r="AJ91" s="4">
        <v>189</v>
      </c>
      <c r="AK91" s="4">
        <v>167.9</v>
      </c>
      <c r="AL91" s="4">
        <v>3.7</v>
      </c>
      <c r="AM91" s="4">
        <v>175.5</v>
      </c>
      <c r="AN91" s="4" t="s">
        <v>155</v>
      </c>
      <c r="AO91" s="4">
        <v>2</v>
      </c>
      <c r="AP91" s="5">
        <v>0.77333333333333332</v>
      </c>
      <c r="AQ91" s="4">
        <v>47.164397999999998</v>
      </c>
      <c r="AR91" s="4">
        <v>-88.486739</v>
      </c>
      <c r="AS91" s="4">
        <v>318.7</v>
      </c>
      <c r="AT91" s="4">
        <v>28.8</v>
      </c>
      <c r="AU91" s="4">
        <v>12</v>
      </c>
      <c r="AV91" s="4">
        <v>10</v>
      </c>
      <c r="AW91" s="4" t="s">
        <v>199</v>
      </c>
      <c r="AX91" s="4">
        <v>1.4843</v>
      </c>
      <c r="AY91" s="4">
        <v>1.6124000000000001</v>
      </c>
      <c r="AZ91" s="4">
        <v>2.2404999999999999</v>
      </c>
      <c r="BA91" s="4">
        <v>13.404</v>
      </c>
      <c r="BB91" s="4">
        <v>14.04</v>
      </c>
      <c r="BC91" s="4">
        <v>1.05</v>
      </c>
      <c r="BD91" s="4">
        <v>14.67</v>
      </c>
      <c r="BE91" s="4">
        <v>2607.768</v>
      </c>
      <c r="BF91" s="4">
        <v>114.111</v>
      </c>
      <c r="BG91" s="4">
        <v>9.7279999999999998</v>
      </c>
      <c r="BH91" s="4">
        <v>7.0000000000000007E-2</v>
      </c>
      <c r="BI91" s="4">
        <v>9.798</v>
      </c>
      <c r="BJ91" s="4">
        <v>7.9470000000000001</v>
      </c>
      <c r="BK91" s="4">
        <v>5.7000000000000002E-2</v>
      </c>
      <c r="BL91" s="4">
        <v>8.0039999999999996</v>
      </c>
      <c r="BM91" s="4">
        <v>41.229799999999997</v>
      </c>
      <c r="BQ91" s="4">
        <v>235.441</v>
      </c>
      <c r="BR91" s="4">
        <v>0.237952</v>
      </c>
      <c r="BS91" s="4">
        <v>-5</v>
      </c>
      <c r="BT91" s="4">
        <v>7.0000000000000001E-3</v>
      </c>
      <c r="BU91" s="4">
        <v>5.8149519999999999</v>
      </c>
      <c r="BV91" s="4">
        <v>21</v>
      </c>
      <c r="BW91" s="4">
        <f t="shared" si="8"/>
        <v>1.5363103184</v>
      </c>
      <c r="BY91" s="4">
        <f>BE91*$BU91*VLOOKUP("Fuel Specific Gravity",'Raw Data'!$A$1:$B$2000,2,FALSE)</f>
        <v>11388.198356099136</v>
      </c>
      <c r="BZ91" s="4">
        <f>BF91*$BU91*VLOOKUP("Fuel Specific Gravity",'Raw Data'!$A$1:$B$2000,2,FALSE)</f>
        <v>498.32604074167205</v>
      </c>
      <c r="CA91" s="4">
        <f>BJ91*$BU91*VLOOKUP("Fuel Specific Gravity",'Raw Data'!$A$1:$B$2000,2,FALSE)</f>
        <v>34.704779081543997</v>
      </c>
      <c r="CB91" s="4">
        <f>BM91*$BU91*VLOOKUP("Fuel Specific Gravity",'Raw Data'!$A$1:$B$2000,2,FALSE)</f>
        <v>180.05173028516958</v>
      </c>
    </row>
    <row r="92" spans="1:80" x14ac:dyDescent="0.25">
      <c r="A92" s="2">
        <v>43167</v>
      </c>
      <c r="B92" s="38">
        <v>2.2533564814814815E-2</v>
      </c>
      <c r="C92" s="4">
        <v>13.04</v>
      </c>
      <c r="D92" s="4">
        <v>0.63119999999999998</v>
      </c>
      <c r="E92" s="4">
        <v>6311.5248529999999</v>
      </c>
      <c r="F92" s="4">
        <v>443.3</v>
      </c>
      <c r="G92" s="4">
        <v>3.1</v>
      </c>
      <c r="H92" s="4">
        <v>3925</v>
      </c>
      <c r="J92" s="4">
        <v>1.6</v>
      </c>
      <c r="K92" s="4">
        <v>0.87429999999999997</v>
      </c>
      <c r="L92" s="4">
        <v>11.401300000000001</v>
      </c>
      <c r="M92" s="4">
        <v>0.55179999999999996</v>
      </c>
      <c r="N92" s="4">
        <v>387.5881</v>
      </c>
      <c r="O92" s="4">
        <v>2.7473999999999998</v>
      </c>
      <c r="P92" s="4">
        <v>390.3</v>
      </c>
      <c r="Q92" s="4">
        <v>316.6465</v>
      </c>
      <c r="R92" s="4">
        <v>2.2444999999999999</v>
      </c>
      <c r="S92" s="4">
        <v>318.89999999999998</v>
      </c>
      <c r="T92" s="4">
        <v>3924.9976000000001</v>
      </c>
      <c r="W92" s="4">
        <v>0</v>
      </c>
      <c r="X92" s="4">
        <v>1.4000999999999999</v>
      </c>
      <c r="Y92" s="4">
        <v>11.9</v>
      </c>
      <c r="Z92" s="4">
        <v>849</v>
      </c>
      <c r="AA92" s="4">
        <v>848</v>
      </c>
      <c r="AB92" s="4">
        <v>859</v>
      </c>
      <c r="AC92" s="4">
        <v>93</v>
      </c>
      <c r="AD92" s="4">
        <v>27.33</v>
      </c>
      <c r="AE92" s="4">
        <v>0.63</v>
      </c>
      <c r="AF92" s="4">
        <v>978</v>
      </c>
      <c r="AG92" s="4">
        <v>1</v>
      </c>
      <c r="AH92" s="4">
        <v>45</v>
      </c>
      <c r="AI92" s="4">
        <v>37</v>
      </c>
      <c r="AJ92" s="4">
        <v>189</v>
      </c>
      <c r="AK92" s="4">
        <v>168</v>
      </c>
      <c r="AL92" s="4">
        <v>3.7</v>
      </c>
      <c r="AM92" s="4">
        <v>175.1</v>
      </c>
      <c r="AN92" s="4" t="s">
        <v>155</v>
      </c>
      <c r="AO92" s="4">
        <v>2</v>
      </c>
      <c r="AP92" s="5">
        <v>0.77334490740740736</v>
      </c>
      <c r="AQ92" s="4">
        <v>47.164385000000003</v>
      </c>
      <c r="AR92" s="4">
        <v>-88.486902000000001</v>
      </c>
      <c r="AS92" s="4">
        <v>318.5</v>
      </c>
      <c r="AT92" s="4">
        <v>28</v>
      </c>
      <c r="AU92" s="4">
        <v>12</v>
      </c>
      <c r="AV92" s="4">
        <v>10</v>
      </c>
      <c r="AW92" s="4" t="s">
        <v>199</v>
      </c>
      <c r="AX92" s="4">
        <v>1.4</v>
      </c>
      <c r="AY92" s="4">
        <v>1.5719000000000001</v>
      </c>
      <c r="AZ92" s="4">
        <v>2.1718999999999999</v>
      </c>
      <c r="BA92" s="4">
        <v>13.404</v>
      </c>
      <c r="BB92" s="4">
        <v>14.31</v>
      </c>
      <c r="BC92" s="4">
        <v>1.07</v>
      </c>
      <c r="BD92" s="4">
        <v>14.374000000000001</v>
      </c>
      <c r="BE92" s="4">
        <v>2684.3420000000001</v>
      </c>
      <c r="BF92" s="4">
        <v>82.692999999999998</v>
      </c>
      <c r="BG92" s="4">
        <v>9.5559999999999992</v>
      </c>
      <c r="BH92" s="4">
        <v>6.8000000000000005E-2</v>
      </c>
      <c r="BI92" s="4">
        <v>9.6240000000000006</v>
      </c>
      <c r="BJ92" s="4">
        <v>7.8070000000000004</v>
      </c>
      <c r="BK92" s="4">
        <v>5.5E-2</v>
      </c>
      <c r="BL92" s="4">
        <v>7.8630000000000004</v>
      </c>
      <c r="BM92" s="4">
        <v>31.889399999999998</v>
      </c>
      <c r="BQ92" s="4">
        <v>239.69</v>
      </c>
      <c r="BR92" s="4">
        <v>0.22447600000000001</v>
      </c>
      <c r="BS92" s="4">
        <v>-5</v>
      </c>
      <c r="BT92" s="4">
        <v>7.8770000000000003E-3</v>
      </c>
      <c r="BU92" s="4">
        <v>5.4856319999999998</v>
      </c>
      <c r="BV92" s="4">
        <v>21</v>
      </c>
      <c r="BW92" s="4">
        <f t="shared" si="8"/>
        <v>1.4493039743999998</v>
      </c>
      <c r="BY92" s="4">
        <f>BE92*$BU92*VLOOKUP("Fuel Specific Gravity",'Raw Data'!$A$1:$B$2000,2,FALSE)</f>
        <v>11058.709592982144</v>
      </c>
      <c r="BZ92" s="4">
        <f>BF92*$BU92*VLOOKUP("Fuel Specific Gravity",'Raw Data'!$A$1:$B$2000,2,FALSE)</f>
        <v>340.671148598976</v>
      </c>
      <c r="CA92" s="4">
        <f>BJ92*$BU92*VLOOKUP("Fuel Specific Gravity",'Raw Data'!$A$1:$B$2000,2,FALSE)</f>
        <v>32.162573097024001</v>
      </c>
      <c r="CB92" s="4">
        <f>BM92*$BU92*VLOOKUP("Fuel Specific Gravity",'Raw Data'!$A$1:$B$2000,2,FALSE)</f>
        <v>131.3750683387008</v>
      </c>
    </row>
    <row r="93" spans="1:80" x14ac:dyDescent="0.25">
      <c r="A93" s="2">
        <v>43167</v>
      </c>
      <c r="B93" s="38">
        <v>2.2545138888888889E-2</v>
      </c>
      <c r="C93" s="4">
        <v>13.055999999999999</v>
      </c>
      <c r="D93" s="4">
        <v>0.50280000000000002</v>
      </c>
      <c r="E93" s="4">
        <v>5028.1742039999999</v>
      </c>
      <c r="F93" s="4">
        <v>446.3</v>
      </c>
      <c r="G93" s="4">
        <v>2.9</v>
      </c>
      <c r="H93" s="4">
        <v>3099.2</v>
      </c>
      <c r="J93" s="4">
        <v>1.7</v>
      </c>
      <c r="K93" s="4">
        <v>0.87609999999999999</v>
      </c>
      <c r="L93" s="4">
        <v>11.439399999999999</v>
      </c>
      <c r="M93" s="4">
        <v>0.4405</v>
      </c>
      <c r="N93" s="4">
        <v>391.05009999999999</v>
      </c>
      <c r="O93" s="4">
        <v>2.5156000000000001</v>
      </c>
      <c r="P93" s="4">
        <v>393.6</v>
      </c>
      <c r="Q93" s="4">
        <v>319.47489999999999</v>
      </c>
      <c r="R93" s="4">
        <v>2.0552000000000001</v>
      </c>
      <c r="S93" s="4">
        <v>321.5</v>
      </c>
      <c r="T93" s="4">
        <v>3099.2415000000001</v>
      </c>
      <c r="W93" s="4">
        <v>0</v>
      </c>
      <c r="X93" s="4">
        <v>1.4894000000000001</v>
      </c>
      <c r="Y93" s="4">
        <v>12</v>
      </c>
      <c r="Z93" s="4">
        <v>847</v>
      </c>
      <c r="AA93" s="4">
        <v>846</v>
      </c>
      <c r="AB93" s="4">
        <v>859</v>
      </c>
      <c r="AC93" s="4">
        <v>93</v>
      </c>
      <c r="AD93" s="4">
        <v>27.33</v>
      </c>
      <c r="AE93" s="4">
        <v>0.63</v>
      </c>
      <c r="AF93" s="4">
        <v>978</v>
      </c>
      <c r="AG93" s="4">
        <v>1</v>
      </c>
      <c r="AH93" s="4">
        <v>45</v>
      </c>
      <c r="AI93" s="4">
        <v>37</v>
      </c>
      <c r="AJ93" s="4">
        <v>189</v>
      </c>
      <c r="AK93" s="4">
        <v>168</v>
      </c>
      <c r="AL93" s="4">
        <v>3.7</v>
      </c>
      <c r="AM93" s="4">
        <v>175.2</v>
      </c>
      <c r="AN93" s="4" t="s">
        <v>155</v>
      </c>
      <c r="AO93" s="4">
        <v>2</v>
      </c>
      <c r="AP93" s="5">
        <v>0.77335648148148151</v>
      </c>
      <c r="AQ93" s="4">
        <v>47.164375999999997</v>
      </c>
      <c r="AR93" s="4">
        <v>-88.487064000000004</v>
      </c>
      <c r="AS93" s="4">
        <v>318.3</v>
      </c>
      <c r="AT93" s="4">
        <v>27.7</v>
      </c>
      <c r="AU93" s="4">
        <v>12</v>
      </c>
      <c r="AV93" s="4">
        <v>10</v>
      </c>
      <c r="AW93" s="4" t="s">
        <v>199</v>
      </c>
      <c r="AX93" s="4">
        <v>1.4</v>
      </c>
      <c r="AY93" s="4">
        <v>1.6</v>
      </c>
      <c r="AZ93" s="4">
        <v>2.2000000000000002</v>
      </c>
      <c r="BA93" s="4">
        <v>13.404</v>
      </c>
      <c r="BB93" s="4">
        <v>14.53</v>
      </c>
      <c r="BC93" s="4">
        <v>1.08</v>
      </c>
      <c r="BD93" s="4">
        <v>14.135999999999999</v>
      </c>
      <c r="BE93" s="4">
        <v>2727.846</v>
      </c>
      <c r="BF93" s="4">
        <v>66.861999999999995</v>
      </c>
      <c r="BG93" s="4">
        <v>9.7650000000000006</v>
      </c>
      <c r="BH93" s="4">
        <v>6.3E-2</v>
      </c>
      <c r="BI93" s="4">
        <v>9.8279999999999994</v>
      </c>
      <c r="BJ93" s="4">
        <v>7.9779999999999998</v>
      </c>
      <c r="BK93" s="4">
        <v>5.0999999999999997E-2</v>
      </c>
      <c r="BL93" s="4">
        <v>8.0289999999999999</v>
      </c>
      <c r="BM93" s="4">
        <v>25.5032</v>
      </c>
      <c r="BQ93" s="4">
        <v>258.25099999999998</v>
      </c>
      <c r="BR93" s="4">
        <v>0.243171</v>
      </c>
      <c r="BS93" s="4">
        <v>-5</v>
      </c>
      <c r="BT93" s="4">
        <v>7.123E-3</v>
      </c>
      <c r="BU93" s="4">
        <v>5.9424910000000004</v>
      </c>
      <c r="BV93" s="4">
        <v>21</v>
      </c>
      <c r="BW93" s="4">
        <f t="shared" si="8"/>
        <v>1.5700061222000001</v>
      </c>
      <c r="BY93" s="4">
        <f>BE93*$BU93*VLOOKUP("Fuel Specific Gravity",'Raw Data'!$A$1:$B$2000,2,FALSE)</f>
        <v>12173.860428593885</v>
      </c>
      <c r="BZ93" s="4">
        <f>BF93*$BU93*VLOOKUP("Fuel Specific Gravity",'Raw Data'!$A$1:$B$2000,2,FALSE)</f>
        <v>298.39245176474202</v>
      </c>
      <c r="CA93" s="4">
        <f>BJ93*$BU93*VLOOKUP("Fuel Specific Gravity",'Raw Data'!$A$1:$B$2000,2,FALSE)</f>
        <v>35.604304091698005</v>
      </c>
      <c r="CB93" s="4">
        <f>BM93*$BU93*VLOOKUP("Fuel Specific Gravity",'Raw Data'!$A$1:$B$2000,2,FALSE)</f>
        <v>113.81595488987119</v>
      </c>
    </row>
    <row r="94" spans="1:80" x14ac:dyDescent="0.25">
      <c r="A94" s="2">
        <v>43167</v>
      </c>
      <c r="B94" s="38">
        <v>2.2556712962962966E-2</v>
      </c>
      <c r="C94" s="4">
        <v>13.066000000000001</v>
      </c>
      <c r="D94" s="4">
        <v>0.41660000000000003</v>
      </c>
      <c r="E94" s="4">
        <v>4165.5276379999996</v>
      </c>
      <c r="F94" s="4">
        <v>447.2</v>
      </c>
      <c r="G94" s="4">
        <v>2.7</v>
      </c>
      <c r="H94" s="4">
        <v>2562.1</v>
      </c>
      <c r="J94" s="4">
        <v>1.8</v>
      </c>
      <c r="K94" s="4">
        <v>0.87739999999999996</v>
      </c>
      <c r="L94" s="4">
        <v>11.464399999999999</v>
      </c>
      <c r="M94" s="4">
        <v>0.36549999999999999</v>
      </c>
      <c r="N94" s="4">
        <v>392.3578</v>
      </c>
      <c r="O94" s="4">
        <v>2.3433999999999999</v>
      </c>
      <c r="P94" s="4">
        <v>394.7</v>
      </c>
      <c r="Q94" s="4">
        <v>320.54329999999999</v>
      </c>
      <c r="R94" s="4">
        <v>1.9145000000000001</v>
      </c>
      <c r="S94" s="4">
        <v>322.5</v>
      </c>
      <c r="T94" s="4">
        <v>2562.1356000000001</v>
      </c>
      <c r="W94" s="4">
        <v>0</v>
      </c>
      <c r="X94" s="4">
        <v>1.5792999999999999</v>
      </c>
      <c r="Y94" s="4">
        <v>11.9</v>
      </c>
      <c r="Z94" s="4">
        <v>847</v>
      </c>
      <c r="AA94" s="4">
        <v>846</v>
      </c>
      <c r="AB94" s="4">
        <v>859</v>
      </c>
      <c r="AC94" s="4">
        <v>93</v>
      </c>
      <c r="AD94" s="4">
        <v>27.33</v>
      </c>
      <c r="AE94" s="4">
        <v>0.63</v>
      </c>
      <c r="AF94" s="4">
        <v>978</v>
      </c>
      <c r="AG94" s="4">
        <v>1</v>
      </c>
      <c r="AH94" s="4">
        <v>45</v>
      </c>
      <c r="AI94" s="4">
        <v>37</v>
      </c>
      <c r="AJ94" s="4">
        <v>189</v>
      </c>
      <c r="AK94" s="4">
        <v>168</v>
      </c>
      <c r="AL94" s="4">
        <v>3.8</v>
      </c>
      <c r="AM94" s="4">
        <v>175.6</v>
      </c>
      <c r="AN94" s="4" t="s">
        <v>155</v>
      </c>
      <c r="AO94" s="4">
        <v>2</v>
      </c>
      <c r="AP94" s="5">
        <v>0.77336805555555566</v>
      </c>
      <c r="AQ94" s="4">
        <v>47.164352000000001</v>
      </c>
      <c r="AR94" s="4">
        <v>-88.487224999999995</v>
      </c>
      <c r="AS94" s="4">
        <v>318.10000000000002</v>
      </c>
      <c r="AT94" s="4">
        <v>27.3</v>
      </c>
      <c r="AU94" s="4">
        <v>12</v>
      </c>
      <c r="AV94" s="4">
        <v>10</v>
      </c>
      <c r="AW94" s="4" t="s">
        <v>199</v>
      </c>
      <c r="AX94" s="4">
        <v>1.4</v>
      </c>
      <c r="AY94" s="4">
        <v>1.6718999999999999</v>
      </c>
      <c r="AZ94" s="4">
        <v>2.2000000000000002</v>
      </c>
      <c r="BA94" s="4">
        <v>13.404</v>
      </c>
      <c r="BB94" s="4">
        <v>14.68</v>
      </c>
      <c r="BC94" s="4">
        <v>1.1000000000000001</v>
      </c>
      <c r="BD94" s="4">
        <v>13.974</v>
      </c>
      <c r="BE94" s="4">
        <v>2757.3609999999999</v>
      </c>
      <c r="BF94" s="4">
        <v>55.948</v>
      </c>
      <c r="BG94" s="4">
        <v>9.8819999999999997</v>
      </c>
      <c r="BH94" s="4">
        <v>5.8999999999999997E-2</v>
      </c>
      <c r="BI94" s="4">
        <v>9.9410000000000007</v>
      </c>
      <c r="BJ94" s="4">
        <v>8.0739999999999998</v>
      </c>
      <c r="BK94" s="4">
        <v>4.8000000000000001E-2</v>
      </c>
      <c r="BL94" s="4">
        <v>8.1219999999999999</v>
      </c>
      <c r="BM94" s="4">
        <v>21.2651</v>
      </c>
      <c r="BQ94" s="4">
        <v>276.18900000000002</v>
      </c>
      <c r="BR94" s="4">
        <v>0.22232099999999999</v>
      </c>
      <c r="BS94" s="4">
        <v>-5</v>
      </c>
      <c r="BT94" s="4">
        <v>7.0000000000000001E-3</v>
      </c>
      <c r="BU94" s="4">
        <v>5.4329700000000001</v>
      </c>
      <c r="BV94" s="4">
        <v>21</v>
      </c>
      <c r="BW94" s="4">
        <f t="shared" si="8"/>
        <v>1.435390674</v>
      </c>
      <c r="BY94" s="4">
        <f>BE94*$BU94*VLOOKUP("Fuel Specific Gravity",'Raw Data'!$A$1:$B$2000,2,FALSE)</f>
        <v>11250.475353719668</v>
      </c>
      <c r="BZ94" s="4">
        <f>BF94*$BU94*VLOOKUP("Fuel Specific Gravity",'Raw Data'!$A$1:$B$2000,2,FALSE)</f>
        <v>228.27681797556002</v>
      </c>
      <c r="CA94" s="4">
        <f>BJ94*$BU94*VLOOKUP("Fuel Specific Gravity",'Raw Data'!$A$1:$B$2000,2,FALSE)</f>
        <v>32.943215634780003</v>
      </c>
      <c r="CB94" s="4">
        <f>BM94*$BU94*VLOOKUP("Fuel Specific Gravity",'Raw Data'!$A$1:$B$2000,2,FALSE)</f>
        <v>86.765020410597003</v>
      </c>
    </row>
    <row r="95" spans="1:80" x14ac:dyDescent="0.25">
      <c r="A95" s="2">
        <v>43167</v>
      </c>
      <c r="B95" s="38">
        <v>2.2568287037037036E-2</v>
      </c>
      <c r="C95" s="4">
        <v>13.065</v>
      </c>
      <c r="D95" s="4">
        <v>0.43419999999999997</v>
      </c>
      <c r="E95" s="4">
        <v>4341.8946470000001</v>
      </c>
      <c r="F95" s="4">
        <v>444.7</v>
      </c>
      <c r="G95" s="4">
        <v>2.6</v>
      </c>
      <c r="H95" s="4">
        <v>2150.8000000000002</v>
      </c>
      <c r="J95" s="4">
        <v>1.8</v>
      </c>
      <c r="K95" s="4">
        <v>0.87770000000000004</v>
      </c>
      <c r="L95" s="4">
        <v>11.4672</v>
      </c>
      <c r="M95" s="4">
        <v>0.38109999999999999</v>
      </c>
      <c r="N95" s="4">
        <v>390.31939999999997</v>
      </c>
      <c r="O95" s="4">
        <v>2.282</v>
      </c>
      <c r="P95" s="4">
        <v>392.6</v>
      </c>
      <c r="Q95" s="4">
        <v>318.5607</v>
      </c>
      <c r="R95" s="4">
        <v>1.8625</v>
      </c>
      <c r="S95" s="4">
        <v>320.39999999999998</v>
      </c>
      <c r="T95" s="4">
        <v>2150.8038000000001</v>
      </c>
      <c r="W95" s="4">
        <v>0</v>
      </c>
      <c r="X95" s="4">
        <v>1.5798000000000001</v>
      </c>
      <c r="Y95" s="4">
        <v>12</v>
      </c>
      <c r="Z95" s="4">
        <v>847</v>
      </c>
      <c r="AA95" s="4">
        <v>845</v>
      </c>
      <c r="AB95" s="4">
        <v>858</v>
      </c>
      <c r="AC95" s="4">
        <v>92.1</v>
      </c>
      <c r="AD95" s="4">
        <v>27.07</v>
      </c>
      <c r="AE95" s="4">
        <v>0.62</v>
      </c>
      <c r="AF95" s="4">
        <v>978</v>
      </c>
      <c r="AG95" s="4">
        <v>1</v>
      </c>
      <c r="AH95" s="4">
        <v>45</v>
      </c>
      <c r="AI95" s="4">
        <v>37</v>
      </c>
      <c r="AJ95" s="4">
        <v>189</v>
      </c>
      <c r="AK95" s="4">
        <v>168</v>
      </c>
      <c r="AL95" s="4">
        <v>3.8</v>
      </c>
      <c r="AM95" s="4">
        <v>176</v>
      </c>
      <c r="AN95" s="4" t="s">
        <v>155</v>
      </c>
      <c r="AO95" s="4">
        <v>2</v>
      </c>
      <c r="AP95" s="5">
        <v>0.77337962962962958</v>
      </c>
      <c r="AQ95" s="4">
        <v>47.164330999999997</v>
      </c>
      <c r="AR95" s="4">
        <v>-88.487320999999994</v>
      </c>
      <c r="AS95" s="4">
        <v>318</v>
      </c>
      <c r="AT95" s="4">
        <v>26.8</v>
      </c>
      <c r="AU95" s="4">
        <v>12</v>
      </c>
      <c r="AV95" s="4">
        <v>10</v>
      </c>
      <c r="AW95" s="4" t="s">
        <v>199</v>
      </c>
      <c r="AX95" s="4">
        <v>1.4719</v>
      </c>
      <c r="AY95" s="4">
        <v>1.80785</v>
      </c>
      <c r="AZ95" s="4">
        <v>2.3437999999999999</v>
      </c>
      <c r="BA95" s="4">
        <v>13.404</v>
      </c>
      <c r="BB95" s="4">
        <v>14.71</v>
      </c>
      <c r="BC95" s="4">
        <v>1.1000000000000001</v>
      </c>
      <c r="BD95" s="4">
        <v>13.936</v>
      </c>
      <c r="BE95" s="4">
        <v>2763.248</v>
      </c>
      <c r="BF95" s="4">
        <v>58.447000000000003</v>
      </c>
      <c r="BG95" s="4">
        <v>9.85</v>
      </c>
      <c r="BH95" s="4">
        <v>5.8000000000000003E-2</v>
      </c>
      <c r="BI95" s="4">
        <v>9.907</v>
      </c>
      <c r="BJ95" s="4">
        <v>8.0389999999999997</v>
      </c>
      <c r="BK95" s="4">
        <v>4.7E-2</v>
      </c>
      <c r="BL95" s="4">
        <v>8.0860000000000003</v>
      </c>
      <c r="BM95" s="4">
        <v>17.884899999999998</v>
      </c>
      <c r="BQ95" s="4">
        <v>276.80599999999998</v>
      </c>
      <c r="BR95" s="4">
        <v>0.23566300000000001</v>
      </c>
      <c r="BS95" s="4">
        <v>-5</v>
      </c>
      <c r="BT95" s="4">
        <v>7.0000000000000001E-3</v>
      </c>
      <c r="BU95" s="4">
        <v>5.7590149999999998</v>
      </c>
      <c r="BV95" s="4">
        <v>21</v>
      </c>
      <c r="BW95" s="4">
        <f t="shared" si="8"/>
        <v>1.5215317629999998</v>
      </c>
      <c r="BY95" s="4">
        <f>BE95*$BU95*VLOOKUP("Fuel Specific Gravity",'Raw Data'!$A$1:$B$2000,2,FALSE)</f>
        <v>11951.103597220719</v>
      </c>
      <c r="BZ95" s="4">
        <f>BF95*$BU95*VLOOKUP("Fuel Specific Gravity",'Raw Data'!$A$1:$B$2000,2,FALSE)</f>
        <v>252.78445942845499</v>
      </c>
      <c r="CA95" s="4">
        <f>BJ95*$BU95*VLOOKUP("Fuel Specific Gravity",'Raw Data'!$A$1:$B$2000,2,FALSE)</f>
        <v>34.768837910334994</v>
      </c>
      <c r="CB95" s="4">
        <f>BM95*$BU95*VLOOKUP("Fuel Specific Gravity",'Raw Data'!$A$1:$B$2000,2,FALSE)</f>
        <v>77.352554937498496</v>
      </c>
    </row>
    <row r="96" spans="1:80" x14ac:dyDescent="0.25">
      <c r="A96" s="2">
        <v>43167</v>
      </c>
      <c r="B96" s="38">
        <v>2.2579861111111113E-2</v>
      </c>
      <c r="C96" s="4">
        <v>13.05</v>
      </c>
      <c r="D96" s="4">
        <v>0.47310000000000002</v>
      </c>
      <c r="E96" s="4">
        <v>4730.8474580000002</v>
      </c>
      <c r="F96" s="4">
        <v>428.4</v>
      </c>
      <c r="G96" s="4">
        <v>2.6</v>
      </c>
      <c r="H96" s="4">
        <v>1987.7</v>
      </c>
      <c r="J96" s="4">
        <v>1.8</v>
      </c>
      <c r="K96" s="4">
        <v>0.87760000000000005</v>
      </c>
      <c r="L96" s="4">
        <v>11.4526</v>
      </c>
      <c r="M96" s="4">
        <v>0.41520000000000001</v>
      </c>
      <c r="N96" s="4">
        <v>375.97250000000003</v>
      </c>
      <c r="O96" s="4">
        <v>2.2816999999999998</v>
      </c>
      <c r="P96" s="4">
        <v>378.3</v>
      </c>
      <c r="Q96" s="4">
        <v>306.80869999999999</v>
      </c>
      <c r="R96" s="4">
        <v>1.8620000000000001</v>
      </c>
      <c r="S96" s="4">
        <v>308.7</v>
      </c>
      <c r="T96" s="4">
        <v>1987.6887999999999</v>
      </c>
      <c r="W96" s="4">
        <v>0</v>
      </c>
      <c r="X96" s="4">
        <v>1.5797000000000001</v>
      </c>
      <c r="Y96" s="4">
        <v>11.9</v>
      </c>
      <c r="Z96" s="4">
        <v>847</v>
      </c>
      <c r="AA96" s="4">
        <v>846</v>
      </c>
      <c r="AB96" s="4">
        <v>858</v>
      </c>
      <c r="AC96" s="4">
        <v>92</v>
      </c>
      <c r="AD96" s="4">
        <v>27.04</v>
      </c>
      <c r="AE96" s="4">
        <v>0.62</v>
      </c>
      <c r="AF96" s="4">
        <v>978</v>
      </c>
      <c r="AG96" s="4">
        <v>1</v>
      </c>
      <c r="AH96" s="4">
        <v>45</v>
      </c>
      <c r="AI96" s="4">
        <v>37</v>
      </c>
      <c r="AJ96" s="4">
        <v>189</v>
      </c>
      <c r="AK96" s="4">
        <v>168</v>
      </c>
      <c r="AL96" s="4">
        <v>3.7</v>
      </c>
      <c r="AM96" s="4">
        <v>175.7</v>
      </c>
      <c r="AN96" s="4" t="s">
        <v>155</v>
      </c>
      <c r="AO96" s="4">
        <v>2</v>
      </c>
      <c r="AP96" s="5">
        <v>0.77337962962962958</v>
      </c>
      <c r="AQ96" s="4">
        <v>47.164315000000002</v>
      </c>
      <c r="AR96" s="4">
        <v>-88.487392999999997</v>
      </c>
      <c r="AS96" s="4">
        <v>318</v>
      </c>
      <c r="AT96" s="4">
        <v>26.3</v>
      </c>
      <c r="AU96" s="4">
        <v>12</v>
      </c>
      <c r="AV96" s="4">
        <v>10</v>
      </c>
      <c r="AW96" s="4" t="s">
        <v>199</v>
      </c>
      <c r="AX96" s="4">
        <v>1.5719000000000001</v>
      </c>
      <c r="AY96" s="4">
        <v>1.9578500000000001</v>
      </c>
      <c r="AZ96" s="4">
        <v>2.5438000000000001</v>
      </c>
      <c r="BA96" s="4">
        <v>13.404</v>
      </c>
      <c r="BB96" s="4">
        <v>14.7</v>
      </c>
      <c r="BC96" s="4">
        <v>1.1000000000000001</v>
      </c>
      <c r="BD96" s="4">
        <v>13.949</v>
      </c>
      <c r="BE96" s="4">
        <v>2758.9989999999998</v>
      </c>
      <c r="BF96" s="4">
        <v>63.658000000000001</v>
      </c>
      <c r="BG96" s="4">
        <v>9.4849999999999994</v>
      </c>
      <c r="BH96" s="4">
        <v>5.8000000000000003E-2</v>
      </c>
      <c r="BI96" s="4">
        <v>9.5429999999999993</v>
      </c>
      <c r="BJ96" s="4">
        <v>7.74</v>
      </c>
      <c r="BK96" s="4">
        <v>4.7E-2</v>
      </c>
      <c r="BL96" s="4">
        <v>7.7869999999999999</v>
      </c>
      <c r="BM96" s="4">
        <v>16.524100000000001</v>
      </c>
      <c r="BQ96" s="4">
        <v>276.7</v>
      </c>
      <c r="BR96" s="4">
        <v>0.19941200000000001</v>
      </c>
      <c r="BS96" s="4">
        <v>-5</v>
      </c>
      <c r="BT96" s="4">
        <v>7.0000000000000001E-3</v>
      </c>
      <c r="BU96" s="4">
        <v>4.8731309999999999</v>
      </c>
      <c r="BV96" s="4">
        <v>21</v>
      </c>
      <c r="BW96" s="4">
        <f t="shared" si="8"/>
        <v>1.2874812101999999</v>
      </c>
      <c r="BY96" s="4">
        <f>BE96*$BU96*VLOOKUP("Fuel Specific Gravity",'Raw Data'!$A$1:$B$2000,2,FALSE)</f>
        <v>10097.167630457618</v>
      </c>
      <c r="BZ96" s="4">
        <f>BF96*$BU96*VLOOKUP("Fuel Specific Gravity",'Raw Data'!$A$1:$B$2000,2,FALSE)</f>
        <v>232.97054367169801</v>
      </c>
      <c r="CA96" s="4">
        <f>BJ96*$BU96*VLOOKUP("Fuel Specific Gravity",'Raw Data'!$A$1:$B$2000,2,FALSE)</f>
        <v>28.326243488939998</v>
      </c>
      <c r="CB96" s="4">
        <f>BM96*$BU96*VLOOKUP("Fuel Specific Gravity",'Raw Data'!$A$1:$B$2000,2,FALSE)</f>
        <v>60.473602071782096</v>
      </c>
    </row>
    <row r="97" spans="1:80" x14ac:dyDescent="0.25">
      <c r="A97" s="2">
        <v>43167</v>
      </c>
      <c r="B97" s="38">
        <v>2.2591435185185183E-2</v>
      </c>
      <c r="C97" s="4">
        <v>13.034000000000001</v>
      </c>
      <c r="D97" s="4">
        <v>0.50960000000000005</v>
      </c>
      <c r="E97" s="4">
        <v>5095.9585489999999</v>
      </c>
      <c r="F97" s="4">
        <v>408.9</v>
      </c>
      <c r="G97" s="4">
        <v>2.6</v>
      </c>
      <c r="H97" s="4">
        <v>1936.7</v>
      </c>
      <c r="J97" s="4">
        <v>1.8</v>
      </c>
      <c r="K97" s="4">
        <v>0.87739999999999996</v>
      </c>
      <c r="L97" s="4">
        <v>11.435499999999999</v>
      </c>
      <c r="M97" s="4">
        <v>0.4471</v>
      </c>
      <c r="N97" s="4">
        <v>358.72669999999999</v>
      </c>
      <c r="O97" s="4">
        <v>2.2557999999999998</v>
      </c>
      <c r="P97" s="4">
        <v>361</v>
      </c>
      <c r="Q97" s="4">
        <v>293.02690000000001</v>
      </c>
      <c r="R97" s="4">
        <v>1.8426</v>
      </c>
      <c r="S97" s="4">
        <v>294.89999999999998</v>
      </c>
      <c r="T97" s="4">
        <v>1936.6650999999999</v>
      </c>
      <c r="W97" s="4">
        <v>0</v>
      </c>
      <c r="X97" s="4">
        <v>1.5792999999999999</v>
      </c>
      <c r="Y97" s="4">
        <v>11.9</v>
      </c>
      <c r="Z97" s="4">
        <v>847</v>
      </c>
      <c r="AA97" s="4">
        <v>846</v>
      </c>
      <c r="AB97" s="4">
        <v>858</v>
      </c>
      <c r="AC97" s="4">
        <v>92.9</v>
      </c>
      <c r="AD97" s="4">
        <v>27.3</v>
      </c>
      <c r="AE97" s="4">
        <v>0.63</v>
      </c>
      <c r="AF97" s="4">
        <v>978</v>
      </c>
      <c r="AG97" s="4">
        <v>1</v>
      </c>
      <c r="AH97" s="4">
        <v>45</v>
      </c>
      <c r="AI97" s="4">
        <v>37</v>
      </c>
      <c r="AJ97" s="4">
        <v>189</v>
      </c>
      <c r="AK97" s="4">
        <v>168</v>
      </c>
      <c r="AL97" s="4">
        <v>3.7</v>
      </c>
      <c r="AM97" s="4">
        <v>175.3</v>
      </c>
      <c r="AN97" s="4" t="s">
        <v>155</v>
      </c>
      <c r="AO97" s="4">
        <v>2</v>
      </c>
      <c r="AP97" s="5">
        <v>0.77339120370370373</v>
      </c>
      <c r="AQ97" s="4">
        <v>47.164262000000001</v>
      </c>
      <c r="AR97" s="4">
        <v>-88.487623999999997</v>
      </c>
      <c r="AS97" s="4">
        <v>318</v>
      </c>
      <c r="AT97" s="4">
        <v>26.2</v>
      </c>
      <c r="AU97" s="4">
        <v>12</v>
      </c>
      <c r="AV97" s="4">
        <v>9</v>
      </c>
      <c r="AW97" s="4" t="s">
        <v>202</v>
      </c>
      <c r="AX97" s="4">
        <v>1.6</v>
      </c>
      <c r="AY97" s="4">
        <v>2</v>
      </c>
      <c r="AZ97" s="4">
        <v>2.6</v>
      </c>
      <c r="BA97" s="4">
        <v>13.404</v>
      </c>
      <c r="BB97" s="4">
        <v>14.68</v>
      </c>
      <c r="BC97" s="4">
        <v>1.1000000000000001</v>
      </c>
      <c r="BD97" s="4">
        <v>13.975</v>
      </c>
      <c r="BE97" s="4">
        <v>2752.6489999999999</v>
      </c>
      <c r="BF97" s="4">
        <v>68.5</v>
      </c>
      <c r="BG97" s="4">
        <v>9.0429999999999993</v>
      </c>
      <c r="BH97" s="4">
        <v>5.7000000000000002E-2</v>
      </c>
      <c r="BI97" s="4">
        <v>9.1</v>
      </c>
      <c r="BJ97" s="4">
        <v>7.3869999999999996</v>
      </c>
      <c r="BK97" s="4">
        <v>4.5999999999999999E-2</v>
      </c>
      <c r="BL97" s="4">
        <v>7.4329999999999998</v>
      </c>
      <c r="BM97" s="4">
        <v>16.0869</v>
      </c>
      <c r="BQ97" s="4">
        <v>276.41300000000001</v>
      </c>
      <c r="BR97" s="4">
        <v>0.170321</v>
      </c>
      <c r="BS97" s="4">
        <v>-5</v>
      </c>
      <c r="BT97" s="4">
        <v>7.0000000000000001E-3</v>
      </c>
      <c r="BU97" s="4">
        <v>4.1622190000000003</v>
      </c>
      <c r="BV97" s="4">
        <v>21</v>
      </c>
      <c r="BW97" s="4">
        <f t="shared" si="8"/>
        <v>1.0996582598</v>
      </c>
      <c r="BY97" s="4">
        <f>BE97*$BU97*VLOOKUP("Fuel Specific Gravity",'Raw Data'!$A$1:$B$2000,2,FALSE)</f>
        <v>8604.3031040663809</v>
      </c>
      <c r="BZ97" s="4">
        <f>BF97*$BU97*VLOOKUP("Fuel Specific Gravity",'Raw Data'!$A$1:$B$2000,2,FALSE)</f>
        <v>214.11911312650003</v>
      </c>
      <c r="CA97" s="4">
        <f>BJ97*$BU97*VLOOKUP("Fuel Specific Gravity",'Raw Data'!$A$1:$B$2000,2,FALSE)</f>
        <v>23.090480126503</v>
      </c>
      <c r="CB97" s="4">
        <f>BM97*$BU97*VLOOKUP("Fuel Specific Gravity",'Raw Data'!$A$1:$B$2000,2,FALSE)</f>
        <v>50.284857824156106</v>
      </c>
    </row>
    <row r="98" spans="1:80" x14ac:dyDescent="0.25">
      <c r="A98" s="2">
        <v>43167</v>
      </c>
      <c r="B98" s="38">
        <v>2.260300925925926E-2</v>
      </c>
      <c r="C98" s="4">
        <v>13.05</v>
      </c>
      <c r="D98" s="4">
        <v>0.48670000000000002</v>
      </c>
      <c r="E98" s="4">
        <v>4866.7524119999998</v>
      </c>
      <c r="F98" s="4">
        <v>389.6</v>
      </c>
      <c r="G98" s="4">
        <v>2.5</v>
      </c>
      <c r="H98" s="4">
        <v>1874.5</v>
      </c>
      <c r="J98" s="4">
        <v>1.7</v>
      </c>
      <c r="K98" s="4">
        <v>0.87760000000000005</v>
      </c>
      <c r="L98" s="4">
        <v>11.453099999999999</v>
      </c>
      <c r="M98" s="4">
        <v>0.42709999999999998</v>
      </c>
      <c r="N98" s="4">
        <v>341.93189999999998</v>
      </c>
      <c r="O98" s="4">
        <v>2.1941000000000002</v>
      </c>
      <c r="P98" s="4">
        <v>344.1</v>
      </c>
      <c r="Q98" s="4">
        <v>279.06909999999999</v>
      </c>
      <c r="R98" s="4">
        <v>1.7907</v>
      </c>
      <c r="S98" s="4">
        <v>280.89999999999998</v>
      </c>
      <c r="T98" s="4">
        <v>1874.5146</v>
      </c>
      <c r="W98" s="4">
        <v>0</v>
      </c>
      <c r="X98" s="4">
        <v>1.492</v>
      </c>
      <c r="Y98" s="4">
        <v>12</v>
      </c>
      <c r="Z98" s="4">
        <v>847</v>
      </c>
      <c r="AA98" s="4">
        <v>846</v>
      </c>
      <c r="AB98" s="4">
        <v>859</v>
      </c>
      <c r="AC98" s="4">
        <v>92.1</v>
      </c>
      <c r="AD98" s="4">
        <v>27.07</v>
      </c>
      <c r="AE98" s="4">
        <v>0.62</v>
      </c>
      <c r="AF98" s="4">
        <v>978</v>
      </c>
      <c r="AG98" s="4">
        <v>1</v>
      </c>
      <c r="AH98" s="4">
        <v>45</v>
      </c>
      <c r="AI98" s="4">
        <v>37</v>
      </c>
      <c r="AJ98" s="4">
        <v>189.9</v>
      </c>
      <c r="AK98" s="4">
        <v>168</v>
      </c>
      <c r="AL98" s="4">
        <v>3.9</v>
      </c>
      <c r="AM98" s="4">
        <v>175</v>
      </c>
      <c r="AN98" s="4" t="s">
        <v>155</v>
      </c>
      <c r="AO98" s="4">
        <v>2</v>
      </c>
      <c r="AP98" s="5">
        <v>0.77341435185185192</v>
      </c>
      <c r="AQ98" s="4">
        <v>47.164219000000003</v>
      </c>
      <c r="AR98" s="4">
        <v>-88.487812000000005</v>
      </c>
      <c r="AS98" s="4">
        <v>317.89999999999998</v>
      </c>
      <c r="AT98" s="4">
        <v>25.8</v>
      </c>
      <c r="AU98" s="4">
        <v>12</v>
      </c>
      <c r="AV98" s="4">
        <v>9</v>
      </c>
      <c r="AW98" s="4" t="s">
        <v>202</v>
      </c>
      <c r="AX98" s="4">
        <v>1.6</v>
      </c>
      <c r="AY98" s="4">
        <v>2</v>
      </c>
      <c r="AZ98" s="4">
        <v>2.6</v>
      </c>
      <c r="BA98" s="4">
        <v>13.404</v>
      </c>
      <c r="BB98" s="4">
        <v>14.7</v>
      </c>
      <c r="BC98" s="4">
        <v>1.1000000000000001</v>
      </c>
      <c r="BD98" s="4">
        <v>13.943</v>
      </c>
      <c r="BE98" s="4">
        <v>2758.8589999999999</v>
      </c>
      <c r="BF98" s="4">
        <v>65.483999999999995</v>
      </c>
      <c r="BG98" s="4">
        <v>8.6259999999999994</v>
      </c>
      <c r="BH98" s="4">
        <v>5.5E-2</v>
      </c>
      <c r="BI98" s="4">
        <v>8.6809999999999992</v>
      </c>
      <c r="BJ98" s="4">
        <v>7.04</v>
      </c>
      <c r="BK98" s="4">
        <v>4.4999999999999998E-2</v>
      </c>
      <c r="BL98" s="4">
        <v>7.085</v>
      </c>
      <c r="BM98" s="4">
        <v>15.581899999999999</v>
      </c>
      <c r="BQ98" s="4">
        <v>261.31599999999997</v>
      </c>
      <c r="BR98" s="4">
        <v>0.16875399999999999</v>
      </c>
      <c r="BS98" s="4">
        <v>-5</v>
      </c>
      <c r="BT98" s="4">
        <v>6.123E-3</v>
      </c>
      <c r="BU98" s="4">
        <v>4.123926</v>
      </c>
      <c r="BV98" s="4">
        <v>21</v>
      </c>
      <c r="BW98" s="4">
        <f t="shared" si="8"/>
        <v>1.0895412492000001</v>
      </c>
      <c r="BY98" s="4">
        <f>BE98*$BU98*VLOOKUP("Fuel Specific Gravity",'Raw Data'!$A$1:$B$2000,2,FALSE)</f>
        <v>8544.3751006859347</v>
      </c>
      <c r="BZ98" s="4">
        <f>BF98*$BU98*VLOOKUP("Fuel Specific Gravity",'Raw Data'!$A$1:$B$2000,2,FALSE)</f>
        <v>202.808428808184</v>
      </c>
      <c r="CA98" s="4">
        <f>BJ98*$BU98*VLOOKUP("Fuel Specific Gravity",'Raw Data'!$A$1:$B$2000,2,FALSE)</f>
        <v>21.803361719040002</v>
      </c>
      <c r="CB98" s="4">
        <f>BM98*$BU98*VLOOKUP("Fuel Specific Gravity",'Raw Data'!$A$1:$B$2000,2,FALSE)</f>
        <v>48.258210507089402</v>
      </c>
    </row>
    <row r="99" spans="1:80" x14ac:dyDescent="0.25">
      <c r="A99" s="2">
        <v>43167</v>
      </c>
      <c r="B99" s="38">
        <v>2.261458333333333E-2</v>
      </c>
      <c r="C99" s="4">
        <v>13.05</v>
      </c>
      <c r="D99" s="4">
        <v>0.37990000000000002</v>
      </c>
      <c r="E99" s="4">
        <v>3799.0673579999998</v>
      </c>
      <c r="F99" s="4">
        <v>370.1</v>
      </c>
      <c r="G99" s="4">
        <v>2.5</v>
      </c>
      <c r="H99" s="4">
        <v>1558.4</v>
      </c>
      <c r="J99" s="4">
        <v>1.7</v>
      </c>
      <c r="K99" s="4">
        <v>0.87880000000000003</v>
      </c>
      <c r="L99" s="4">
        <v>11.4689</v>
      </c>
      <c r="M99" s="4">
        <v>0.33389999999999997</v>
      </c>
      <c r="N99" s="4">
        <v>325.24130000000002</v>
      </c>
      <c r="O99" s="4">
        <v>2.1715</v>
      </c>
      <c r="P99" s="4">
        <v>327.39999999999998</v>
      </c>
      <c r="Q99" s="4">
        <v>265.41000000000003</v>
      </c>
      <c r="R99" s="4">
        <v>1.7721</v>
      </c>
      <c r="S99" s="4">
        <v>267.2</v>
      </c>
      <c r="T99" s="4">
        <v>1558.4066</v>
      </c>
      <c r="W99" s="4">
        <v>0</v>
      </c>
      <c r="X99" s="4">
        <v>1.494</v>
      </c>
      <c r="Y99" s="4">
        <v>11.9</v>
      </c>
      <c r="Z99" s="4">
        <v>846</v>
      </c>
      <c r="AA99" s="4">
        <v>845</v>
      </c>
      <c r="AB99" s="4">
        <v>858</v>
      </c>
      <c r="AC99" s="4">
        <v>92</v>
      </c>
      <c r="AD99" s="4">
        <v>27.04</v>
      </c>
      <c r="AE99" s="4">
        <v>0.62</v>
      </c>
      <c r="AF99" s="4">
        <v>978</v>
      </c>
      <c r="AG99" s="4">
        <v>1</v>
      </c>
      <c r="AH99" s="4">
        <v>45</v>
      </c>
      <c r="AI99" s="4">
        <v>37</v>
      </c>
      <c r="AJ99" s="4">
        <v>189.1</v>
      </c>
      <c r="AK99" s="4">
        <v>168</v>
      </c>
      <c r="AL99" s="4">
        <v>3.7</v>
      </c>
      <c r="AM99" s="4">
        <v>175</v>
      </c>
      <c r="AN99" s="4" t="s">
        <v>155</v>
      </c>
      <c r="AO99" s="4">
        <v>2</v>
      </c>
      <c r="AP99" s="5">
        <v>0.77342592592592585</v>
      </c>
      <c r="AQ99" s="4">
        <v>47.164195999999997</v>
      </c>
      <c r="AR99" s="4">
        <v>-88.487953000000005</v>
      </c>
      <c r="AS99" s="4">
        <v>318.3</v>
      </c>
      <c r="AT99" s="4">
        <v>23.8</v>
      </c>
      <c r="AU99" s="4">
        <v>12</v>
      </c>
      <c r="AV99" s="4">
        <v>9</v>
      </c>
      <c r="AW99" s="4" t="s">
        <v>202</v>
      </c>
      <c r="AX99" s="4">
        <v>1.7438</v>
      </c>
      <c r="AY99" s="4">
        <v>2.0718999999999999</v>
      </c>
      <c r="AZ99" s="4">
        <v>2.6718999999999999</v>
      </c>
      <c r="BA99" s="4">
        <v>13.404</v>
      </c>
      <c r="BB99" s="4">
        <v>14.86</v>
      </c>
      <c r="BC99" s="4">
        <v>1.1100000000000001</v>
      </c>
      <c r="BD99" s="4">
        <v>13.786</v>
      </c>
      <c r="BE99" s="4">
        <v>2787.9470000000001</v>
      </c>
      <c r="BF99" s="4">
        <v>51.656999999999996</v>
      </c>
      <c r="BG99" s="4">
        <v>8.2789999999999999</v>
      </c>
      <c r="BH99" s="4">
        <v>5.5E-2</v>
      </c>
      <c r="BI99" s="4">
        <v>8.3350000000000009</v>
      </c>
      <c r="BJ99" s="4">
        <v>6.7560000000000002</v>
      </c>
      <c r="BK99" s="4">
        <v>4.4999999999999998E-2</v>
      </c>
      <c r="BL99" s="4">
        <v>6.8019999999999996</v>
      </c>
      <c r="BM99" s="4">
        <v>13.072699999999999</v>
      </c>
      <c r="BQ99" s="4">
        <v>264.072</v>
      </c>
      <c r="BR99" s="4">
        <v>0.17777000000000001</v>
      </c>
      <c r="BS99" s="4">
        <v>-5</v>
      </c>
      <c r="BT99" s="4">
        <v>7.7539999999999996E-3</v>
      </c>
      <c r="BU99" s="4">
        <v>4.3442540000000003</v>
      </c>
      <c r="BV99" s="4">
        <v>21</v>
      </c>
      <c r="BW99" s="4">
        <f t="shared" si="8"/>
        <v>1.1477519067999999</v>
      </c>
      <c r="BY99" s="4">
        <f>BE99*$BU99*VLOOKUP("Fuel Specific Gravity",'Raw Data'!$A$1:$B$2000,2,FALSE)</f>
        <v>9095.7739798100392</v>
      </c>
      <c r="BZ99" s="4">
        <f>BF99*$BU99*VLOOKUP("Fuel Specific Gravity",'Raw Data'!$A$1:$B$2000,2,FALSE)</f>
        <v>168.53275778737799</v>
      </c>
      <c r="CA99" s="4">
        <f>BJ99*$BU99*VLOOKUP("Fuel Specific Gravity",'Raw Data'!$A$1:$B$2000,2,FALSE)</f>
        <v>22.041684798024004</v>
      </c>
      <c r="CB99" s="4">
        <f>BM99*$BU99*VLOOKUP("Fuel Specific Gravity",'Raw Data'!$A$1:$B$2000,2,FALSE)</f>
        <v>42.650138078615804</v>
      </c>
    </row>
    <row r="100" spans="1:80" x14ac:dyDescent="0.25">
      <c r="A100" s="2">
        <v>43167</v>
      </c>
      <c r="B100" s="38">
        <v>2.2626157407407407E-2</v>
      </c>
      <c r="C100" s="4">
        <v>12.742000000000001</v>
      </c>
      <c r="D100" s="4">
        <v>0.246</v>
      </c>
      <c r="E100" s="4">
        <v>2460.0977200000002</v>
      </c>
      <c r="F100" s="4">
        <v>346.2</v>
      </c>
      <c r="G100" s="4">
        <v>2.4</v>
      </c>
      <c r="H100" s="4">
        <v>1292.2</v>
      </c>
      <c r="J100" s="4">
        <v>1.7</v>
      </c>
      <c r="K100" s="4">
        <v>0.88280000000000003</v>
      </c>
      <c r="L100" s="4">
        <v>11.248100000000001</v>
      </c>
      <c r="M100" s="4">
        <v>0.2172</v>
      </c>
      <c r="N100" s="4">
        <v>305.58699999999999</v>
      </c>
      <c r="O100" s="4">
        <v>2.1185999999999998</v>
      </c>
      <c r="P100" s="4">
        <v>307.7</v>
      </c>
      <c r="Q100" s="4">
        <v>249.37129999999999</v>
      </c>
      <c r="R100" s="4">
        <v>1.7289000000000001</v>
      </c>
      <c r="S100" s="4">
        <v>251.1</v>
      </c>
      <c r="T100" s="4">
        <v>1292.2279000000001</v>
      </c>
      <c r="W100" s="4">
        <v>0</v>
      </c>
      <c r="X100" s="4">
        <v>1.5006999999999999</v>
      </c>
      <c r="Y100" s="4">
        <v>11.9</v>
      </c>
      <c r="Z100" s="4">
        <v>846</v>
      </c>
      <c r="AA100" s="4">
        <v>844</v>
      </c>
      <c r="AB100" s="4">
        <v>858</v>
      </c>
      <c r="AC100" s="4">
        <v>92</v>
      </c>
      <c r="AD100" s="4">
        <v>27.04</v>
      </c>
      <c r="AE100" s="4">
        <v>0.62</v>
      </c>
      <c r="AF100" s="4">
        <v>978</v>
      </c>
      <c r="AG100" s="4">
        <v>1</v>
      </c>
      <c r="AH100" s="4">
        <v>44.122999999999998</v>
      </c>
      <c r="AI100" s="4">
        <v>37</v>
      </c>
      <c r="AJ100" s="4">
        <v>189.9</v>
      </c>
      <c r="AK100" s="4">
        <v>168</v>
      </c>
      <c r="AL100" s="4">
        <v>3.7</v>
      </c>
      <c r="AM100" s="4">
        <v>175</v>
      </c>
      <c r="AN100" s="4" t="s">
        <v>155</v>
      </c>
      <c r="AO100" s="4">
        <v>2</v>
      </c>
      <c r="AP100" s="5">
        <v>0.7734375</v>
      </c>
      <c r="AQ100" s="4">
        <v>47.164183000000001</v>
      </c>
      <c r="AR100" s="4">
        <v>-88.48809</v>
      </c>
      <c r="AS100" s="4">
        <v>318.60000000000002</v>
      </c>
      <c r="AT100" s="4">
        <v>22</v>
      </c>
      <c r="AU100" s="4">
        <v>12</v>
      </c>
      <c r="AV100" s="4">
        <v>10</v>
      </c>
      <c r="AW100" s="4" t="s">
        <v>199</v>
      </c>
      <c r="AX100" s="4">
        <v>1.2248000000000001</v>
      </c>
      <c r="AY100" s="4">
        <v>1.5967</v>
      </c>
      <c r="AZ100" s="4">
        <v>1.9810000000000001</v>
      </c>
      <c r="BA100" s="4">
        <v>13.404</v>
      </c>
      <c r="BB100" s="4">
        <v>15.38</v>
      </c>
      <c r="BC100" s="4">
        <v>1.1499999999999999</v>
      </c>
      <c r="BD100" s="4">
        <v>13.281000000000001</v>
      </c>
      <c r="BE100" s="4">
        <v>2820.4450000000002</v>
      </c>
      <c r="BF100" s="4">
        <v>34.658999999999999</v>
      </c>
      <c r="BG100" s="4">
        <v>8.0239999999999991</v>
      </c>
      <c r="BH100" s="4">
        <v>5.6000000000000001E-2</v>
      </c>
      <c r="BI100" s="4">
        <v>8.08</v>
      </c>
      <c r="BJ100" s="4">
        <v>6.548</v>
      </c>
      <c r="BK100" s="4">
        <v>4.4999999999999998E-2</v>
      </c>
      <c r="BL100" s="4">
        <v>6.5940000000000003</v>
      </c>
      <c r="BM100" s="4">
        <v>11.1815</v>
      </c>
      <c r="BQ100" s="4">
        <v>273.60700000000003</v>
      </c>
      <c r="BR100" s="4">
        <v>0.20180200000000001</v>
      </c>
      <c r="BS100" s="4">
        <v>-5</v>
      </c>
      <c r="BT100" s="4">
        <v>8.0000000000000002E-3</v>
      </c>
      <c r="BU100" s="4">
        <v>4.9315369999999996</v>
      </c>
      <c r="BV100" s="4">
        <v>21</v>
      </c>
      <c r="BW100" s="4">
        <f t="shared" si="8"/>
        <v>1.3029120753999999</v>
      </c>
      <c r="BY100" s="4">
        <f>BE100*$BU100*VLOOKUP("Fuel Specific Gravity",'Raw Data'!$A$1:$B$2000,2,FALSE)</f>
        <v>10445.755784347713</v>
      </c>
      <c r="BZ100" s="4">
        <f>BF100*$BU100*VLOOKUP("Fuel Specific Gravity",'Raw Data'!$A$1:$B$2000,2,FALSE)</f>
        <v>128.36252780313296</v>
      </c>
      <c r="CA100" s="4">
        <f>BJ100*$BU100*VLOOKUP("Fuel Specific Gravity",'Raw Data'!$A$1:$B$2000,2,FALSE)</f>
        <v>24.251069911275998</v>
      </c>
      <c r="CB100" s="4">
        <f>BM100*$BU100*VLOOKUP("Fuel Specific Gravity",'Raw Data'!$A$1:$B$2000,2,FALSE)</f>
        <v>41.411627705090496</v>
      </c>
    </row>
    <row r="101" spans="1:80" x14ac:dyDescent="0.25">
      <c r="A101" s="2">
        <v>43167</v>
      </c>
      <c r="B101" s="38">
        <v>2.2637731481481484E-2</v>
      </c>
      <c r="C101" s="4">
        <v>12.57</v>
      </c>
      <c r="D101" s="4">
        <v>0.24759999999999999</v>
      </c>
      <c r="E101" s="4">
        <v>2476.3843649999999</v>
      </c>
      <c r="F101" s="4">
        <v>320.39999999999998</v>
      </c>
      <c r="G101" s="4">
        <v>2.4</v>
      </c>
      <c r="H101" s="4">
        <v>1171</v>
      </c>
      <c r="J101" s="4">
        <v>1.7</v>
      </c>
      <c r="K101" s="4">
        <v>0.88429999999999997</v>
      </c>
      <c r="L101" s="4">
        <v>11.115399999999999</v>
      </c>
      <c r="M101" s="4">
        <v>0.219</v>
      </c>
      <c r="N101" s="4">
        <v>283.29259999999999</v>
      </c>
      <c r="O101" s="4">
        <v>2.1223000000000001</v>
      </c>
      <c r="P101" s="4">
        <v>285.39999999999998</v>
      </c>
      <c r="Q101" s="4">
        <v>231.1781</v>
      </c>
      <c r="R101" s="4">
        <v>1.7319</v>
      </c>
      <c r="S101" s="4">
        <v>232.9</v>
      </c>
      <c r="T101" s="4">
        <v>1170.9863</v>
      </c>
      <c r="W101" s="4">
        <v>0</v>
      </c>
      <c r="X101" s="4">
        <v>1.5033000000000001</v>
      </c>
      <c r="Y101" s="4">
        <v>11.9</v>
      </c>
      <c r="Z101" s="4">
        <v>845</v>
      </c>
      <c r="AA101" s="4">
        <v>844</v>
      </c>
      <c r="AB101" s="4">
        <v>857</v>
      </c>
      <c r="AC101" s="4">
        <v>92</v>
      </c>
      <c r="AD101" s="4">
        <v>27.04</v>
      </c>
      <c r="AE101" s="4">
        <v>0.62</v>
      </c>
      <c r="AF101" s="4">
        <v>978</v>
      </c>
      <c r="AG101" s="4">
        <v>1</v>
      </c>
      <c r="AH101" s="4">
        <v>44.876123999999997</v>
      </c>
      <c r="AI101" s="4">
        <v>37</v>
      </c>
      <c r="AJ101" s="4">
        <v>190</v>
      </c>
      <c r="AK101" s="4">
        <v>168</v>
      </c>
      <c r="AL101" s="4">
        <v>3.8</v>
      </c>
      <c r="AM101" s="4">
        <v>175</v>
      </c>
      <c r="AN101" s="4" t="s">
        <v>155</v>
      </c>
      <c r="AO101" s="4">
        <v>2</v>
      </c>
      <c r="AP101" s="5">
        <v>0.77344907407407415</v>
      </c>
      <c r="AQ101" s="4">
        <v>47.164192</v>
      </c>
      <c r="AR101" s="4">
        <v>-88.488215999999994</v>
      </c>
      <c r="AS101" s="4">
        <v>318.8</v>
      </c>
      <c r="AT101" s="4">
        <v>21</v>
      </c>
      <c r="AU101" s="4">
        <v>12</v>
      </c>
      <c r="AV101" s="4">
        <v>10</v>
      </c>
      <c r="AW101" s="4" t="s">
        <v>199</v>
      </c>
      <c r="AX101" s="4">
        <v>1.2157</v>
      </c>
      <c r="AY101" s="4">
        <v>1.6876</v>
      </c>
      <c r="AZ101" s="4">
        <v>2.0594999999999999</v>
      </c>
      <c r="BA101" s="4">
        <v>13.404</v>
      </c>
      <c r="BB101" s="4">
        <v>15.59</v>
      </c>
      <c r="BC101" s="4">
        <v>1.1599999999999999</v>
      </c>
      <c r="BD101" s="4">
        <v>13.087</v>
      </c>
      <c r="BE101" s="4">
        <v>2822.0990000000002</v>
      </c>
      <c r="BF101" s="4">
        <v>35.386000000000003</v>
      </c>
      <c r="BG101" s="4">
        <v>7.532</v>
      </c>
      <c r="BH101" s="4">
        <v>5.6000000000000001E-2</v>
      </c>
      <c r="BI101" s="4">
        <v>7.5890000000000004</v>
      </c>
      <c r="BJ101" s="4">
        <v>6.1470000000000002</v>
      </c>
      <c r="BK101" s="4">
        <v>4.5999999999999999E-2</v>
      </c>
      <c r="BL101" s="4">
        <v>6.1929999999999996</v>
      </c>
      <c r="BM101" s="4">
        <v>10.259399999999999</v>
      </c>
      <c r="BQ101" s="4">
        <v>277.51400000000001</v>
      </c>
      <c r="BR101" s="4">
        <v>0.21901799999999999</v>
      </c>
      <c r="BS101" s="4">
        <v>-5</v>
      </c>
      <c r="BT101" s="4">
        <v>7.1240000000000001E-3</v>
      </c>
      <c r="BU101" s="4">
        <v>5.352252</v>
      </c>
      <c r="BV101" s="4">
        <v>21</v>
      </c>
      <c r="BW101" s="4">
        <f t="shared" si="8"/>
        <v>1.4140649783999999</v>
      </c>
      <c r="BY101" s="4">
        <f>BE101*$BU101*VLOOKUP("Fuel Specific Gravity",'Raw Data'!$A$1:$B$2000,2,FALSE)</f>
        <v>11343.543347727948</v>
      </c>
      <c r="BZ101" s="4">
        <f>BF101*$BU101*VLOOKUP("Fuel Specific Gravity",'Raw Data'!$A$1:$B$2000,2,FALSE)</f>
        <v>142.23548674327202</v>
      </c>
      <c r="CA101" s="4">
        <f>BJ101*$BU101*VLOOKUP("Fuel Specific Gravity",'Raw Data'!$A$1:$B$2000,2,FALSE)</f>
        <v>24.708120076044001</v>
      </c>
      <c r="CB101" s="4">
        <f>BM101*$BU101*VLOOKUP("Fuel Specific Gravity",'Raw Data'!$A$1:$B$2000,2,FALSE)</f>
        <v>41.238081520768802</v>
      </c>
    </row>
    <row r="102" spans="1:80" x14ac:dyDescent="0.25">
      <c r="A102" s="2">
        <v>43167</v>
      </c>
      <c r="B102" s="38">
        <v>2.2649305555555558E-2</v>
      </c>
      <c r="C102" s="4">
        <v>12.632999999999999</v>
      </c>
      <c r="D102" s="4">
        <v>0.3039</v>
      </c>
      <c r="E102" s="4">
        <v>3039.0419160000001</v>
      </c>
      <c r="F102" s="4">
        <v>317.10000000000002</v>
      </c>
      <c r="G102" s="4">
        <v>2.4</v>
      </c>
      <c r="H102" s="4">
        <v>1247.5</v>
      </c>
      <c r="J102" s="4">
        <v>1.7</v>
      </c>
      <c r="K102" s="4">
        <v>0.88319999999999999</v>
      </c>
      <c r="L102" s="4">
        <v>11.1571</v>
      </c>
      <c r="M102" s="4">
        <v>0.26840000000000003</v>
      </c>
      <c r="N102" s="4">
        <v>280.02820000000003</v>
      </c>
      <c r="O102" s="4">
        <v>2.1196999999999999</v>
      </c>
      <c r="P102" s="4">
        <v>282.10000000000002</v>
      </c>
      <c r="Q102" s="4">
        <v>228.51419999999999</v>
      </c>
      <c r="R102" s="4">
        <v>1.7297</v>
      </c>
      <c r="S102" s="4">
        <v>230.2</v>
      </c>
      <c r="T102" s="4">
        <v>1247.4967999999999</v>
      </c>
      <c r="W102" s="4">
        <v>0</v>
      </c>
      <c r="X102" s="4">
        <v>1.5014000000000001</v>
      </c>
      <c r="Y102" s="4">
        <v>11.9</v>
      </c>
      <c r="Z102" s="4">
        <v>845</v>
      </c>
      <c r="AA102" s="4">
        <v>844</v>
      </c>
      <c r="AB102" s="4">
        <v>856</v>
      </c>
      <c r="AC102" s="4">
        <v>92</v>
      </c>
      <c r="AD102" s="4">
        <v>27.04</v>
      </c>
      <c r="AE102" s="4">
        <v>0.62</v>
      </c>
      <c r="AF102" s="4">
        <v>978</v>
      </c>
      <c r="AG102" s="4">
        <v>1</v>
      </c>
      <c r="AH102" s="4">
        <v>44.123123</v>
      </c>
      <c r="AI102" s="4">
        <v>37</v>
      </c>
      <c r="AJ102" s="4">
        <v>190</v>
      </c>
      <c r="AK102" s="4">
        <v>168</v>
      </c>
      <c r="AL102" s="4">
        <v>3.8</v>
      </c>
      <c r="AM102" s="4">
        <v>175</v>
      </c>
      <c r="AN102" s="4" t="s">
        <v>155</v>
      </c>
      <c r="AO102" s="4">
        <v>2</v>
      </c>
      <c r="AP102" s="5">
        <v>0.77346064814814808</v>
      </c>
      <c r="AQ102" s="4">
        <v>47.164216000000003</v>
      </c>
      <c r="AR102" s="4">
        <v>-88.488331000000002</v>
      </c>
      <c r="AS102" s="4">
        <v>318.8</v>
      </c>
      <c r="AT102" s="4">
        <v>20.2</v>
      </c>
      <c r="AU102" s="4">
        <v>12</v>
      </c>
      <c r="AV102" s="4">
        <v>10</v>
      </c>
      <c r="AW102" s="4" t="s">
        <v>199</v>
      </c>
      <c r="AX102" s="4">
        <v>1.4438</v>
      </c>
      <c r="AY102" s="4">
        <v>1.9438</v>
      </c>
      <c r="AZ102" s="4">
        <v>2.4157000000000002</v>
      </c>
      <c r="BA102" s="4">
        <v>13.404</v>
      </c>
      <c r="BB102" s="4">
        <v>15.44</v>
      </c>
      <c r="BC102" s="4">
        <v>1.1499999999999999</v>
      </c>
      <c r="BD102" s="4">
        <v>13.225</v>
      </c>
      <c r="BE102" s="4">
        <v>2808.375</v>
      </c>
      <c r="BF102" s="4">
        <v>43.000999999999998</v>
      </c>
      <c r="BG102" s="4">
        <v>7.3810000000000002</v>
      </c>
      <c r="BH102" s="4">
        <v>5.6000000000000001E-2</v>
      </c>
      <c r="BI102" s="4">
        <v>7.4370000000000003</v>
      </c>
      <c r="BJ102" s="4">
        <v>6.024</v>
      </c>
      <c r="BK102" s="4">
        <v>4.5999999999999999E-2</v>
      </c>
      <c r="BL102" s="4">
        <v>6.069</v>
      </c>
      <c r="BM102" s="4">
        <v>10.835900000000001</v>
      </c>
      <c r="BQ102" s="4">
        <v>274.79599999999999</v>
      </c>
      <c r="BR102" s="4">
        <v>0.23239899999999999</v>
      </c>
      <c r="BS102" s="4">
        <v>-5</v>
      </c>
      <c r="BT102" s="4">
        <v>7.0000000000000001E-3</v>
      </c>
      <c r="BU102" s="4">
        <v>5.6792600000000002</v>
      </c>
      <c r="BV102" s="4">
        <v>21</v>
      </c>
      <c r="BW102" s="4">
        <f t="shared" si="8"/>
        <v>1.500460492</v>
      </c>
      <c r="BY102" s="4">
        <f>BE102*$BU102*VLOOKUP("Fuel Specific Gravity",'Raw Data'!$A$1:$B$2000,2,FALSE)</f>
        <v>11978.0683436775</v>
      </c>
      <c r="BZ102" s="4">
        <f>BF102*$BU102*VLOOKUP("Fuel Specific Gravity",'Raw Data'!$A$1:$B$2000,2,FALSE)</f>
        <v>183.40460830425999</v>
      </c>
      <c r="CA102" s="4">
        <f>BJ102*$BU102*VLOOKUP("Fuel Specific Gravity",'Raw Data'!$A$1:$B$2000,2,FALSE)</f>
        <v>25.693108542240001</v>
      </c>
      <c r="CB102" s="4">
        <f>BM102*$BU102*VLOOKUP("Fuel Specific Gravity",'Raw Data'!$A$1:$B$2000,2,FALSE)</f>
        <v>46.216459968934004</v>
      </c>
    </row>
    <row r="103" spans="1:80" x14ac:dyDescent="0.25">
      <c r="A103" s="2">
        <v>43167</v>
      </c>
      <c r="B103" s="38">
        <v>2.2660879629629632E-2</v>
      </c>
      <c r="C103" s="4">
        <v>12.789</v>
      </c>
      <c r="D103" s="4">
        <v>0.45290000000000002</v>
      </c>
      <c r="E103" s="4">
        <v>4529.1525419999998</v>
      </c>
      <c r="F103" s="4">
        <v>351.5</v>
      </c>
      <c r="G103" s="4">
        <v>2.1</v>
      </c>
      <c r="H103" s="4">
        <v>1455.5</v>
      </c>
      <c r="J103" s="4">
        <v>1.8</v>
      </c>
      <c r="K103" s="4">
        <v>0.88039999999999996</v>
      </c>
      <c r="L103" s="4">
        <v>11.2601</v>
      </c>
      <c r="M103" s="4">
        <v>0.39879999999999999</v>
      </c>
      <c r="N103" s="4">
        <v>309.44139999999999</v>
      </c>
      <c r="O103" s="4">
        <v>1.8233999999999999</v>
      </c>
      <c r="P103" s="4">
        <v>311.3</v>
      </c>
      <c r="Q103" s="4">
        <v>252.51660000000001</v>
      </c>
      <c r="R103" s="4">
        <v>1.4879</v>
      </c>
      <c r="S103" s="4">
        <v>254</v>
      </c>
      <c r="T103" s="4">
        <v>1455.4854</v>
      </c>
      <c r="W103" s="4">
        <v>0</v>
      </c>
      <c r="X103" s="4">
        <v>1.5848</v>
      </c>
      <c r="Y103" s="4">
        <v>12</v>
      </c>
      <c r="Z103" s="4">
        <v>845</v>
      </c>
      <c r="AA103" s="4">
        <v>844</v>
      </c>
      <c r="AB103" s="4">
        <v>856</v>
      </c>
      <c r="AC103" s="4">
        <v>92</v>
      </c>
      <c r="AD103" s="4">
        <v>27.04</v>
      </c>
      <c r="AE103" s="4">
        <v>0.62</v>
      </c>
      <c r="AF103" s="4">
        <v>978</v>
      </c>
      <c r="AG103" s="4">
        <v>1</v>
      </c>
      <c r="AH103" s="4">
        <v>44</v>
      </c>
      <c r="AI103" s="4">
        <v>37</v>
      </c>
      <c r="AJ103" s="4">
        <v>190</v>
      </c>
      <c r="AK103" s="4">
        <v>168</v>
      </c>
      <c r="AL103" s="4">
        <v>3.9</v>
      </c>
      <c r="AM103" s="4">
        <v>175</v>
      </c>
      <c r="AN103" s="4" t="s">
        <v>155</v>
      </c>
      <c r="AO103" s="4">
        <v>2</v>
      </c>
      <c r="AP103" s="5">
        <v>0.77347222222222223</v>
      </c>
      <c r="AQ103" s="4">
        <v>47.164245999999999</v>
      </c>
      <c r="AR103" s="4">
        <v>-88.488440999999995</v>
      </c>
      <c r="AS103" s="4">
        <v>318.89999999999998</v>
      </c>
      <c r="AT103" s="4">
        <v>20</v>
      </c>
      <c r="AU103" s="4">
        <v>12</v>
      </c>
      <c r="AV103" s="4">
        <v>10</v>
      </c>
      <c r="AW103" s="4" t="s">
        <v>199</v>
      </c>
      <c r="AX103" s="4">
        <v>1.5719000000000001</v>
      </c>
      <c r="AY103" s="4">
        <v>2.0718999999999999</v>
      </c>
      <c r="AZ103" s="4">
        <v>2.6438000000000001</v>
      </c>
      <c r="BA103" s="4">
        <v>13.404</v>
      </c>
      <c r="BB103" s="4">
        <v>15.06</v>
      </c>
      <c r="BC103" s="4">
        <v>1.1200000000000001</v>
      </c>
      <c r="BD103" s="4">
        <v>13.581</v>
      </c>
      <c r="BE103" s="4">
        <v>2773.067</v>
      </c>
      <c r="BF103" s="4">
        <v>62.503</v>
      </c>
      <c r="BG103" s="4">
        <v>7.9809999999999999</v>
      </c>
      <c r="BH103" s="4">
        <v>4.7E-2</v>
      </c>
      <c r="BI103" s="4">
        <v>8.0280000000000005</v>
      </c>
      <c r="BJ103" s="4">
        <v>6.5119999999999996</v>
      </c>
      <c r="BK103" s="4">
        <v>3.7999999999999999E-2</v>
      </c>
      <c r="BL103" s="4">
        <v>6.5510000000000002</v>
      </c>
      <c r="BM103" s="4">
        <v>12.369400000000001</v>
      </c>
      <c r="BQ103" s="4">
        <v>283.77999999999997</v>
      </c>
      <c r="BR103" s="4">
        <v>0.241893</v>
      </c>
      <c r="BS103" s="4">
        <v>-5</v>
      </c>
      <c r="BT103" s="4">
        <v>6.123E-3</v>
      </c>
      <c r="BU103" s="4">
        <v>5.9112600000000004</v>
      </c>
      <c r="BV103" s="4">
        <v>21</v>
      </c>
      <c r="BW103" s="4">
        <f t="shared" si="8"/>
        <v>1.561754892</v>
      </c>
      <c r="BY103" s="4">
        <f>BE103*$BU103*VLOOKUP("Fuel Specific Gravity",'Raw Data'!$A$1:$B$2000,2,FALSE)</f>
        <v>12310.632345849421</v>
      </c>
      <c r="BZ103" s="4">
        <f>BF103*$BU103*VLOOKUP("Fuel Specific Gravity",'Raw Data'!$A$1:$B$2000,2,FALSE)</f>
        <v>277.47308431878002</v>
      </c>
      <c r="CA103" s="4">
        <f>BJ103*$BU103*VLOOKUP("Fuel Specific Gravity",'Raw Data'!$A$1:$B$2000,2,FALSE)</f>
        <v>28.909087965120001</v>
      </c>
      <c r="CB103" s="4">
        <f>BM103*$BU103*VLOOKUP("Fuel Specific Gravity",'Raw Data'!$A$1:$B$2000,2,FALSE)</f>
        <v>54.912173322444012</v>
      </c>
    </row>
    <row r="104" spans="1:80" x14ac:dyDescent="0.25">
      <c r="A104" s="2">
        <v>43167</v>
      </c>
      <c r="B104" s="38">
        <v>2.2672453703703702E-2</v>
      </c>
      <c r="C104" s="4">
        <v>12.95</v>
      </c>
      <c r="D104" s="4">
        <v>0.64570000000000005</v>
      </c>
      <c r="E104" s="4">
        <v>6457.2881360000001</v>
      </c>
      <c r="F104" s="4">
        <v>407.4</v>
      </c>
      <c r="G104" s="4">
        <v>1.9</v>
      </c>
      <c r="H104" s="4">
        <v>1846.4</v>
      </c>
      <c r="J104" s="4">
        <v>1.9</v>
      </c>
      <c r="K104" s="4">
        <v>0.877</v>
      </c>
      <c r="L104" s="4">
        <v>11.3575</v>
      </c>
      <c r="M104" s="4">
        <v>0.56630000000000003</v>
      </c>
      <c r="N104" s="4">
        <v>357.27519999999998</v>
      </c>
      <c r="O104" s="4">
        <v>1.6411</v>
      </c>
      <c r="P104" s="4">
        <v>358.9</v>
      </c>
      <c r="Q104" s="4">
        <v>291.55090000000001</v>
      </c>
      <c r="R104" s="4">
        <v>1.3391999999999999</v>
      </c>
      <c r="S104" s="4">
        <v>292.89999999999998</v>
      </c>
      <c r="T104" s="4">
        <v>1846.3954000000001</v>
      </c>
      <c r="W104" s="4">
        <v>0</v>
      </c>
      <c r="X104" s="4">
        <v>1.6664000000000001</v>
      </c>
      <c r="Y104" s="4">
        <v>11.9</v>
      </c>
      <c r="Z104" s="4">
        <v>845</v>
      </c>
      <c r="AA104" s="4">
        <v>844</v>
      </c>
      <c r="AB104" s="4">
        <v>856</v>
      </c>
      <c r="AC104" s="4">
        <v>92</v>
      </c>
      <c r="AD104" s="4">
        <v>27.04</v>
      </c>
      <c r="AE104" s="4">
        <v>0.62</v>
      </c>
      <c r="AF104" s="4">
        <v>978</v>
      </c>
      <c r="AG104" s="4">
        <v>1</v>
      </c>
      <c r="AH104" s="4">
        <v>44</v>
      </c>
      <c r="AI104" s="4">
        <v>37</v>
      </c>
      <c r="AJ104" s="4">
        <v>190</v>
      </c>
      <c r="AK104" s="4">
        <v>168</v>
      </c>
      <c r="AL104" s="4">
        <v>3.9</v>
      </c>
      <c r="AM104" s="4">
        <v>175</v>
      </c>
      <c r="AN104" s="4" t="s">
        <v>155</v>
      </c>
      <c r="AO104" s="4">
        <v>2</v>
      </c>
      <c r="AP104" s="5">
        <v>0.77348379629629627</v>
      </c>
      <c r="AQ104" s="4">
        <v>47.164276999999998</v>
      </c>
      <c r="AR104" s="4">
        <v>-88.488557999999998</v>
      </c>
      <c r="AS104" s="4">
        <v>319</v>
      </c>
      <c r="AT104" s="4">
        <v>20.5</v>
      </c>
      <c r="AU104" s="4">
        <v>12</v>
      </c>
      <c r="AV104" s="4">
        <v>10</v>
      </c>
      <c r="AW104" s="4" t="s">
        <v>199</v>
      </c>
      <c r="AX104" s="4">
        <v>1.6</v>
      </c>
      <c r="AY104" s="4">
        <v>2.1</v>
      </c>
      <c r="AZ104" s="4">
        <v>2.7</v>
      </c>
      <c r="BA104" s="4">
        <v>13.404</v>
      </c>
      <c r="BB104" s="4">
        <v>14.62</v>
      </c>
      <c r="BC104" s="4">
        <v>1.0900000000000001</v>
      </c>
      <c r="BD104" s="4">
        <v>14.021000000000001</v>
      </c>
      <c r="BE104" s="4">
        <v>2726.578</v>
      </c>
      <c r="BF104" s="4">
        <v>86.531999999999996</v>
      </c>
      <c r="BG104" s="4">
        <v>8.9819999999999993</v>
      </c>
      <c r="BH104" s="4">
        <v>4.1000000000000002E-2</v>
      </c>
      <c r="BI104" s="4">
        <v>9.0229999999999997</v>
      </c>
      <c r="BJ104" s="4">
        <v>7.33</v>
      </c>
      <c r="BK104" s="4">
        <v>3.4000000000000002E-2</v>
      </c>
      <c r="BL104" s="4">
        <v>7.3630000000000004</v>
      </c>
      <c r="BM104" s="4">
        <v>15.296099999999999</v>
      </c>
      <c r="BQ104" s="4">
        <v>290.87200000000001</v>
      </c>
      <c r="BR104" s="4">
        <v>0.231599</v>
      </c>
      <c r="BS104" s="4">
        <v>-5</v>
      </c>
      <c r="BT104" s="4">
        <v>7.7539999999999996E-3</v>
      </c>
      <c r="BU104" s="4">
        <v>5.6597010000000001</v>
      </c>
      <c r="BV104" s="4">
        <v>21</v>
      </c>
      <c r="BW104" s="4">
        <f t="shared" si="8"/>
        <v>1.4952930041999999</v>
      </c>
      <c r="BY104" s="4">
        <f>BE104*$BU104*VLOOKUP("Fuel Specific Gravity",'Raw Data'!$A$1:$B$2000,2,FALSE)</f>
        <v>11589.143791116678</v>
      </c>
      <c r="BZ104" s="4">
        <f>BF104*$BU104*VLOOKUP("Fuel Specific Gravity",'Raw Data'!$A$1:$B$2000,2,FALSE)</f>
        <v>367.79868044593201</v>
      </c>
      <c r="CA104" s="4">
        <f>BJ104*$BU104*VLOOKUP("Fuel Specific Gravity",'Raw Data'!$A$1:$B$2000,2,FALSE)</f>
        <v>31.15569185583</v>
      </c>
      <c r="CB104" s="4">
        <f>BM104*$BU104*VLOOKUP("Fuel Specific Gravity",'Raw Data'!$A$1:$B$2000,2,FALSE)</f>
        <v>65.015085702041091</v>
      </c>
    </row>
    <row r="105" spans="1:80" x14ac:dyDescent="0.25">
      <c r="A105" s="2">
        <v>43167</v>
      </c>
      <c r="B105" s="38">
        <v>2.2684027777777779E-2</v>
      </c>
      <c r="C105" s="4">
        <v>12.942</v>
      </c>
      <c r="D105" s="4">
        <v>0.82030000000000003</v>
      </c>
      <c r="E105" s="4">
        <v>8203.1756760000007</v>
      </c>
      <c r="F105" s="4">
        <v>440.4</v>
      </c>
      <c r="G105" s="4">
        <v>1.8</v>
      </c>
      <c r="H105" s="4">
        <v>2143.6</v>
      </c>
      <c r="J105" s="4">
        <v>1.9</v>
      </c>
      <c r="K105" s="4">
        <v>0.87519999999999998</v>
      </c>
      <c r="L105" s="4">
        <v>11.3271</v>
      </c>
      <c r="M105" s="4">
        <v>0.71799999999999997</v>
      </c>
      <c r="N105" s="4">
        <v>385.46460000000002</v>
      </c>
      <c r="O105" s="4">
        <v>1.5753999999999999</v>
      </c>
      <c r="P105" s="4">
        <v>387</v>
      </c>
      <c r="Q105" s="4">
        <v>314.55450000000002</v>
      </c>
      <c r="R105" s="4">
        <v>1.2856000000000001</v>
      </c>
      <c r="S105" s="4">
        <v>315.8</v>
      </c>
      <c r="T105" s="4">
        <v>2143.5688</v>
      </c>
      <c r="W105" s="4">
        <v>0</v>
      </c>
      <c r="X105" s="4">
        <v>1.6629</v>
      </c>
      <c r="Y105" s="4">
        <v>12</v>
      </c>
      <c r="Z105" s="4">
        <v>845</v>
      </c>
      <c r="AA105" s="4">
        <v>844</v>
      </c>
      <c r="AB105" s="4">
        <v>856</v>
      </c>
      <c r="AC105" s="4">
        <v>92</v>
      </c>
      <c r="AD105" s="4">
        <v>27.04</v>
      </c>
      <c r="AE105" s="4">
        <v>0.62</v>
      </c>
      <c r="AF105" s="4">
        <v>978</v>
      </c>
      <c r="AG105" s="4">
        <v>1</v>
      </c>
      <c r="AH105" s="4">
        <v>44</v>
      </c>
      <c r="AI105" s="4">
        <v>37</v>
      </c>
      <c r="AJ105" s="4">
        <v>190</v>
      </c>
      <c r="AK105" s="4">
        <v>168</v>
      </c>
      <c r="AL105" s="4">
        <v>3.9</v>
      </c>
      <c r="AM105" s="4">
        <v>175</v>
      </c>
      <c r="AN105" s="4" t="s">
        <v>155</v>
      </c>
      <c r="AO105" s="4">
        <v>2</v>
      </c>
      <c r="AP105" s="5">
        <v>0.77349537037037042</v>
      </c>
      <c r="AQ105" s="4">
        <v>47.164302999999997</v>
      </c>
      <c r="AR105" s="4">
        <v>-88.488675000000001</v>
      </c>
      <c r="AS105" s="4">
        <v>319</v>
      </c>
      <c r="AT105" s="4">
        <v>20.7</v>
      </c>
      <c r="AU105" s="4">
        <v>12</v>
      </c>
      <c r="AV105" s="4">
        <v>10</v>
      </c>
      <c r="AW105" s="4" t="s">
        <v>199</v>
      </c>
      <c r="AX105" s="4">
        <v>1.7438</v>
      </c>
      <c r="AY105" s="4">
        <v>1.3090999999999999</v>
      </c>
      <c r="AZ105" s="4">
        <v>2.7</v>
      </c>
      <c r="BA105" s="4">
        <v>13.404</v>
      </c>
      <c r="BB105" s="4">
        <v>14.4</v>
      </c>
      <c r="BC105" s="4">
        <v>1.07</v>
      </c>
      <c r="BD105" s="4">
        <v>14.255000000000001</v>
      </c>
      <c r="BE105" s="4">
        <v>2685.6790000000001</v>
      </c>
      <c r="BF105" s="4">
        <v>108.348</v>
      </c>
      <c r="BG105" s="4">
        <v>9.5709999999999997</v>
      </c>
      <c r="BH105" s="4">
        <v>3.9E-2</v>
      </c>
      <c r="BI105" s="4">
        <v>9.61</v>
      </c>
      <c r="BJ105" s="4">
        <v>7.81</v>
      </c>
      <c r="BK105" s="4">
        <v>3.2000000000000001E-2</v>
      </c>
      <c r="BL105" s="4">
        <v>7.8419999999999996</v>
      </c>
      <c r="BM105" s="4">
        <v>17.538599999999999</v>
      </c>
      <c r="BQ105" s="4">
        <v>286.69</v>
      </c>
      <c r="BR105" s="4">
        <v>0.226492</v>
      </c>
      <c r="BS105" s="4">
        <v>-5</v>
      </c>
      <c r="BT105" s="4">
        <v>7.123E-3</v>
      </c>
      <c r="BU105" s="4">
        <v>5.5348980000000001</v>
      </c>
      <c r="BV105" s="4">
        <v>21</v>
      </c>
      <c r="BW105" s="4">
        <f t="shared" si="8"/>
        <v>1.4623200515999999</v>
      </c>
      <c r="BY105" s="4">
        <f>BE105*$BU105*VLOOKUP("Fuel Specific Gravity",'Raw Data'!$A$1:$B$2000,2,FALSE)</f>
        <v>11163.584453632242</v>
      </c>
      <c r="BZ105" s="4">
        <f>BF105*$BU105*VLOOKUP("Fuel Specific Gravity",'Raw Data'!$A$1:$B$2000,2,FALSE)</f>
        <v>450.37104150650396</v>
      </c>
      <c r="CA105" s="4">
        <f>BJ105*$BU105*VLOOKUP("Fuel Specific Gravity",'Raw Data'!$A$1:$B$2000,2,FALSE)</f>
        <v>32.463892588379998</v>
      </c>
      <c r="CB105" s="4">
        <f>BM105*$BU105*VLOOKUP("Fuel Specific Gravity",'Raw Data'!$A$1:$B$2000,2,FALSE)</f>
        <v>72.902845909162792</v>
      </c>
    </row>
    <row r="106" spans="1:80" x14ac:dyDescent="0.25">
      <c r="A106" s="2">
        <v>43167</v>
      </c>
      <c r="B106" s="38">
        <v>2.2695601851851849E-2</v>
      </c>
      <c r="C106" s="4">
        <v>12.94</v>
      </c>
      <c r="D106" s="4">
        <v>0.95840000000000003</v>
      </c>
      <c r="E106" s="4">
        <v>9583.8693879999992</v>
      </c>
      <c r="F106" s="4">
        <v>449.7</v>
      </c>
      <c r="G106" s="4">
        <v>1.8</v>
      </c>
      <c r="H106" s="4">
        <v>2344.6999999999998</v>
      </c>
      <c r="J106" s="4">
        <v>1.9</v>
      </c>
      <c r="K106" s="4">
        <v>0.87380000000000002</v>
      </c>
      <c r="L106" s="4">
        <v>11.3071</v>
      </c>
      <c r="M106" s="4">
        <v>0.83740000000000003</v>
      </c>
      <c r="N106" s="4">
        <v>392.90890000000002</v>
      </c>
      <c r="O106" s="4">
        <v>1.5729</v>
      </c>
      <c r="P106" s="4">
        <v>394.5</v>
      </c>
      <c r="Q106" s="4">
        <v>320.62939999999998</v>
      </c>
      <c r="R106" s="4">
        <v>1.2835000000000001</v>
      </c>
      <c r="S106" s="4">
        <v>321.89999999999998</v>
      </c>
      <c r="T106" s="4">
        <v>2344.7040999999999</v>
      </c>
      <c r="W106" s="4">
        <v>0</v>
      </c>
      <c r="X106" s="4">
        <v>1.6601999999999999</v>
      </c>
      <c r="Y106" s="4">
        <v>12</v>
      </c>
      <c r="Z106" s="4">
        <v>846</v>
      </c>
      <c r="AA106" s="4">
        <v>845</v>
      </c>
      <c r="AB106" s="4">
        <v>857</v>
      </c>
      <c r="AC106" s="4">
        <v>92</v>
      </c>
      <c r="AD106" s="4">
        <v>27.04</v>
      </c>
      <c r="AE106" s="4">
        <v>0.62</v>
      </c>
      <c r="AF106" s="4">
        <v>978</v>
      </c>
      <c r="AG106" s="4">
        <v>1</v>
      </c>
      <c r="AH106" s="4">
        <v>44</v>
      </c>
      <c r="AI106" s="4">
        <v>37</v>
      </c>
      <c r="AJ106" s="4">
        <v>190</v>
      </c>
      <c r="AK106" s="4">
        <v>168</v>
      </c>
      <c r="AL106" s="4">
        <v>3.9</v>
      </c>
      <c r="AM106" s="4">
        <v>175</v>
      </c>
      <c r="AN106" s="4" t="s">
        <v>155</v>
      </c>
      <c r="AO106" s="4">
        <v>2</v>
      </c>
      <c r="AP106" s="5">
        <v>0.77350694444444434</v>
      </c>
      <c r="AQ106" s="4">
        <v>47.164318999999999</v>
      </c>
      <c r="AR106" s="4">
        <v>-88.488803000000004</v>
      </c>
      <c r="AS106" s="4">
        <v>319</v>
      </c>
      <c r="AT106" s="4">
        <v>21.3</v>
      </c>
      <c r="AU106" s="4">
        <v>12</v>
      </c>
      <c r="AV106" s="4">
        <v>9</v>
      </c>
      <c r="AW106" s="4" t="s">
        <v>202</v>
      </c>
      <c r="AX106" s="4">
        <v>1.3686</v>
      </c>
      <c r="AY106" s="4">
        <v>1.0719000000000001</v>
      </c>
      <c r="AZ106" s="4">
        <v>2.1966999999999999</v>
      </c>
      <c r="BA106" s="4">
        <v>13.404</v>
      </c>
      <c r="BB106" s="4">
        <v>14.23</v>
      </c>
      <c r="BC106" s="4">
        <v>1.06</v>
      </c>
      <c r="BD106" s="4">
        <v>14.442</v>
      </c>
      <c r="BE106" s="4">
        <v>2654.9490000000001</v>
      </c>
      <c r="BF106" s="4">
        <v>125.15300000000001</v>
      </c>
      <c r="BG106" s="4">
        <v>9.6609999999999996</v>
      </c>
      <c r="BH106" s="4">
        <v>3.9E-2</v>
      </c>
      <c r="BI106" s="4">
        <v>9.6999999999999993</v>
      </c>
      <c r="BJ106" s="4">
        <v>7.8840000000000003</v>
      </c>
      <c r="BK106" s="4">
        <v>3.2000000000000001E-2</v>
      </c>
      <c r="BL106" s="4">
        <v>7.9160000000000004</v>
      </c>
      <c r="BM106" s="4">
        <v>18.9984</v>
      </c>
      <c r="BQ106" s="4">
        <v>283.44799999999998</v>
      </c>
      <c r="BR106" s="4">
        <v>0.21284500000000001</v>
      </c>
      <c r="BS106" s="4">
        <v>-5</v>
      </c>
      <c r="BT106" s="4">
        <v>6.123E-3</v>
      </c>
      <c r="BU106" s="4">
        <v>5.2013990000000003</v>
      </c>
      <c r="BV106" s="4">
        <v>21</v>
      </c>
      <c r="BW106" s="4">
        <f t="shared" si="8"/>
        <v>1.3742096158000001</v>
      </c>
      <c r="BY106" s="4">
        <f>BE106*$BU106*VLOOKUP("Fuel Specific Gravity",'Raw Data'!$A$1:$B$2000,2,FALSE)</f>
        <v>10370.896254311901</v>
      </c>
      <c r="BZ106" s="4">
        <f>BF106*$BU106*VLOOKUP("Fuel Specific Gravity",'Raw Data'!$A$1:$B$2000,2,FALSE)</f>
        <v>488.87898747429705</v>
      </c>
      <c r="CA106" s="4">
        <f>BJ106*$BU106*VLOOKUP("Fuel Specific Gravity",'Raw Data'!$A$1:$B$2000,2,FALSE)</f>
        <v>30.796880116716004</v>
      </c>
      <c r="CB106" s="4">
        <f>BM106*$BU106*VLOOKUP("Fuel Specific Gravity",'Raw Data'!$A$1:$B$2000,2,FALSE)</f>
        <v>74.212512329961598</v>
      </c>
    </row>
    <row r="107" spans="1:80" x14ac:dyDescent="0.25">
      <c r="A107" s="2">
        <v>43167</v>
      </c>
      <c r="B107" s="38">
        <v>2.2707175925925926E-2</v>
      </c>
      <c r="C107" s="4">
        <v>12.94</v>
      </c>
      <c r="D107" s="4">
        <v>1.0228999999999999</v>
      </c>
      <c r="E107" s="4">
        <v>10228.76735</v>
      </c>
      <c r="F107" s="4">
        <v>445</v>
      </c>
      <c r="G107" s="4">
        <v>1.8</v>
      </c>
      <c r="H107" s="4">
        <v>2763.1</v>
      </c>
      <c r="J107" s="4">
        <v>1.9</v>
      </c>
      <c r="K107" s="4">
        <v>0.87280000000000002</v>
      </c>
      <c r="L107" s="4">
        <v>11.293900000000001</v>
      </c>
      <c r="M107" s="4">
        <v>0.89280000000000004</v>
      </c>
      <c r="N107" s="4">
        <v>388.40940000000001</v>
      </c>
      <c r="O107" s="4">
        <v>1.571</v>
      </c>
      <c r="P107" s="4">
        <v>390</v>
      </c>
      <c r="Q107" s="4">
        <v>316.95760000000001</v>
      </c>
      <c r="R107" s="4">
        <v>1.282</v>
      </c>
      <c r="S107" s="4">
        <v>318.2</v>
      </c>
      <c r="T107" s="4">
        <v>2763.0862999999999</v>
      </c>
      <c r="W107" s="4">
        <v>0</v>
      </c>
      <c r="X107" s="4">
        <v>1.6583000000000001</v>
      </c>
      <c r="Y107" s="4">
        <v>11.9</v>
      </c>
      <c r="Z107" s="4">
        <v>847</v>
      </c>
      <c r="AA107" s="4">
        <v>846</v>
      </c>
      <c r="AB107" s="4">
        <v>857</v>
      </c>
      <c r="AC107" s="4">
        <v>92</v>
      </c>
      <c r="AD107" s="4">
        <v>27.04</v>
      </c>
      <c r="AE107" s="4">
        <v>0.62</v>
      </c>
      <c r="AF107" s="4">
        <v>978</v>
      </c>
      <c r="AG107" s="4">
        <v>1</v>
      </c>
      <c r="AH107" s="4">
        <v>44</v>
      </c>
      <c r="AI107" s="4">
        <v>37</v>
      </c>
      <c r="AJ107" s="4">
        <v>190</v>
      </c>
      <c r="AK107" s="4">
        <v>168</v>
      </c>
      <c r="AL107" s="4">
        <v>3.8</v>
      </c>
      <c r="AM107" s="4">
        <v>175</v>
      </c>
      <c r="AN107" s="4" t="s">
        <v>155</v>
      </c>
      <c r="AO107" s="4">
        <v>2</v>
      </c>
      <c r="AP107" s="5">
        <v>0.77351851851851849</v>
      </c>
      <c r="AQ107" s="4">
        <v>47.164337000000003</v>
      </c>
      <c r="AR107" s="4">
        <v>-88.488928000000001</v>
      </c>
      <c r="AS107" s="4">
        <v>319</v>
      </c>
      <c r="AT107" s="4">
        <v>21.5</v>
      </c>
      <c r="AU107" s="4">
        <v>12</v>
      </c>
      <c r="AV107" s="4">
        <v>9</v>
      </c>
      <c r="AW107" s="4" t="s">
        <v>202</v>
      </c>
      <c r="AX107" s="4">
        <v>1.2</v>
      </c>
      <c r="AY107" s="4">
        <v>1.1000000000000001</v>
      </c>
      <c r="AZ107" s="4">
        <v>2</v>
      </c>
      <c r="BA107" s="4">
        <v>13.404</v>
      </c>
      <c r="BB107" s="4">
        <v>14.11</v>
      </c>
      <c r="BC107" s="4">
        <v>1.05</v>
      </c>
      <c r="BD107" s="4">
        <v>14.574999999999999</v>
      </c>
      <c r="BE107" s="4">
        <v>2633.9279999999999</v>
      </c>
      <c r="BF107" s="4">
        <v>132.517</v>
      </c>
      <c r="BG107" s="4">
        <v>9.4860000000000007</v>
      </c>
      <c r="BH107" s="4">
        <v>3.7999999999999999E-2</v>
      </c>
      <c r="BI107" s="4">
        <v>9.5239999999999991</v>
      </c>
      <c r="BJ107" s="4">
        <v>7.7409999999999997</v>
      </c>
      <c r="BK107" s="4">
        <v>3.1E-2</v>
      </c>
      <c r="BL107" s="4">
        <v>7.7720000000000002</v>
      </c>
      <c r="BM107" s="4">
        <v>22.236999999999998</v>
      </c>
      <c r="BQ107" s="4">
        <v>281.20400000000001</v>
      </c>
      <c r="BR107" s="4">
        <v>0.230294</v>
      </c>
      <c r="BS107" s="4">
        <v>-5</v>
      </c>
      <c r="BT107" s="4">
        <v>6.8770000000000003E-3</v>
      </c>
      <c r="BU107" s="4">
        <v>5.6278100000000002</v>
      </c>
      <c r="BV107" s="4">
        <v>21</v>
      </c>
      <c r="BW107" s="4">
        <f t="shared" si="8"/>
        <v>1.4868674019999999</v>
      </c>
      <c r="BY107" s="4">
        <f>BE107*$BU107*VLOOKUP("Fuel Specific Gravity",'Raw Data'!$A$1:$B$2000,2,FALSE)</f>
        <v>11132.257999597681</v>
      </c>
      <c r="BZ107" s="4">
        <f>BF107*$BU107*VLOOKUP("Fuel Specific Gravity",'Raw Data'!$A$1:$B$2000,2,FALSE)</f>
        <v>560.08115382527001</v>
      </c>
      <c r="CA107" s="4">
        <f>BJ107*$BU107*VLOOKUP("Fuel Specific Gravity",'Raw Data'!$A$1:$B$2000,2,FALSE)</f>
        <v>32.717222784709996</v>
      </c>
      <c r="CB107" s="4">
        <f>BM107*$BU107*VLOOKUP("Fuel Specific Gravity",'Raw Data'!$A$1:$B$2000,2,FALSE)</f>
        <v>93.98435383847</v>
      </c>
    </row>
    <row r="108" spans="1:80" x14ac:dyDescent="0.25">
      <c r="A108" s="2">
        <v>43167</v>
      </c>
      <c r="B108" s="38">
        <v>2.2718749999999999E-2</v>
      </c>
      <c r="C108" s="4">
        <v>12.943</v>
      </c>
      <c r="D108" s="4">
        <v>0.90620000000000001</v>
      </c>
      <c r="E108" s="4">
        <v>9061.921182</v>
      </c>
      <c r="F108" s="4">
        <v>490.4</v>
      </c>
      <c r="G108" s="4">
        <v>1.6</v>
      </c>
      <c r="H108" s="4">
        <v>3033.5</v>
      </c>
      <c r="J108" s="4">
        <v>1.9</v>
      </c>
      <c r="K108" s="4">
        <v>0.87360000000000004</v>
      </c>
      <c r="L108" s="4">
        <v>11.306699999999999</v>
      </c>
      <c r="M108" s="4">
        <v>0.79159999999999997</v>
      </c>
      <c r="N108" s="4">
        <v>428.40949999999998</v>
      </c>
      <c r="O108" s="4">
        <v>1.4345000000000001</v>
      </c>
      <c r="P108" s="4">
        <v>429.8</v>
      </c>
      <c r="Q108" s="4">
        <v>349.59930000000003</v>
      </c>
      <c r="R108" s="4">
        <v>1.1706000000000001</v>
      </c>
      <c r="S108" s="4">
        <v>350.8</v>
      </c>
      <c r="T108" s="4">
        <v>3033.5010000000002</v>
      </c>
      <c r="W108" s="4">
        <v>0</v>
      </c>
      <c r="X108" s="4">
        <v>1.6597999999999999</v>
      </c>
      <c r="Y108" s="4">
        <v>12</v>
      </c>
      <c r="Z108" s="4">
        <v>847</v>
      </c>
      <c r="AA108" s="4">
        <v>847</v>
      </c>
      <c r="AB108" s="4">
        <v>858</v>
      </c>
      <c r="AC108" s="4">
        <v>92</v>
      </c>
      <c r="AD108" s="4">
        <v>27.04</v>
      </c>
      <c r="AE108" s="4">
        <v>0.62</v>
      </c>
      <c r="AF108" s="4">
        <v>978</v>
      </c>
      <c r="AG108" s="4">
        <v>1</v>
      </c>
      <c r="AH108" s="4">
        <v>44</v>
      </c>
      <c r="AI108" s="4">
        <v>37</v>
      </c>
      <c r="AJ108" s="4">
        <v>190</v>
      </c>
      <c r="AK108" s="4">
        <v>168</v>
      </c>
      <c r="AL108" s="4">
        <v>3.8</v>
      </c>
      <c r="AM108" s="4">
        <v>175</v>
      </c>
      <c r="AN108" s="4" t="s">
        <v>155</v>
      </c>
      <c r="AO108" s="4">
        <v>2</v>
      </c>
      <c r="AP108" s="5">
        <v>0.77353009259259264</v>
      </c>
      <c r="AQ108" s="4">
        <v>47.16433</v>
      </c>
      <c r="AR108" s="4">
        <v>-88.489062000000004</v>
      </c>
      <c r="AS108" s="4">
        <v>318.89999999999998</v>
      </c>
      <c r="AT108" s="4">
        <v>22.7</v>
      </c>
      <c r="AU108" s="4">
        <v>12</v>
      </c>
      <c r="AV108" s="4">
        <v>9</v>
      </c>
      <c r="AW108" s="4" t="s">
        <v>202</v>
      </c>
      <c r="AX108" s="4">
        <v>1.2719</v>
      </c>
      <c r="AY108" s="4">
        <v>1.1718999999999999</v>
      </c>
      <c r="AZ108" s="4">
        <v>2.0718999999999999</v>
      </c>
      <c r="BA108" s="4">
        <v>13.404</v>
      </c>
      <c r="BB108" s="4">
        <v>14.2</v>
      </c>
      <c r="BC108" s="4">
        <v>1.06</v>
      </c>
      <c r="BD108" s="4">
        <v>14.475</v>
      </c>
      <c r="BE108" s="4">
        <v>2649.9949999999999</v>
      </c>
      <c r="BF108" s="4">
        <v>118.086</v>
      </c>
      <c r="BG108" s="4">
        <v>10.515000000000001</v>
      </c>
      <c r="BH108" s="4">
        <v>3.5000000000000003E-2</v>
      </c>
      <c r="BI108" s="4">
        <v>10.55</v>
      </c>
      <c r="BJ108" s="4">
        <v>8.5809999999999995</v>
      </c>
      <c r="BK108" s="4">
        <v>2.9000000000000001E-2</v>
      </c>
      <c r="BL108" s="4">
        <v>8.609</v>
      </c>
      <c r="BM108" s="4">
        <v>24.534400000000002</v>
      </c>
      <c r="BQ108" s="4">
        <v>282.84699999999998</v>
      </c>
      <c r="BR108" s="4">
        <v>0.23300000000000001</v>
      </c>
      <c r="BS108" s="4">
        <v>-5</v>
      </c>
      <c r="BT108" s="4">
        <v>7.8770000000000003E-3</v>
      </c>
      <c r="BU108" s="4">
        <v>5.6939380000000002</v>
      </c>
      <c r="BV108" s="4">
        <v>21</v>
      </c>
      <c r="BW108" s="4">
        <f t="shared" si="8"/>
        <v>1.5043384196</v>
      </c>
      <c r="BY108" s="4">
        <f>BE108*$BU108*VLOOKUP("Fuel Specific Gravity",'Raw Data'!$A$1:$B$2000,2,FALSE)</f>
        <v>11331.76932996281</v>
      </c>
      <c r="BZ108" s="4">
        <f>BF108*$BU108*VLOOKUP("Fuel Specific Gravity",'Raw Data'!$A$1:$B$2000,2,FALSE)</f>
        <v>504.953146363668</v>
      </c>
      <c r="CA108" s="4">
        <f>BJ108*$BU108*VLOOKUP("Fuel Specific Gravity",'Raw Data'!$A$1:$B$2000,2,FALSE)</f>
        <v>36.693621165478</v>
      </c>
      <c r="CB108" s="4">
        <f>BM108*$BU108*VLOOKUP("Fuel Specific Gravity",'Raw Data'!$A$1:$B$2000,2,FALSE)</f>
        <v>104.9127117028672</v>
      </c>
    </row>
    <row r="109" spans="1:80" x14ac:dyDescent="0.25">
      <c r="A109" s="2">
        <v>43167</v>
      </c>
      <c r="B109" s="38">
        <v>2.2730324074074076E-2</v>
      </c>
      <c r="C109" s="4">
        <v>12.95</v>
      </c>
      <c r="D109" s="4">
        <v>0.74070000000000003</v>
      </c>
      <c r="E109" s="4">
        <v>7406.5112410000002</v>
      </c>
      <c r="F109" s="4">
        <v>588.9</v>
      </c>
      <c r="G109" s="4">
        <v>1.4</v>
      </c>
      <c r="H109" s="4">
        <v>2839.6</v>
      </c>
      <c r="J109" s="4">
        <v>1.9</v>
      </c>
      <c r="K109" s="4">
        <v>0.87519999999999998</v>
      </c>
      <c r="L109" s="4">
        <v>11.333600000000001</v>
      </c>
      <c r="M109" s="4">
        <v>0.6482</v>
      </c>
      <c r="N109" s="4">
        <v>515.37379999999996</v>
      </c>
      <c r="O109" s="4">
        <v>1.2253000000000001</v>
      </c>
      <c r="P109" s="4">
        <v>516.6</v>
      </c>
      <c r="Q109" s="4">
        <v>420.56560000000002</v>
      </c>
      <c r="R109" s="4">
        <v>0.99990000000000001</v>
      </c>
      <c r="S109" s="4">
        <v>421.6</v>
      </c>
      <c r="T109" s="4">
        <v>2839.6122</v>
      </c>
      <c r="W109" s="4">
        <v>0</v>
      </c>
      <c r="X109" s="4">
        <v>1.6629</v>
      </c>
      <c r="Y109" s="4">
        <v>11.9</v>
      </c>
      <c r="Z109" s="4">
        <v>847</v>
      </c>
      <c r="AA109" s="4">
        <v>847</v>
      </c>
      <c r="AB109" s="4">
        <v>858</v>
      </c>
      <c r="AC109" s="4">
        <v>92</v>
      </c>
      <c r="AD109" s="4">
        <v>27.04</v>
      </c>
      <c r="AE109" s="4">
        <v>0.62</v>
      </c>
      <c r="AF109" s="4">
        <v>978</v>
      </c>
      <c r="AG109" s="4">
        <v>1</v>
      </c>
      <c r="AH109" s="4">
        <v>44</v>
      </c>
      <c r="AI109" s="4">
        <v>37</v>
      </c>
      <c r="AJ109" s="4">
        <v>190</v>
      </c>
      <c r="AK109" s="4">
        <v>168</v>
      </c>
      <c r="AL109" s="4">
        <v>3.8</v>
      </c>
      <c r="AM109" s="4">
        <v>175</v>
      </c>
      <c r="AN109" s="4" t="s">
        <v>155</v>
      </c>
      <c r="AO109" s="4">
        <v>2</v>
      </c>
      <c r="AP109" s="5">
        <v>0.77354166666666668</v>
      </c>
      <c r="AQ109" s="4">
        <v>47.164302999999997</v>
      </c>
      <c r="AR109" s="4">
        <v>-88.489200999999994</v>
      </c>
      <c r="AS109" s="4">
        <v>318.8</v>
      </c>
      <c r="AT109" s="4">
        <v>24.8</v>
      </c>
      <c r="AU109" s="4">
        <v>12</v>
      </c>
      <c r="AV109" s="4">
        <v>9</v>
      </c>
      <c r="AW109" s="4" t="s">
        <v>202</v>
      </c>
      <c r="AX109" s="4">
        <v>1.3</v>
      </c>
      <c r="AY109" s="4">
        <v>1.2</v>
      </c>
      <c r="AZ109" s="4">
        <v>2.0280999999999998</v>
      </c>
      <c r="BA109" s="4">
        <v>13.404</v>
      </c>
      <c r="BB109" s="4">
        <v>14.4</v>
      </c>
      <c r="BC109" s="4">
        <v>1.07</v>
      </c>
      <c r="BD109" s="4">
        <v>14.262</v>
      </c>
      <c r="BE109" s="4">
        <v>2685.8310000000001</v>
      </c>
      <c r="BF109" s="4">
        <v>97.769000000000005</v>
      </c>
      <c r="BG109" s="4">
        <v>12.79</v>
      </c>
      <c r="BH109" s="4">
        <v>0.03</v>
      </c>
      <c r="BI109" s="4">
        <v>12.82</v>
      </c>
      <c r="BJ109" s="4">
        <v>10.436999999999999</v>
      </c>
      <c r="BK109" s="4">
        <v>2.5000000000000001E-2</v>
      </c>
      <c r="BL109" s="4">
        <v>10.462</v>
      </c>
      <c r="BM109" s="4">
        <v>23.221499999999999</v>
      </c>
      <c r="BQ109" s="4">
        <v>286.524</v>
      </c>
      <c r="BR109" s="4">
        <v>0.21546000000000001</v>
      </c>
      <c r="BS109" s="4">
        <v>-5</v>
      </c>
      <c r="BT109" s="4">
        <v>8.0000000000000002E-3</v>
      </c>
      <c r="BU109" s="4">
        <v>5.2653040000000004</v>
      </c>
      <c r="BV109" s="4">
        <v>21</v>
      </c>
      <c r="BW109" s="4">
        <f t="shared" si="8"/>
        <v>1.3910933168000001</v>
      </c>
      <c r="BY109" s="4">
        <f>BE109*$BU109*VLOOKUP("Fuel Specific Gravity",'Raw Data'!$A$1:$B$2000,2,FALSE)</f>
        <v>10620.429247425625</v>
      </c>
      <c r="BZ109" s="4">
        <f>BF109*$BU109*VLOOKUP("Fuel Specific Gravity",'Raw Data'!$A$1:$B$2000,2,FALSE)</f>
        <v>386.60241358877607</v>
      </c>
      <c r="CA109" s="4">
        <f>BJ109*$BU109*VLOOKUP("Fuel Specific Gravity",'Raw Data'!$A$1:$B$2000,2,FALSE)</f>
        <v>41.270437363848004</v>
      </c>
      <c r="CB109" s="4">
        <f>BM109*$BU109*VLOOKUP("Fuel Specific Gravity",'Raw Data'!$A$1:$B$2000,2,FALSE)</f>
        <v>91.823460883836006</v>
      </c>
    </row>
    <row r="110" spans="1:80" x14ac:dyDescent="0.25">
      <c r="A110" s="2">
        <v>43167</v>
      </c>
      <c r="B110" s="38">
        <v>2.2741898148148147E-2</v>
      </c>
      <c r="C110" s="4">
        <v>12.95</v>
      </c>
      <c r="D110" s="4">
        <v>0.61939999999999995</v>
      </c>
      <c r="E110" s="4">
        <v>6193.9449539999996</v>
      </c>
      <c r="F110" s="4">
        <v>613.29999999999995</v>
      </c>
      <c r="G110" s="4">
        <v>1.5</v>
      </c>
      <c r="H110" s="4">
        <v>2345.4</v>
      </c>
      <c r="J110" s="4">
        <v>1.9</v>
      </c>
      <c r="K110" s="4">
        <v>0.87680000000000002</v>
      </c>
      <c r="L110" s="4">
        <v>11.353999999999999</v>
      </c>
      <c r="M110" s="4">
        <v>0.54310000000000003</v>
      </c>
      <c r="N110" s="4">
        <v>537.72559999999999</v>
      </c>
      <c r="O110" s="4">
        <v>1.278</v>
      </c>
      <c r="P110" s="4">
        <v>539</v>
      </c>
      <c r="Q110" s="4">
        <v>438.8057</v>
      </c>
      <c r="R110" s="4">
        <v>1.0428999999999999</v>
      </c>
      <c r="S110" s="4">
        <v>439.8</v>
      </c>
      <c r="T110" s="4">
        <v>2345.3901000000001</v>
      </c>
      <c r="W110" s="4">
        <v>0</v>
      </c>
      <c r="X110" s="4">
        <v>1.6657999999999999</v>
      </c>
      <c r="Y110" s="4">
        <v>11.9</v>
      </c>
      <c r="Z110" s="4">
        <v>848</v>
      </c>
      <c r="AA110" s="4">
        <v>848</v>
      </c>
      <c r="AB110" s="4">
        <v>859</v>
      </c>
      <c r="AC110" s="4">
        <v>92</v>
      </c>
      <c r="AD110" s="4">
        <v>27.04</v>
      </c>
      <c r="AE110" s="4">
        <v>0.62</v>
      </c>
      <c r="AF110" s="4">
        <v>978</v>
      </c>
      <c r="AG110" s="4">
        <v>1</v>
      </c>
      <c r="AH110" s="4">
        <v>44</v>
      </c>
      <c r="AI110" s="4">
        <v>37</v>
      </c>
      <c r="AJ110" s="4">
        <v>190</v>
      </c>
      <c r="AK110" s="4">
        <v>168</v>
      </c>
      <c r="AL110" s="4">
        <v>3.8</v>
      </c>
      <c r="AM110" s="4">
        <v>175.4</v>
      </c>
      <c r="AN110" s="4" t="s">
        <v>155</v>
      </c>
      <c r="AO110" s="4">
        <v>2</v>
      </c>
      <c r="AP110" s="5">
        <v>0.77355324074074072</v>
      </c>
      <c r="AQ110" s="4">
        <v>47.164265999999998</v>
      </c>
      <c r="AR110" s="4">
        <v>-88.489340999999996</v>
      </c>
      <c r="AS110" s="4">
        <v>318.8</v>
      </c>
      <c r="AT110" s="4">
        <v>26</v>
      </c>
      <c r="AU110" s="4">
        <v>12</v>
      </c>
      <c r="AV110" s="4">
        <v>9</v>
      </c>
      <c r="AW110" s="4" t="s">
        <v>202</v>
      </c>
      <c r="AX110" s="4">
        <v>1.1561999999999999</v>
      </c>
      <c r="AY110" s="4">
        <v>1.2719</v>
      </c>
      <c r="AZ110" s="4">
        <v>1.9280999999999999</v>
      </c>
      <c r="BA110" s="4">
        <v>13.404</v>
      </c>
      <c r="BB110" s="4">
        <v>14.59</v>
      </c>
      <c r="BC110" s="4">
        <v>1.0900000000000001</v>
      </c>
      <c r="BD110" s="4">
        <v>14.057</v>
      </c>
      <c r="BE110" s="4">
        <v>2720.5239999999999</v>
      </c>
      <c r="BF110" s="4">
        <v>82.819000000000003</v>
      </c>
      <c r="BG110" s="4">
        <v>13.493</v>
      </c>
      <c r="BH110" s="4">
        <v>3.2000000000000001E-2</v>
      </c>
      <c r="BI110" s="4">
        <v>13.525</v>
      </c>
      <c r="BJ110" s="4">
        <v>11.010999999999999</v>
      </c>
      <c r="BK110" s="4">
        <v>2.5999999999999999E-2</v>
      </c>
      <c r="BL110" s="4">
        <v>11.037000000000001</v>
      </c>
      <c r="BM110" s="4">
        <v>19.392900000000001</v>
      </c>
      <c r="BQ110" s="4">
        <v>290.22500000000002</v>
      </c>
      <c r="BR110" s="4">
        <v>0.20072200000000001</v>
      </c>
      <c r="BS110" s="4">
        <v>-5</v>
      </c>
      <c r="BT110" s="4">
        <v>7.123E-3</v>
      </c>
      <c r="BU110" s="4">
        <v>4.9051429999999998</v>
      </c>
      <c r="BV110" s="4">
        <v>21</v>
      </c>
      <c r="BW110" s="4">
        <f t="shared" si="8"/>
        <v>1.2959387806</v>
      </c>
      <c r="BY110" s="4">
        <f>BE110*$BU110*VLOOKUP("Fuel Specific Gravity",'Raw Data'!$A$1:$B$2000,2,FALSE)</f>
        <v>10021.764000453932</v>
      </c>
      <c r="BZ110" s="4">
        <f>BF110*$BU110*VLOOKUP("Fuel Specific Gravity",'Raw Data'!$A$1:$B$2000,2,FALSE)</f>
        <v>305.085517625867</v>
      </c>
      <c r="CA110" s="4">
        <f>BJ110*$BU110*VLOOKUP("Fuel Specific Gravity",'Raw Data'!$A$1:$B$2000,2,FALSE)</f>
        <v>40.561907709322995</v>
      </c>
      <c r="CB110" s="4">
        <f>BM110*$BU110*VLOOKUP("Fuel Specific Gravity",'Raw Data'!$A$1:$B$2000,2,FALSE)</f>
        <v>71.438835711209705</v>
      </c>
    </row>
    <row r="111" spans="1:80" x14ac:dyDescent="0.25">
      <c r="A111" s="2">
        <v>43167</v>
      </c>
      <c r="B111" s="38">
        <v>2.2753472222222224E-2</v>
      </c>
      <c r="C111" s="4">
        <v>12.95</v>
      </c>
      <c r="D111" s="4">
        <v>0.57440000000000002</v>
      </c>
      <c r="E111" s="4">
        <v>5743.7856529999999</v>
      </c>
      <c r="F111" s="4">
        <v>580.6</v>
      </c>
      <c r="G111" s="4">
        <v>1.8</v>
      </c>
      <c r="H111" s="4">
        <v>2090.4</v>
      </c>
      <c r="J111" s="4">
        <v>1.86</v>
      </c>
      <c r="K111" s="4">
        <v>0.87739999999999996</v>
      </c>
      <c r="L111" s="4">
        <v>11.3628</v>
      </c>
      <c r="M111" s="4">
        <v>0.504</v>
      </c>
      <c r="N111" s="4">
        <v>509.42320000000001</v>
      </c>
      <c r="O111" s="4">
        <v>1.5793999999999999</v>
      </c>
      <c r="P111" s="4">
        <v>511</v>
      </c>
      <c r="Q111" s="4">
        <v>415.70979999999997</v>
      </c>
      <c r="R111" s="4">
        <v>1.2887999999999999</v>
      </c>
      <c r="S111" s="4">
        <v>417</v>
      </c>
      <c r="T111" s="4">
        <v>2090.3777</v>
      </c>
      <c r="W111" s="4">
        <v>0</v>
      </c>
      <c r="X111" s="4">
        <v>1.6298999999999999</v>
      </c>
      <c r="Y111" s="4">
        <v>12</v>
      </c>
      <c r="Z111" s="4">
        <v>847</v>
      </c>
      <c r="AA111" s="4">
        <v>847</v>
      </c>
      <c r="AB111" s="4">
        <v>858</v>
      </c>
      <c r="AC111" s="4">
        <v>92</v>
      </c>
      <c r="AD111" s="4">
        <v>27.04</v>
      </c>
      <c r="AE111" s="4">
        <v>0.62</v>
      </c>
      <c r="AF111" s="4">
        <v>978</v>
      </c>
      <c r="AG111" s="4">
        <v>1</v>
      </c>
      <c r="AH111" s="4">
        <v>44</v>
      </c>
      <c r="AI111" s="4">
        <v>37</v>
      </c>
      <c r="AJ111" s="4">
        <v>190</v>
      </c>
      <c r="AK111" s="4">
        <v>168</v>
      </c>
      <c r="AL111" s="4">
        <v>3.9</v>
      </c>
      <c r="AM111" s="4">
        <v>175.8</v>
      </c>
      <c r="AN111" s="4" t="s">
        <v>155</v>
      </c>
      <c r="AO111" s="4">
        <v>2</v>
      </c>
      <c r="AP111" s="5">
        <v>0.77356481481481476</v>
      </c>
      <c r="AQ111" s="4">
        <v>47.164214000000001</v>
      </c>
      <c r="AR111" s="4">
        <v>-88.489476999999994</v>
      </c>
      <c r="AS111" s="4">
        <v>318.8</v>
      </c>
      <c r="AT111" s="4">
        <v>26.1</v>
      </c>
      <c r="AU111" s="4">
        <v>12</v>
      </c>
      <c r="AV111" s="4">
        <v>9</v>
      </c>
      <c r="AW111" s="4" t="s">
        <v>202</v>
      </c>
      <c r="AX111" s="4">
        <v>0.95620000000000005</v>
      </c>
      <c r="AY111" s="4">
        <v>1.2281</v>
      </c>
      <c r="AZ111" s="4">
        <v>1.6124000000000001</v>
      </c>
      <c r="BA111" s="4">
        <v>13.404</v>
      </c>
      <c r="BB111" s="4">
        <v>14.68</v>
      </c>
      <c r="BC111" s="4">
        <v>1.0900000000000001</v>
      </c>
      <c r="BD111" s="4">
        <v>13.968</v>
      </c>
      <c r="BE111" s="4">
        <v>2735.252</v>
      </c>
      <c r="BF111" s="4">
        <v>77.215000000000003</v>
      </c>
      <c r="BG111" s="4">
        <v>12.842000000000001</v>
      </c>
      <c r="BH111" s="4">
        <v>0.04</v>
      </c>
      <c r="BI111" s="4">
        <v>12.882</v>
      </c>
      <c r="BJ111" s="4">
        <v>10.478999999999999</v>
      </c>
      <c r="BK111" s="4">
        <v>3.2000000000000001E-2</v>
      </c>
      <c r="BL111" s="4">
        <v>10.512</v>
      </c>
      <c r="BM111" s="4">
        <v>17.3643</v>
      </c>
      <c r="BQ111" s="4">
        <v>285.27699999999999</v>
      </c>
      <c r="BR111" s="4">
        <v>0.243727</v>
      </c>
      <c r="BS111" s="4">
        <v>-5</v>
      </c>
      <c r="BT111" s="4">
        <v>7.0000000000000001E-3</v>
      </c>
      <c r="BU111" s="4">
        <v>5.9560789999999999</v>
      </c>
      <c r="BV111" s="4">
        <v>21</v>
      </c>
      <c r="BW111" s="4">
        <f t="shared" si="8"/>
        <v>1.5735960717999999</v>
      </c>
      <c r="BY111" s="4">
        <f>BE111*$BU111*VLOOKUP("Fuel Specific Gravity",'Raw Data'!$A$1:$B$2000,2,FALSE)</f>
        <v>12234.824124677907</v>
      </c>
      <c r="BZ111" s="4">
        <f>BF111*$BU111*VLOOKUP("Fuel Specific Gravity",'Raw Data'!$A$1:$B$2000,2,FALSE)</f>
        <v>345.38387862873498</v>
      </c>
      <c r="CA111" s="4">
        <f>BJ111*$BU111*VLOOKUP("Fuel Specific Gravity",'Raw Data'!$A$1:$B$2000,2,FALSE)</f>
        <v>46.872727632590994</v>
      </c>
      <c r="CB111" s="4">
        <f>BM111*$BU111*VLOOKUP("Fuel Specific Gravity",'Raw Data'!$A$1:$B$2000,2,FALSE)</f>
        <v>77.670780077354692</v>
      </c>
    </row>
    <row r="112" spans="1:80" x14ac:dyDescent="0.25">
      <c r="A112" s="2">
        <v>43167</v>
      </c>
      <c r="B112" s="38">
        <v>2.2765046296296294E-2</v>
      </c>
      <c r="C112" s="4">
        <v>12.956</v>
      </c>
      <c r="D112" s="4">
        <v>0.53410000000000002</v>
      </c>
      <c r="E112" s="4">
        <v>5341.2030080000004</v>
      </c>
      <c r="F112" s="4">
        <v>540.20000000000005</v>
      </c>
      <c r="G112" s="4">
        <v>1.8</v>
      </c>
      <c r="H112" s="4">
        <v>1899.8</v>
      </c>
      <c r="J112" s="4">
        <v>1.8</v>
      </c>
      <c r="K112" s="4">
        <v>0.87790000000000001</v>
      </c>
      <c r="L112" s="4">
        <v>11.374499999999999</v>
      </c>
      <c r="M112" s="4">
        <v>0.46889999999999998</v>
      </c>
      <c r="N112" s="4">
        <v>474.25330000000002</v>
      </c>
      <c r="O112" s="4">
        <v>1.5802</v>
      </c>
      <c r="P112" s="4">
        <v>475.8</v>
      </c>
      <c r="Q112" s="4">
        <v>387.00970000000001</v>
      </c>
      <c r="R112" s="4">
        <v>1.2895000000000001</v>
      </c>
      <c r="S112" s="4">
        <v>388.3</v>
      </c>
      <c r="T112" s="4">
        <v>1899.8100999999999</v>
      </c>
      <c r="W112" s="4">
        <v>0</v>
      </c>
      <c r="X112" s="4">
        <v>1.5802</v>
      </c>
      <c r="Y112" s="4">
        <v>11.9</v>
      </c>
      <c r="Z112" s="4">
        <v>848</v>
      </c>
      <c r="AA112" s="4">
        <v>848</v>
      </c>
      <c r="AB112" s="4">
        <v>859</v>
      </c>
      <c r="AC112" s="4">
        <v>92</v>
      </c>
      <c r="AD112" s="4">
        <v>27.04</v>
      </c>
      <c r="AE112" s="4">
        <v>0.62</v>
      </c>
      <c r="AF112" s="4">
        <v>978</v>
      </c>
      <c r="AG112" s="4">
        <v>1</v>
      </c>
      <c r="AH112" s="4">
        <v>44</v>
      </c>
      <c r="AI112" s="4">
        <v>37</v>
      </c>
      <c r="AJ112" s="4">
        <v>190</v>
      </c>
      <c r="AK112" s="4">
        <v>168</v>
      </c>
      <c r="AL112" s="4">
        <v>3.8</v>
      </c>
      <c r="AM112" s="4">
        <v>175.9</v>
      </c>
      <c r="AN112" s="4" t="s">
        <v>155</v>
      </c>
      <c r="AO112" s="4">
        <v>2</v>
      </c>
      <c r="AP112" s="5">
        <v>0.77357638888888891</v>
      </c>
      <c r="AQ112" s="4">
        <v>47.164150999999997</v>
      </c>
      <c r="AR112" s="4">
        <v>-88.489604999999997</v>
      </c>
      <c r="AS112" s="4">
        <v>318.8</v>
      </c>
      <c r="AT112" s="4">
        <v>26</v>
      </c>
      <c r="AU112" s="4">
        <v>12</v>
      </c>
      <c r="AV112" s="4">
        <v>10</v>
      </c>
      <c r="AW112" s="4" t="s">
        <v>199</v>
      </c>
      <c r="AX112" s="4">
        <v>0.97189999999999999</v>
      </c>
      <c r="AY112" s="4">
        <v>1.0562</v>
      </c>
      <c r="AZ112" s="4">
        <v>1.5719000000000001</v>
      </c>
      <c r="BA112" s="4">
        <v>13.404</v>
      </c>
      <c r="BB112" s="4">
        <v>14.74</v>
      </c>
      <c r="BC112" s="4">
        <v>1.1000000000000001</v>
      </c>
      <c r="BD112" s="4">
        <v>13.907</v>
      </c>
      <c r="BE112" s="4">
        <v>2747.7570000000001</v>
      </c>
      <c r="BF112" s="4">
        <v>72.096000000000004</v>
      </c>
      <c r="BG112" s="4">
        <v>11.997999999999999</v>
      </c>
      <c r="BH112" s="4">
        <v>0.04</v>
      </c>
      <c r="BI112" s="4">
        <v>12.038</v>
      </c>
      <c r="BJ112" s="4">
        <v>9.7899999999999991</v>
      </c>
      <c r="BK112" s="4">
        <v>3.3000000000000002E-2</v>
      </c>
      <c r="BL112" s="4">
        <v>9.8230000000000004</v>
      </c>
      <c r="BM112" s="4">
        <v>15.837199999999999</v>
      </c>
      <c r="BQ112" s="4">
        <v>277.565</v>
      </c>
      <c r="BR112" s="4">
        <v>0.23859900000000001</v>
      </c>
      <c r="BS112" s="4">
        <v>-5</v>
      </c>
      <c r="BT112" s="4">
        <v>7.8770000000000003E-3</v>
      </c>
      <c r="BU112" s="4">
        <v>5.8307640000000003</v>
      </c>
      <c r="BV112" s="4">
        <v>21</v>
      </c>
      <c r="BW112" s="4">
        <f t="shared" si="8"/>
        <v>1.5404878488</v>
      </c>
      <c r="BY112" s="4">
        <f>BE112*$BU112*VLOOKUP("Fuel Specific Gravity",'Raw Data'!$A$1:$B$2000,2,FALSE)</f>
        <v>12032.163469857349</v>
      </c>
      <c r="BZ112" s="4">
        <f>BF112*$BU112*VLOOKUP("Fuel Specific Gravity",'Raw Data'!$A$1:$B$2000,2,FALSE)</f>
        <v>315.70144576934405</v>
      </c>
      <c r="CA112" s="4">
        <f>BJ112*$BU112*VLOOKUP("Fuel Specific Gravity",'Raw Data'!$A$1:$B$2000,2,FALSE)</f>
        <v>42.869467849559996</v>
      </c>
      <c r="CB112" s="4">
        <f>BM112*$BU112*VLOOKUP("Fuel Specific Gravity",'Raw Data'!$A$1:$B$2000,2,FALSE)</f>
        <v>69.349574691220809</v>
      </c>
    </row>
    <row r="113" spans="1:80" x14ac:dyDescent="0.25">
      <c r="A113" s="2">
        <v>43167</v>
      </c>
      <c r="B113" s="38">
        <v>2.2776620370370371E-2</v>
      </c>
      <c r="C113" s="4">
        <v>12.955</v>
      </c>
      <c r="D113" s="4">
        <v>0.55420000000000003</v>
      </c>
      <c r="E113" s="4">
        <v>5541.7042609999999</v>
      </c>
      <c r="F113" s="4">
        <v>509.9</v>
      </c>
      <c r="G113" s="4">
        <v>1.8</v>
      </c>
      <c r="H113" s="4">
        <v>1716.2</v>
      </c>
      <c r="J113" s="4">
        <v>1.8</v>
      </c>
      <c r="K113" s="4">
        <v>0.87790000000000001</v>
      </c>
      <c r="L113" s="4">
        <v>11.3735</v>
      </c>
      <c r="M113" s="4">
        <v>0.48649999999999999</v>
      </c>
      <c r="N113" s="4">
        <v>447.65679999999998</v>
      </c>
      <c r="O113" s="4">
        <v>1.5802</v>
      </c>
      <c r="P113" s="4">
        <v>449.2</v>
      </c>
      <c r="Q113" s="4">
        <v>365.30590000000001</v>
      </c>
      <c r="R113" s="4">
        <v>1.2895000000000001</v>
      </c>
      <c r="S113" s="4">
        <v>366.6</v>
      </c>
      <c r="T113" s="4">
        <v>1716.2484999999999</v>
      </c>
      <c r="W113" s="4">
        <v>0</v>
      </c>
      <c r="X113" s="4">
        <v>1.5802</v>
      </c>
      <c r="Y113" s="4">
        <v>11.9</v>
      </c>
      <c r="Z113" s="4">
        <v>849</v>
      </c>
      <c r="AA113" s="4">
        <v>848</v>
      </c>
      <c r="AB113" s="4">
        <v>859</v>
      </c>
      <c r="AC113" s="4">
        <v>92</v>
      </c>
      <c r="AD113" s="4">
        <v>27.04</v>
      </c>
      <c r="AE113" s="4">
        <v>0.62</v>
      </c>
      <c r="AF113" s="4">
        <v>978</v>
      </c>
      <c r="AG113" s="4">
        <v>1</v>
      </c>
      <c r="AH113" s="4">
        <v>44</v>
      </c>
      <c r="AI113" s="4">
        <v>37</v>
      </c>
      <c r="AJ113" s="4">
        <v>190</v>
      </c>
      <c r="AK113" s="4">
        <v>168</v>
      </c>
      <c r="AL113" s="4">
        <v>3.8</v>
      </c>
      <c r="AM113" s="4">
        <v>175.5</v>
      </c>
      <c r="AN113" s="4" t="s">
        <v>155</v>
      </c>
      <c r="AO113" s="4">
        <v>2</v>
      </c>
      <c r="AP113" s="5">
        <v>0.77358796296296306</v>
      </c>
      <c r="AQ113" s="4">
        <v>47.164084000000003</v>
      </c>
      <c r="AR113" s="4">
        <v>-88.489726000000005</v>
      </c>
      <c r="AS113" s="4">
        <v>318.7</v>
      </c>
      <c r="AT113" s="4">
        <v>25.9</v>
      </c>
      <c r="AU113" s="4">
        <v>12</v>
      </c>
      <c r="AV113" s="4">
        <v>10</v>
      </c>
      <c r="AW113" s="4" t="s">
        <v>199</v>
      </c>
      <c r="AX113" s="4">
        <v>1.1437999999999999</v>
      </c>
      <c r="AY113" s="4">
        <v>1</v>
      </c>
      <c r="AZ113" s="4">
        <v>1.7438</v>
      </c>
      <c r="BA113" s="4">
        <v>13.404</v>
      </c>
      <c r="BB113" s="4">
        <v>14.74</v>
      </c>
      <c r="BC113" s="4">
        <v>1.1000000000000001</v>
      </c>
      <c r="BD113" s="4">
        <v>13.907999999999999</v>
      </c>
      <c r="BE113" s="4">
        <v>2747.9160000000002</v>
      </c>
      <c r="BF113" s="4">
        <v>74.813000000000002</v>
      </c>
      <c r="BG113" s="4">
        <v>11.326000000000001</v>
      </c>
      <c r="BH113" s="4">
        <v>0.04</v>
      </c>
      <c r="BI113" s="4">
        <v>11.366</v>
      </c>
      <c r="BJ113" s="4">
        <v>9.2430000000000003</v>
      </c>
      <c r="BK113" s="4">
        <v>3.3000000000000002E-2</v>
      </c>
      <c r="BL113" s="4">
        <v>9.2750000000000004</v>
      </c>
      <c r="BM113" s="4">
        <v>14.309100000000001</v>
      </c>
      <c r="BQ113" s="4">
        <v>277.60500000000002</v>
      </c>
      <c r="BR113" s="4">
        <v>0.26067899999999999</v>
      </c>
      <c r="BS113" s="4">
        <v>-5</v>
      </c>
      <c r="BT113" s="4">
        <v>7.123E-3</v>
      </c>
      <c r="BU113" s="4">
        <v>6.3703430000000001</v>
      </c>
      <c r="BV113" s="4">
        <v>21</v>
      </c>
      <c r="BW113" s="4">
        <f t="shared" si="8"/>
        <v>1.6830446206</v>
      </c>
      <c r="BY113" s="4">
        <f>BE113*$BU113*VLOOKUP("Fuel Specific Gravity",'Raw Data'!$A$1:$B$2000,2,FALSE)</f>
        <v>13146.38075884619</v>
      </c>
      <c r="BZ113" s="4">
        <f>BF113*$BU113*VLOOKUP("Fuel Specific Gravity",'Raw Data'!$A$1:$B$2000,2,FALSE)</f>
        <v>357.91493761510901</v>
      </c>
      <c r="CA113" s="4">
        <f>BJ113*$BU113*VLOOKUP("Fuel Specific Gravity",'Raw Data'!$A$1:$B$2000,2,FALSE)</f>
        <v>44.219691342099004</v>
      </c>
      <c r="CB113" s="4">
        <f>BM113*$BU113*VLOOKUP("Fuel Specific Gravity",'Raw Data'!$A$1:$B$2000,2,FALSE)</f>
        <v>68.456560140996302</v>
      </c>
    </row>
    <row r="114" spans="1:80" x14ac:dyDescent="0.25">
      <c r="A114" s="2">
        <v>43167</v>
      </c>
      <c r="B114" s="38">
        <v>2.2788194444444441E-2</v>
      </c>
      <c r="C114" s="4">
        <v>12.952999999999999</v>
      </c>
      <c r="D114" s="4">
        <v>0.55800000000000005</v>
      </c>
      <c r="E114" s="4">
        <v>5580</v>
      </c>
      <c r="F114" s="4">
        <v>477.7</v>
      </c>
      <c r="G114" s="4">
        <v>1.8</v>
      </c>
      <c r="H114" s="4">
        <v>1717.6</v>
      </c>
      <c r="J114" s="4">
        <v>1.8</v>
      </c>
      <c r="K114" s="4">
        <v>0.87790000000000001</v>
      </c>
      <c r="L114" s="4">
        <v>11.3713</v>
      </c>
      <c r="M114" s="4">
        <v>0.4899</v>
      </c>
      <c r="N114" s="4">
        <v>419.3535</v>
      </c>
      <c r="O114" s="4">
        <v>1.5802</v>
      </c>
      <c r="P114" s="4">
        <v>420.9</v>
      </c>
      <c r="Q114" s="4">
        <v>342.20920000000001</v>
      </c>
      <c r="R114" s="4">
        <v>1.2895000000000001</v>
      </c>
      <c r="S114" s="4">
        <v>343.5</v>
      </c>
      <c r="T114" s="4">
        <v>1717.5735999999999</v>
      </c>
      <c r="W114" s="4">
        <v>0</v>
      </c>
      <c r="X114" s="4">
        <v>1.5802</v>
      </c>
      <c r="Y114" s="4">
        <v>12</v>
      </c>
      <c r="Z114" s="4">
        <v>848</v>
      </c>
      <c r="AA114" s="4">
        <v>848</v>
      </c>
      <c r="AB114" s="4">
        <v>859</v>
      </c>
      <c r="AC114" s="4">
        <v>92</v>
      </c>
      <c r="AD114" s="4">
        <v>27.04</v>
      </c>
      <c r="AE114" s="4">
        <v>0.62</v>
      </c>
      <c r="AF114" s="4">
        <v>978</v>
      </c>
      <c r="AG114" s="4">
        <v>1</v>
      </c>
      <c r="AH114" s="4">
        <v>44</v>
      </c>
      <c r="AI114" s="4">
        <v>37</v>
      </c>
      <c r="AJ114" s="4">
        <v>190</v>
      </c>
      <c r="AK114" s="4">
        <v>168</v>
      </c>
      <c r="AL114" s="4">
        <v>3.8</v>
      </c>
      <c r="AM114" s="4">
        <v>175.2</v>
      </c>
      <c r="AN114" s="4" t="s">
        <v>155</v>
      </c>
      <c r="AO114" s="4">
        <v>2</v>
      </c>
      <c r="AP114" s="5">
        <v>0.77359953703703699</v>
      </c>
      <c r="AQ114" s="4">
        <v>47.163955000000001</v>
      </c>
      <c r="AR114" s="4">
        <v>-88.489919999999998</v>
      </c>
      <c r="AS114" s="4">
        <v>318.60000000000002</v>
      </c>
      <c r="AT114" s="4">
        <v>26</v>
      </c>
      <c r="AU114" s="4">
        <v>12</v>
      </c>
      <c r="AV114" s="4">
        <v>10</v>
      </c>
      <c r="AW114" s="4" t="s">
        <v>199</v>
      </c>
      <c r="AX114" s="4">
        <v>1.2</v>
      </c>
      <c r="AY114" s="4">
        <v>1</v>
      </c>
      <c r="AZ114" s="4">
        <v>1.8</v>
      </c>
      <c r="BA114" s="4">
        <v>13.404</v>
      </c>
      <c r="BB114" s="4">
        <v>14.74</v>
      </c>
      <c r="BC114" s="4">
        <v>1.1000000000000001</v>
      </c>
      <c r="BD114" s="4">
        <v>13.91</v>
      </c>
      <c r="BE114" s="4">
        <v>2747.09</v>
      </c>
      <c r="BF114" s="4">
        <v>75.319999999999993</v>
      </c>
      <c r="BG114" s="4">
        <v>10.609</v>
      </c>
      <c r="BH114" s="4">
        <v>0.04</v>
      </c>
      <c r="BI114" s="4">
        <v>10.648999999999999</v>
      </c>
      <c r="BJ114" s="4">
        <v>8.657</v>
      </c>
      <c r="BK114" s="4">
        <v>3.3000000000000002E-2</v>
      </c>
      <c r="BL114" s="4">
        <v>8.69</v>
      </c>
      <c r="BM114" s="4">
        <v>14.3186</v>
      </c>
      <c r="BQ114" s="4">
        <v>277.57</v>
      </c>
      <c r="BR114" s="4">
        <v>0.247337</v>
      </c>
      <c r="BS114" s="4">
        <v>-5</v>
      </c>
      <c r="BT114" s="4">
        <v>7.0000000000000001E-3</v>
      </c>
      <c r="BU114" s="4">
        <v>6.0442980000000004</v>
      </c>
      <c r="BV114" s="4">
        <v>21</v>
      </c>
      <c r="BW114" s="4">
        <f t="shared" si="8"/>
        <v>1.5969035316</v>
      </c>
      <c r="BY114" s="4">
        <f>BE114*$BU114*VLOOKUP("Fuel Specific Gravity",'Raw Data'!$A$1:$B$2000,2,FALSE)</f>
        <v>12469.777175207821</v>
      </c>
      <c r="BZ114" s="4">
        <f>BF114*$BU114*VLOOKUP("Fuel Specific Gravity",'Raw Data'!$A$1:$B$2000,2,FALSE)</f>
        <v>341.89765054536002</v>
      </c>
      <c r="CA114" s="4">
        <f>BJ114*$BU114*VLOOKUP("Fuel Specific Gravity",'Raw Data'!$A$1:$B$2000,2,FALSE)</f>
        <v>39.296441327286004</v>
      </c>
      <c r="CB114" s="4">
        <f>BM114*$BU114*VLOOKUP("Fuel Specific Gravity",'Raw Data'!$A$1:$B$2000,2,FALSE)</f>
        <v>64.995959892442798</v>
      </c>
    </row>
    <row r="115" spans="1:80" x14ac:dyDescent="0.25">
      <c r="A115" s="2">
        <v>43167</v>
      </c>
      <c r="B115" s="38">
        <v>2.2799768518518518E-2</v>
      </c>
      <c r="C115" s="4">
        <v>12.96</v>
      </c>
      <c r="D115" s="4">
        <v>0.58609999999999995</v>
      </c>
      <c r="E115" s="4">
        <v>5861</v>
      </c>
      <c r="F115" s="4">
        <v>457.1</v>
      </c>
      <c r="G115" s="4">
        <v>1.8</v>
      </c>
      <c r="H115" s="4">
        <v>1664.5</v>
      </c>
      <c r="J115" s="4">
        <v>1.8</v>
      </c>
      <c r="K115" s="4">
        <v>0.87760000000000005</v>
      </c>
      <c r="L115" s="4">
        <v>11.373699999999999</v>
      </c>
      <c r="M115" s="4">
        <v>0.51439999999999997</v>
      </c>
      <c r="N115" s="4">
        <v>401.18799999999999</v>
      </c>
      <c r="O115" s="4">
        <v>1.5797000000000001</v>
      </c>
      <c r="P115" s="4">
        <v>402.8</v>
      </c>
      <c r="Q115" s="4">
        <v>327.38549999999998</v>
      </c>
      <c r="R115" s="4">
        <v>1.2890999999999999</v>
      </c>
      <c r="S115" s="4">
        <v>328.7</v>
      </c>
      <c r="T115" s="4">
        <v>1664.4837</v>
      </c>
      <c r="W115" s="4">
        <v>0</v>
      </c>
      <c r="X115" s="4">
        <v>1.5797000000000001</v>
      </c>
      <c r="Y115" s="4">
        <v>11.9</v>
      </c>
      <c r="Z115" s="4">
        <v>849</v>
      </c>
      <c r="AA115" s="4">
        <v>848</v>
      </c>
      <c r="AB115" s="4">
        <v>860</v>
      </c>
      <c r="AC115" s="4">
        <v>92</v>
      </c>
      <c r="AD115" s="4">
        <v>27.04</v>
      </c>
      <c r="AE115" s="4">
        <v>0.62</v>
      </c>
      <c r="AF115" s="4">
        <v>978</v>
      </c>
      <c r="AG115" s="4">
        <v>1</v>
      </c>
      <c r="AH115" s="4">
        <v>44</v>
      </c>
      <c r="AI115" s="4">
        <v>37</v>
      </c>
      <c r="AJ115" s="4">
        <v>190</v>
      </c>
      <c r="AK115" s="4">
        <v>168</v>
      </c>
      <c r="AL115" s="4">
        <v>3.7</v>
      </c>
      <c r="AM115" s="4">
        <v>175</v>
      </c>
      <c r="AN115" s="4" t="s">
        <v>155</v>
      </c>
      <c r="AO115" s="4">
        <v>2</v>
      </c>
      <c r="AP115" s="5">
        <v>0.77362268518518518</v>
      </c>
      <c r="AQ115" s="4">
        <v>47.163912000000003</v>
      </c>
      <c r="AR115" s="4">
        <v>-88.489981999999998</v>
      </c>
      <c r="AS115" s="4">
        <v>318.60000000000002</v>
      </c>
      <c r="AT115" s="4">
        <v>25.9</v>
      </c>
      <c r="AU115" s="4">
        <v>12</v>
      </c>
      <c r="AV115" s="4">
        <v>10</v>
      </c>
      <c r="AW115" s="4" t="s">
        <v>199</v>
      </c>
      <c r="AX115" s="4">
        <v>1.4876</v>
      </c>
      <c r="AY115" s="4">
        <v>1</v>
      </c>
      <c r="AZ115" s="4">
        <v>2.0156999999999998</v>
      </c>
      <c r="BA115" s="4">
        <v>13.404</v>
      </c>
      <c r="BB115" s="4">
        <v>14.7</v>
      </c>
      <c r="BC115" s="4">
        <v>1.1000000000000001</v>
      </c>
      <c r="BD115" s="4">
        <v>13.948</v>
      </c>
      <c r="BE115" s="4">
        <v>2742.7310000000002</v>
      </c>
      <c r="BF115" s="4">
        <v>78.944999999999993</v>
      </c>
      <c r="BG115" s="4">
        <v>10.131</v>
      </c>
      <c r="BH115" s="4">
        <v>0.04</v>
      </c>
      <c r="BI115" s="4">
        <v>10.170999999999999</v>
      </c>
      <c r="BJ115" s="4">
        <v>8.2680000000000007</v>
      </c>
      <c r="BK115" s="4">
        <v>3.3000000000000002E-2</v>
      </c>
      <c r="BL115" s="4">
        <v>8.3000000000000007</v>
      </c>
      <c r="BM115" s="4">
        <v>13.851100000000001</v>
      </c>
      <c r="BQ115" s="4">
        <v>276.98099999999999</v>
      </c>
      <c r="BR115" s="4">
        <v>0.21956700000000001</v>
      </c>
      <c r="BS115" s="4">
        <v>-5</v>
      </c>
      <c r="BT115" s="4">
        <v>7.8770000000000003E-3</v>
      </c>
      <c r="BU115" s="4">
        <v>5.3656689999999996</v>
      </c>
      <c r="BV115" s="4">
        <v>21</v>
      </c>
      <c r="BW115" s="4">
        <f t="shared" si="8"/>
        <v>1.4176097497999998</v>
      </c>
      <c r="BY115" s="4">
        <f>BE115*$BU115*VLOOKUP("Fuel Specific Gravity",'Raw Data'!$A$1:$B$2000,2,FALSE)</f>
        <v>11052.156613231289</v>
      </c>
      <c r="BZ115" s="4">
        <f>BF115*$BU115*VLOOKUP("Fuel Specific Gravity",'Raw Data'!$A$1:$B$2000,2,FALSE)</f>
        <v>318.11814714295497</v>
      </c>
      <c r="CA115" s="4">
        <f>BJ115*$BU115*VLOOKUP("Fuel Specific Gravity",'Raw Data'!$A$1:$B$2000,2,FALSE)</f>
        <v>33.316876820291995</v>
      </c>
      <c r="CB115" s="4">
        <f>BM115*$BU115*VLOOKUP("Fuel Specific Gravity",'Raw Data'!$A$1:$B$2000,2,FALSE)</f>
        <v>55.814633832310896</v>
      </c>
    </row>
    <row r="116" spans="1:80" x14ac:dyDescent="0.25">
      <c r="A116" s="2">
        <v>43167</v>
      </c>
      <c r="B116" s="38">
        <v>2.2811342592592595E-2</v>
      </c>
      <c r="C116" s="4">
        <v>12.96</v>
      </c>
      <c r="D116" s="4">
        <v>0.67879999999999996</v>
      </c>
      <c r="E116" s="4">
        <v>6787.922705</v>
      </c>
      <c r="F116" s="4">
        <v>438.4</v>
      </c>
      <c r="G116" s="4">
        <v>1.9</v>
      </c>
      <c r="H116" s="4">
        <v>1747</v>
      </c>
      <c r="J116" s="4">
        <v>1.8</v>
      </c>
      <c r="K116" s="4">
        <v>0.87670000000000003</v>
      </c>
      <c r="L116" s="4">
        <v>11.3621</v>
      </c>
      <c r="M116" s="4">
        <v>0.59509999999999996</v>
      </c>
      <c r="N116" s="4">
        <v>384.3372</v>
      </c>
      <c r="O116" s="4">
        <v>1.6657</v>
      </c>
      <c r="P116" s="4">
        <v>386</v>
      </c>
      <c r="Q116" s="4">
        <v>313.63459999999998</v>
      </c>
      <c r="R116" s="4">
        <v>1.3593</v>
      </c>
      <c r="S116" s="4">
        <v>315</v>
      </c>
      <c r="T116" s="4">
        <v>1747.0129999999999</v>
      </c>
      <c r="W116" s="4">
        <v>0</v>
      </c>
      <c r="X116" s="4">
        <v>1.5781000000000001</v>
      </c>
      <c r="Y116" s="4">
        <v>12</v>
      </c>
      <c r="Z116" s="4">
        <v>849</v>
      </c>
      <c r="AA116" s="4">
        <v>847</v>
      </c>
      <c r="AB116" s="4">
        <v>860</v>
      </c>
      <c r="AC116" s="4">
        <v>92</v>
      </c>
      <c r="AD116" s="4">
        <v>27.04</v>
      </c>
      <c r="AE116" s="4">
        <v>0.62</v>
      </c>
      <c r="AF116" s="4">
        <v>978</v>
      </c>
      <c r="AG116" s="4">
        <v>1</v>
      </c>
      <c r="AH116" s="4">
        <v>44</v>
      </c>
      <c r="AI116" s="4">
        <v>37</v>
      </c>
      <c r="AJ116" s="4">
        <v>190</v>
      </c>
      <c r="AK116" s="4">
        <v>168</v>
      </c>
      <c r="AL116" s="4">
        <v>3.8</v>
      </c>
      <c r="AM116" s="4">
        <v>175</v>
      </c>
      <c r="AN116" s="4" t="s">
        <v>155</v>
      </c>
      <c r="AO116" s="4">
        <v>2</v>
      </c>
      <c r="AP116" s="5">
        <v>0.77362268518518518</v>
      </c>
      <c r="AQ116" s="4">
        <v>47.163870000000003</v>
      </c>
      <c r="AR116" s="4">
        <v>-88.490072999999995</v>
      </c>
      <c r="AS116" s="4">
        <v>318.2</v>
      </c>
      <c r="AT116" s="4">
        <v>25.5</v>
      </c>
      <c r="AU116" s="4">
        <v>12</v>
      </c>
      <c r="AV116" s="4">
        <v>10</v>
      </c>
      <c r="AW116" s="4" t="s">
        <v>199</v>
      </c>
      <c r="AX116" s="4">
        <v>1.6</v>
      </c>
      <c r="AY116" s="4">
        <v>1.0719000000000001</v>
      </c>
      <c r="AZ116" s="4">
        <v>2.1718999999999999</v>
      </c>
      <c r="BA116" s="4">
        <v>13.404</v>
      </c>
      <c r="BB116" s="4">
        <v>14.59</v>
      </c>
      <c r="BC116" s="4">
        <v>1.0900000000000001</v>
      </c>
      <c r="BD116" s="4">
        <v>14.063000000000001</v>
      </c>
      <c r="BE116" s="4">
        <v>2722.3939999999998</v>
      </c>
      <c r="BF116" s="4">
        <v>90.753</v>
      </c>
      <c r="BG116" s="4">
        <v>9.6440000000000001</v>
      </c>
      <c r="BH116" s="4">
        <v>4.2000000000000003E-2</v>
      </c>
      <c r="BI116" s="4">
        <v>9.6850000000000005</v>
      </c>
      <c r="BJ116" s="4">
        <v>7.87</v>
      </c>
      <c r="BK116" s="4">
        <v>3.4000000000000002E-2</v>
      </c>
      <c r="BL116" s="4">
        <v>7.9039999999999999</v>
      </c>
      <c r="BM116" s="4">
        <v>14.444699999999999</v>
      </c>
      <c r="BQ116" s="4">
        <v>274.92700000000002</v>
      </c>
      <c r="BR116" s="4">
        <v>0.28703699999999999</v>
      </c>
      <c r="BS116" s="4">
        <v>-5</v>
      </c>
      <c r="BT116" s="4">
        <v>7.123E-3</v>
      </c>
      <c r="BU116" s="4">
        <v>7.0144659999999996</v>
      </c>
      <c r="BV116" s="4">
        <v>21</v>
      </c>
      <c r="BW116" s="4">
        <f t="shared" si="8"/>
        <v>1.8532219171999997</v>
      </c>
      <c r="BY116" s="4">
        <f>BE116*$BU116*VLOOKUP("Fuel Specific Gravity",'Raw Data'!$A$1:$B$2000,2,FALSE)</f>
        <v>14341.201253854602</v>
      </c>
      <c r="BZ116" s="4">
        <f>BF116*$BU116*VLOOKUP("Fuel Specific Gravity",'Raw Data'!$A$1:$B$2000,2,FALSE)</f>
        <v>478.074458506398</v>
      </c>
      <c r="CA116" s="4">
        <f>BJ116*$BU116*VLOOKUP("Fuel Specific Gravity",'Raw Data'!$A$1:$B$2000,2,FALSE)</f>
        <v>41.458089412419994</v>
      </c>
      <c r="CB116" s="4">
        <f>BM116*$BU116*VLOOKUP("Fuel Specific Gravity",'Raw Data'!$A$1:$B$2000,2,FALSE)</f>
        <v>76.092714629680188</v>
      </c>
    </row>
    <row r="117" spans="1:80" x14ac:dyDescent="0.25">
      <c r="A117" s="2">
        <v>43167</v>
      </c>
      <c r="B117" s="38">
        <v>2.2822916666666668E-2</v>
      </c>
      <c r="C117" s="4">
        <v>12.928000000000001</v>
      </c>
      <c r="D117" s="4">
        <v>0.79730000000000001</v>
      </c>
      <c r="E117" s="4">
        <v>7973.1218699999999</v>
      </c>
      <c r="F117" s="4">
        <v>450.7</v>
      </c>
      <c r="G117" s="4">
        <v>1.8</v>
      </c>
      <c r="H117" s="4">
        <v>2370.6999999999998</v>
      </c>
      <c r="J117" s="4">
        <v>1.8</v>
      </c>
      <c r="K117" s="4">
        <v>0.87529999999999997</v>
      </c>
      <c r="L117" s="4">
        <v>11.315200000000001</v>
      </c>
      <c r="M117" s="4">
        <v>0.69789999999999996</v>
      </c>
      <c r="N117" s="4">
        <v>394.4701</v>
      </c>
      <c r="O117" s="4">
        <v>1.5502</v>
      </c>
      <c r="P117" s="4">
        <v>396</v>
      </c>
      <c r="Q117" s="4">
        <v>321.90339999999998</v>
      </c>
      <c r="R117" s="4">
        <v>1.2649999999999999</v>
      </c>
      <c r="S117" s="4">
        <v>323.2</v>
      </c>
      <c r="T117" s="4">
        <v>2370.6644999999999</v>
      </c>
      <c r="W117" s="4">
        <v>0</v>
      </c>
      <c r="X117" s="4">
        <v>1.5754999999999999</v>
      </c>
      <c r="Y117" s="4">
        <v>11.9</v>
      </c>
      <c r="Z117" s="4">
        <v>849</v>
      </c>
      <c r="AA117" s="4">
        <v>848</v>
      </c>
      <c r="AB117" s="4">
        <v>860</v>
      </c>
      <c r="AC117" s="4">
        <v>92</v>
      </c>
      <c r="AD117" s="4">
        <v>27.04</v>
      </c>
      <c r="AE117" s="4">
        <v>0.62</v>
      </c>
      <c r="AF117" s="4">
        <v>978</v>
      </c>
      <c r="AG117" s="4">
        <v>1</v>
      </c>
      <c r="AH117" s="4">
        <v>44</v>
      </c>
      <c r="AI117" s="4">
        <v>37</v>
      </c>
      <c r="AJ117" s="4">
        <v>190</v>
      </c>
      <c r="AK117" s="4">
        <v>168</v>
      </c>
      <c r="AL117" s="4">
        <v>3.7</v>
      </c>
      <c r="AM117" s="4">
        <v>175</v>
      </c>
      <c r="AN117" s="4" t="s">
        <v>155</v>
      </c>
      <c r="AO117" s="4">
        <v>2</v>
      </c>
      <c r="AP117" s="5">
        <v>0.77363425925925933</v>
      </c>
      <c r="AQ117" s="4">
        <v>47.163815999999997</v>
      </c>
      <c r="AR117" s="4">
        <v>-88.490204000000006</v>
      </c>
      <c r="AS117" s="4">
        <v>317.89999999999998</v>
      </c>
      <c r="AT117" s="4">
        <v>25.4</v>
      </c>
      <c r="AU117" s="4">
        <v>12</v>
      </c>
      <c r="AV117" s="4">
        <v>10</v>
      </c>
      <c r="AW117" s="4" t="s">
        <v>199</v>
      </c>
      <c r="AX117" s="4">
        <v>1.6718999999999999</v>
      </c>
      <c r="AY117" s="4">
        <v>1.2438</v>
      </c>
      <c r="AZ117" s="4">
        <v>2.3437999999999999</v>
      </c>
      <c r="BA117" s="4">
        <v>13.404</v>
      </c>
      <c r="BB117" s="4">
        <v>14.41</v>
      </c>
      <c r="BC117" s="4">
        <v>1.08</v>
      </c>
      <c r="BD117" s="4">
        <v>14.250999999999999</v>
      </c>
      <c r="BE117" s="4">
        <v>2684.9009999999998</v>
      </c>
      <c r="BF117" s="4">
        <v>105.39400000000001</v>
      </c>
      <c r="BG117" s="4">
        <v>9.8019999999999996</v>
      </c>
      <c r="BH117" s="4">
        <v>3.9E-2</v>
      </c>
      <c r="BI117" s="4">
        <v>9.8409999999999993</v>
      </c>
      <c r="BJ117" s="4">
        <v>7.9989999999999997</v>
      </c>
      <c r="BK117" s="4">
        <v>3.1E-2</v>
      </c>
      <c r="BL117" s="4">
        <v>8.0299999999999994</v>
      </c>
      <c r="BM117" s="4">
        <v>19.4115</v>
      </c>
      <c r="BQ117" s="4">
        <v>271.81900000000002</v>
      </c>
      <c r="BR117" s="4">
        <v>0.25056499999999998</v>
      </c>
      <c r="BS117" s="4">
        <v>-5</v>
      </c>
      <c r="BT117" s="4">
        <v>7.0000000000000001E-3</v>
      </c>
      <c r="BU117" s="4">
        <v>6.1231929999999997</v>
      </c>
      <c r="BV117" s="4">
        <v>21</v>
      </c>
      <c r="BW117" s="4">
        <f t="shared" si="8"/>
        <v>1.6177475905999998</v>
      </c>
      <c r="BY117" s="4">
        <f>BE117*$BU117*VLOOKUP("Fuel Specific Gravity",'Raw Data'!$A$1:$B$2000,2,FALSE)</f>
        <v>12346.565423678641</v>
      </c>
      <c r="BZ117" s="4">
        <f>BF117*$BU117*VLOOKUP("Fuel Specific Gravity",'Raw Data'!$A$1:$B$2000,2,FALSE)</f>
        <v>484.65620008454204</v>
      </c>
      <c r="CA117" s="4">
        <f>BJ117*$BU117*VLOOKUP("Fuel Specific Gravity",'Raw Data'!$A$1:$B$2000,2,FALSE)</f>
        <v>36.783545026056998</v>
      </c>
      <c r="CB117" s="4">
        <f>BM117*$BU117*VLOOKUP("Fuel Specific Gravity",'Raw Data'!$A$1:$B$2000,2,FALSE)</f>
        <v>89.264131050544492</v>
      </c>
    </row>
    <row r="118" spans="1:80" x14ac:dyDescent="0.25">
      <c r="A118" s="2">
        <v>43167</v>
      </c>
      <c r="B118" s="38">
        <v>2.2834490740740742E-2</v>
      </c>
      <c r="C118" s="4">
        <v>12.92</v>
      </c>
      <c r="D118" s="4">
        <v>0.71799999999999997</v>
      </c>
      <c r="E118" s="4">
        <v>7180.1335559999998</v>
      </c>
      <c r="F118" s="4">
        <v>584.6</v>
      </c>
      <c r="G118" s="4">
        <v>1.3</v>
      </c>
      <c r="H118" s="4">
        <v>2801.8</v>
      </c>
      <c r="J118" s="4">
        <v>1.8</v>
      </c>
      <c r="K118" s="4">
        <v>0.87560000000000004</v>
      </c>
      <c r="L118" s="4">
        <v>11.3131</v>
      </c>
      <c r="M118" s="4">
        <v>0.62870000000000004</v>
      </c>
      <c r="N118" s="4">
        <v>511.91300000000001</v>
      </c>
      <c r="O118" s="4">
        <v>1.1243000000000001</v>
      </c>
      <c r="P118" s="4">
        <v>513</v>
      </c>
      <c r="Q118" s="4">
        <v>417.74149999999997</v>
      </c>
      <c r="R118" s="4">
        <v>0.91749999999999998</v>
      </c>
      <c r="S118" s="4">
        <v>418.7</v>
      </c>
      <c r="T118" s="4">
        <v>2801.8026</v>
      </c>
      <c r="W118" s="4">
        <v>0</v>
      </c>
      <c r="X118" s="4">
        <v>1.5761000000000001</v>
      </c>
      <c r="Y118" s="4">
        <v>11.9</v>
      </c>
      <c r="Z118" s="4">
        <v>849</v>
      </c>
      <c r="AA118" s="4">
        <v>849</v>
      </c>
      <c r="AB118" s="4">
        <v>860</v>
      </c>
      <c r="AC118" s="4">
        <v>92</v>
      </c>
      <c r="AD118" s="4">
        <v>27.04</v>
      </c>
      <c r="AE118" s="4">
        <v>0.62</v>
      </c>
      <c r="AF118" s="4">
        <v>978</v>
      </c>
      <c r="AG118" s="4">
        <v>1</v>
      </c>
      <c r="AH118" s="4">
        <v>44</v>
      </c>
      <c r="AI118" s="4">
        <v>37</v>
      </c>
      <c r="AJ118" s="4">
        <v>190</v>
      </c>
      <c r="AK118" s="4">
        <v>168</v>
      </c>
      <c r="AL118" s="4">
        <v>3.7</v>
      </c>
      <c r="AM118" s="4">
        <v>175.3</v>
      </c>
      <c r="AN118" s="4" t="s">
        <v>155</v>
      </c>
      <c r="AO118" s="4">
        <v>2</v>
      </c>
      <c r="AP118" s="5">
        <v>0.77364583333333325</v>
      </c>
      <c r="AQ118" s="4">
        <v>47.163773999999997</v>
      </c>
      <c r="AR118" s="4">
        <v>-88.490339000000006</v>
      </c>
      <c r="AS118" s="4">
        <v>317.8</v>
      </c>
      <c r="AT118" s="4">
        <v>24.8</v>
      </c>
      <c r="AU118" s="4">
        <v>12</v>
      </c>
      <c r="AV118" s="4">
        <v>10</v>
      </c>
      <c r="AW118" s="4" t="s">
        <v>199</v>
      </c>
      <c r="AX118" s="4">
        <v>1.8438000000000001</v>
      </c>
      <c r="AY118" s="4">
        <v>1.0843</v>
      </c>
      <c r="AZ118" s="4">
        <v>2.4719000000000002</v>
      </c>
      <c r="BA118" s="4">
        <v>13.404</v>
      </c>
      <c r="BB118" s="4">
        <v>14.46</v>
      </c>
      <c r="BC118" s="4">
        <v>1.08</v>
      </c>
      <c r="BD118" s="4">
        <v>14.204000000000001</v>
      </c>
      <c r="BE118" s="4">
        <v>2690.607</v>
      </c>
      <c r="BF118" s="4">
        <v>95.168999999999997</v>
      </c>
      <c r="BG118" s="4">
        <v>12.75</v>
      </c>
      <c r="BH118" s="4">
        <v>2.8000000000000001E-2</v>
      </c>
      <c r="BI118" s="4">
        <v>12.778</v>
      </c>
      <c r="BJ118" s="4">
        <v>10.404</v>
      </c>
      <c r="BK118" s="4">
        <v>2.3E-2</v>
      </c>
      <c r="BL118" s="4">
        <v>10.427</v>
      </c>
      <c r="BM118" s="4">
        <v>22.994700000000002</v>
      </c>
      <c r="BQ118" s="4">
        <v>272.55799999999999</v>
      </c>
      <c r="BR118" s="4">
        <v>0.27907500000000002</v>
      </c>
      <c r="BS118" s="4">
        <v>-5</v>
      </c>
      <c r="BT118" s="4">
        <v>7.0000000000000001E-3</v>
      </c>
      <c r="BU118" s="4">
        <v>6.8198970000000001</v>
      </c>
      <c r="BV118" s="4">
        <v>21</v>
      </c>
      <c r="BW118" s="4">
        <f t="shared" si="8"/>
        <v>1.8018167874</v>
      </c>
      <c r="BY118" s="4">
        <f>BE118*$BU118*VLOOKUP("Fuel Specific Gravity",'Raw Data'!$A$1:$B$2000,2,FALSE)</f>
        <v>13780.596618216729</v>
      </c>
      <c r="BZ118" s="4">
        <f>BF118*$BU118*VLOOKUP("Fuel Specific Gravity",'Raw Data'!$A$1:$B$2000,2,FALSE)</f>
        <v>487.43112597234301</v>
      </c>
      <c r="CA118" s="4">
        <f>BJ118*$BU118*VLOOKUP("Fuel Specific Gravity",'Raw Data'!$A$1:$B$2000,2,FALSE)</f>
        <v>53.286610499387997</v>
      </c>
      <c r="CB118" s="4">
        <f>BM118*$BU118*VLOOKUP("Fuel Specific Gravity",'Raw Data'!$A$1:$B$2000,2,FALSE)</f>
        <v>117.7729356449709</v>
      </c>
    </row>
    <row r="119" spans="1:80" x14ac:dyDescent="0.25">
      <c r="A119" s="2">
        <v>43167</v>
      </c>
      <c r="B119" s="38">
        <v>2.2846064814814816E-2</v>
      </c>
      <c r="C119" s="4">
        <v>12.994999999999999</v>
      </c>
      <c r="D119" s="4">
        <v>0.71899999999999997</v>
      </c>
      <c r="E119" s="4">
        <v>7190.4201679999996</v>
      </c>
      <c r="F119" s="4">
        <v>748.4</v>
      </c>
      <c r="G119" s="4">
        <v>0.9</v>
      </c>
      <c r="H119" s="4">
        <v>2929.9</v>
      </c>
      <c r="J119" s="4">
        <v>1.8</v>
      </c>
      <c r="K119" s="4">
        <v>0.875</v>
      </c>
      <c r="L119" s="4">
        <v>11.369899999999999</v>
      </c>
      <c r="M119" s="4">
        <v>0.62909999999999999</v>
      </c>
      <c r="N119" s="4">
        <v>654.85950000000003</v>
      </c>
      <c r="O119" s="4">
        <v>0.82430000000000003</v>
      </c>
      <c r="P119" s="4">
        <v>655.7</v>
      </c>
      <c r="Q119" s="4">
        <v>534.39160000000004</v>
      </c>
      <c r="R119" s="4">
        <v>0.67259999999999998</v>
      </c>
      <c r="S119" s="4">
        <v>535.1</v>
      </c>
      <c r="T119" s="4">
        <v>2929.8571000000002</v>
      </c>
      <c r="W119" s="4">
        <v>0</v>
      </c>
      <c r="X119" s="4">
        <v>1.5749</v>
      </c>
      <c r="Y119" s="4">
        <v>12</v>
      </c>
      <c r="Z119" s="4">
        <v>849</v>
      </c>
      <c r="AA119" s="4">
        <v>848</v>
      </c>
      <c r="AB119" s="4">
        <v>860</v>
      </c>
      <c r="AC119" s="4">
        <v>92</v>
      </c>
      <c r="AD119" s="4">
        <v>27.04</v>
      </c>
      <c r="AE119" s="4">
        <v>0.62</v>
      </c>
      <c r="AF119" s="4">
        <v>978</v>
      </c>
      <c r="AG119" s="4">
        <v>1</v>
      </c>
      <c r="AH119" s="4">
        <v>44</v>
      </c>
      <c r="AI119" s="4">
        <v>37</v>
      </c>
      <c r="AJ119" s="4">
        <v>190</v>
      </c>
      <c r="AK119" s="4">
        <v>168.9</v>
      </c>
      <c r="AL119" s="4">
        <v>3.9</v>
      </c>
      <c r="AM119" s="4">
        <v>175.7</v>
      </c>
      <c r="AN119" s="4" t="s">
        <v>155</v>
      </c>
      <c r="AO119" s="4">
        <v>2</v>
      </c>
      <c r="AP119" s="5">
        <v>0.7736574074074074</v>
      </c>
      <c r="AQ119" s="4">
        <v>47.163736999999998</v>
      </c>
      <c r="AR119" s="4">
        <v>-88.490477999999996</v>
      </c>
      <c r="AS119" s="4">
        <v>317.7</v>
      </c>
      <c r="AT119" s="4">
        <v>25</v>
      </c>
      <c r="AU119" s="4">
        <v>12</v>
      </c>
      <c r="AV119" s="4">
        <v>10</v>
      </c>
      <c r="AW119" s="4" t="s">
        <v>199</v>
      </c>
      <c r="AX119" s="4">
        <v>1.9</v>
      </c>
      <c r="AY119" s="4">
        <v>1.1437999999999999</v>
      </c>
      <c r="AZ119" s="4">
        <v>2.5718999999999999</v>
      </c>
      <c r="BA119" s="4">
        <v>13.404</v>
      </c>
      <c r="BB119" s="4">
        <v>14.37</v>
      </c>
      <c r="BC119" s="4">
        <v>1.07</v>
      </c>
      <c r="BD119" s="4">
        <v>14.29</v>
      </c>
      <c r="BE119" s="4">
        <v>2688.6590000000001</v>
      </c>
      <c r="BF119" s="4">
        <v>94.69</v>
      </c>
      <c r="BG119" s="4">
        <v>16.216999999999999</v>
      </c>
      <c r="BH119" s="4">
        <v>0.02</v>
      </c>
      <c r="BI119" s="4">
        <v>16.236999999999998</v>
      </c>
      <c r="BJ119" s="4">
        <v>13.234</v>
      </c>
      <c r="BK119" s="4">
        <v>1.7000000000000001E-2</v>
      </c>
      <c r="BL119" s="4">
        <v>13.25</v>
      </c>
      <c r="BM119" s="4">
        <v>23.908300000000001</v>
      </c>
      <c r="BQ119" s="4">
        <v>270.79700000000003</v>
      </c>
      <c r="BR119" s="4">
        <v>0.31820300000000001</v>
      </c>
      <c r="BS119" s="4">
        <v>-5</v>
      </c>
      <c r="BT119" s="4">
        <v>7.0000000000000001E-3</v>
      </c>
      <c r="BU119" s="4">
        <v>7.7760860000000003</v>
      </c>
      <c r="BV119" s="4">
        <v>21</v>
      </c>
      <c r="BW119" s="4">
        <f t="shared" si="8"/>
        <v>2.0544419212</v>
      </c>
      <c r="BY119" s="4">
        <f>BE119*$BU119*VLOOKUP("Fuel Specific Gravity",'Raw Data'!$A$1:$B$2000,2,FALSE)</f>
        <v>15701.339950114176</v>
      </c>
      <c r="BZ119" s="4">
        <f>BF119*$BU119*VLOOKUP("Fuel Specific Gravity",'Raw Data'!$A$1:$B$2000,2,FALSE)</f>
        <v>552.97450508834004</v>
      </c>
      <c r="CA119" s="4">
        <f>BJ119*$BU119*VLOOKUP("Fuel Specific Gravity",'Raw Data'!$A$1:$B$2000,2,FALSE)</f>
        <v>77.284450315124005</v>
      </c>
      <c r="CB119" s="4">
        <f>BM119*$BU119*VLOOKUP("Fuel Specific Gravity",'Raw Data'!$A$1:$B$2000,2,FALSE)</f>
        <v>139.6206606822638</v>
      </c>
    </row>
    <row r="120" spans="1:80" x14ac:dyDescent="0.25">
      <c r="A120" s="2">
        <v>43167</v>
      </c>
      <c r="B120" s="38">
        <v>2.2857638888888889E-2</v>
      </c>
      <c r="C120" s="4">
        <v>13.067</v>
      </c>
      <c r="D120" s="4">
        <v>0.81540000000000001</v>
      </c>
      <c r="E120" s="4">
        <v>8154.3776459999999</v>
      </c>
      <c r="F120" s="4">
        <v>898.2</v>
      </c>
      <c r="G120" s="4">
        <v>0.8</v>
      </c>
      <c r="H120" s="4">
        <v>3043.1</v>
      </c>
      <c r="J120" s="4">
        <v>1.8</v>
      </c>
      <c r="K120" s="4">
        <v>0.87339999999999995</v>
      </c>
      <c r="L120" s="4">
        <v>11.4123</v>
      </c>
      <c r="M120" s="4">
        <v>0.71220000000000006</v>
      </c>
      <c r="N120" s="4">
        <v>784.45219999999995</v>
      </c>
      <c r="O120" s="4">
        <v>0.67120000000000002</v>
      </c>
      <c r="P120" s="4">
        <v>785.1</v>
      </c>
      <c r="Q120" s="4">
        <v>640.14440000000002</v>
      </c>
      <c r="R120" s="4">
        <v>0.54779999999999995</v>
      </c>
      <c r="S120" s="4">
        <v>640.70000000000005</v>
      </c>
      <c r="T120" s="4">
        <v>3043.1279</v>
      </c>
      <c r="W120" s="4">
        <v>0</v>
      </c>
      <c r="X120" s="4">
        <v>1.5721000000000001</v>
      </c>
      <c r="Y120" s="4">
        <v>11.9</v>
      </c>
      <c r="Z120" s="4">
        <v>849</v>
      </c>
      <c r="AA120" s="4">
        <v>848</v>
      </c>
      <c r="AB120" s="4">
        <v>859</v>
      </c>
      <c r="AC120" s="4">
        <v>92</v>
      </c>
      <c r="AD120" s="4">
        <v>27.04</v>
      </c>
      <c r="AE120" s="4">
        <v>0.62</v>
      </c>
      <c r="AF120" s="4">
        <v>978</v>
      </c>
      <c r="AG120" s="4">
        <v>1</v>
      </c>
      <c r="AH120" s="4">
        <v>44</v>
      </c>
      <c r="AI120" s="4">
        <v>37</v>
      </c>
      <c r="AJ120" s="4">
        <v>190</v>
      </c>
      <c r="AK120" s="4">
        <v>168.1</v>
      </c>
      <c r="AL120" s="4">
        <v>3.8</v>
      </c>
      <c r="AM120" s="4">
        <v>176</v>
      </c>
      <c r="AN120" s="4" t="s">
        <v>155</v>
      </c>
      <c r="AO120" s="4">
        <v>2</v>
      </c>
      <c r="AP120" s="5">
        <v>0.77366898148148155</v>
      </c>
      <c r="AQ120" s="4">
        <v>47.163705</v>
      </c>
      <c r="AR120" s="4">
        <v>-88.490633000000003</v>
      </c>
      <c r="AS120" s="4">
        <v>317.7</v>
      </c>
      <c r="AT120" s="4">
        <v>26.1</v>
      </c>
      <c r="AU120" s="4">
        <v>12</v>
      </c>
      <c r="AV120" s="4">
        <v>10</v>
      </c>
      <c r="AW120" s="4" t="s">
        <v>199</v>
      </c>
      <c r="AX120" s="4">
        <v>1.9719</v>
      </c>
      <c r="AY120" s="4">
        <v>1.3438000000000001</v>
      </c>
      <c r="AZ120" s="4">
        <v>2.7437999999999998</v>
      </c>
      <c r="BA120" s="4">
        <v>13.404</v>
      </c>
      <c r="BB120" s="4">
        <v>14.19</v>
      </c>
      <c r="BC120" s="4">
        <v>1.06</v>
      </c>
      <c r="BD120" s="4">
        <v>14.496</v>
      </c>
      <c r="BE120" s="4">
        <v>2668.886</v>
      </c>
      <c r="BF120" s="4">
        <v>106.00700000000001</v>
      </c>
      <c r="BG120" s="4">
        <v>19.210999999999999</v>
      </c>
      <c r="BH120" s="4">
        <v>1.6E-2</v>
      </c>
      <c r="BI120" s="4">
        <v>19.228000000000002</v>
      </c>
      <c r="BJ120" s="4">
        <v>15.677</v>
      </c>
      <c r="BK120" s="4">
        <v>1.2999999999999999E-2</v>
      </c>
      <c r="BL120" s="4">
        <v>15.691000000000001</v>
      </c>
      <c r="BM120" s="4">
        <v>24.558399999999999</v>
      </c>
      <c r="BQ120" s="4">
        <v>267.32400000000001</v>
      </c>
      <c r="BR120" s="4">
        <v>0.32913900000000001</v>
      </c>
      <c r="BS120" s="4">
        <v>-5</v>
      </c>
      <c r="BT120" s="4">
        <v>7.8770000000000003E-3</v>
      </c>
      <c r="BU120" s="4">
        <v>8.0433339999999998</v>
      </c>
      <c r="BV120" s="4">
        <v>21</v>
      </c>
      <c r="BW120" s="4">
        <f t="shared" si="8"/>
        <v>2.1250488428000001</v>
      </c>
      <c r="BY120" s="4">
        <f>BE120*$BU120*VLOOKUP("Fuel Specific Gravity",'Raw Data'!$A$1:$B$2000,2,FALSE)</f>
        <v>16121.522870948922</v>
      </c>
      <c r="BZ120" s="4">
        <f>BF120*$BU120*VLOOKUP("Fuel Specific Gravity",'Raw Data'!$A$1:$B$2000,2,FALSE)</f>
        <v>640.33993021083802</v>
      </c>
      <c r="CA120" s="4">
        <f>BJ120*$BU120*VLOOKUP("Fuel Specific Gravity",'Raw Data'!$A$1:$B$2000,2,FALSE)</f>
        <v>94.697605685618001</v>
      </c>
      <c r="CB120" s="4">
        <f>BM120*$BU120*VLOOKUP("Fuel Specific Gravity",'Raw Data'!$A$1:$B$2000,2,FALSE)</f>
        <v>148.34609169290559</v>
      </c>
    </row>
    <row r="121" spans="1:80" x14ac:dyDescent="0.25">
      <c r="A121" s="2">
        <v>43167</v>
      </c>
      <c r="B121" s="38">
        <v>2.2869212962962963E-2</v>
      </c>
      <c r="C121" s="4">
        <v>13.055</v>
      </c>
      <c r="D121" s="4">
        <v>0.97109999999999996</v>
      </c>
      <c r="E121" s="4">
        <v>9710.5560239999995</v>
      </c>
      <c r="F121" s="4">
        <v>1021.5</v>
      </c>
      <c r="G121" s="4">
        <v>0.7</v>
      </c>
      <c r="H121" s="4">
        <v>3102.7</v>
      </c>
      <c r="J121" s="4">
        <v>1.8</v>
      </c>
      <c r="K121" s="4">
        <v>0.872</v>
      </c>
      <c r="L121" s="4">
        <v>11.3842</v>
      </c>
      <c r="M121" s="4">
        <v>0.8468</v>
      </c>
      <c r="N121" s="4">
        <v>890.72400000000005</v>
      </c>
      <c r="O121" s="4">
        <v>0.62780000000000002</v>
      </c>
      <c r="P121" s="4">
        <v>891.4</v>
      </c>
      <c r="Q121" s="4">
        <v>726.86649999999997</v>
      </c>
      <c r="R121" s="4">
        <v>0.51229999999999998</v>
      </c>
      <c r="S121" s="4">
        <v>727.4</v>
      </c>
      <c r="T121" s="4">
        <v>3102.7060999999999</v>
      </c>
      <c r="W121" s="4">
        <v>0</v>
      </c>
      <c r="X121" s="4">
        <v>1.5696000000000001</v>
      </c>
      <c r="Y121" s="4">
        <v>11.9</v>
      </c>
      <c r="Z121" s="4">
        <v>849</v>
      </c>
      <c r="AA121" s="4">
        <v>849</v>
      </c>
      <c r="AB121" s="4">
        <v>860</v>
      </c>
      <c r="AC121" s="4">
        <v>92</v>
      </c>
      <c r="AD121" s="4">
        <v>27.04</v>
      </c>
      <c r="AE121" s="4">
        <v>0.62</v>
      </c>
      <c r="AF121" s="4">
        <v>978</v>
      </c>
      <c r="AG121" s="4">
        <v>1</v>
      </c>
      <c r="AH121" s="4">
        <v>44</v>
      </c>
      <c r="AI121" s="4">
        <v>37</v>
      </c>
      <c r="AJ121" s="4">
        <v>190</v>
      </c>
      <c r="AK121" s="4">
        <v>168.9</v>
      </c>
      <c r="AL121" s="4">
        <v>3.8</v>
      </c>
      <c r="AM121" s="4">
        <v>175.6</v>
      </c>
      <c r="AN121" s="4" t="s">
        <v>155</v>
      </c>
      <c r="AO121" s="4">
        <v>2</v>
      </c>
      <c r="AP121" s="5">
        <v>0.77368055555555559</v>
      </c>
      <c r="AQ121" s="4">
        <v>47.163671999999998</v>
      </c>
      <c r="AR121" s="4">
        <v>-88.490797999999998</v>
      </c>
      <c r="AS121" s="4">
        <v>317.7</v>
      </c>
      <c r="AT121" s="4">
        <v>27.3</v>
      </c>
      <c r="AU121" s="4">
        <v>12</v>
      </c>
      <c r="AV121" s="4">
        <v>10</v>
      </c>
      <c r="AW121" s="4" t="s">
        <v>199</v>
      </c>
      <c r="AX121" s="4">
        <v>2.0718999999999999</v>
      </c>
      <c r="AY121" s="4">
        <v>1.5438000000000001</v>
      </c>
      <c r="AZ121" s="4">
        <v>2.8719000000000001</v>
      </c>
      <c r="BA121" s="4">
        <v>13.404</v>
      </c>
      <c r="BB121" s="4">
        <v>14.02</v>
      </c>
      <c r="BC121" s="4">
        <v>1.05</v>
      </c>
      <c r="BD121" s="4">
        <v>14.677</v>
      </c>
      <c r="BE121" s="4">
        <v>2638.364</v>
      </c>
      <c r="BF121" s="4">
        <v>124.905</v>
      </c>
      <c r="BG121" s="4">
        <v>21.617999999999999</v>
      </c>
      <c r="BH121" s="4">
        <v>1.4999999999999999E-2</v>
      </c>
      <c r="BI121" s="4">
        <v>21.632999999999999</v>
      </c>
      <c r="BJ121" s="4">
        <v>17.640999999999998</v>
      </c>
      <c r="BK121" s="4">
        <v>1.2E-2</v>
      </c>
      <c r="BL121" s="4">
        <v>17.654</v>
      </c>
      <c r="BM121" s="4">
        <v>24.814</v>
      </c>
      <c r="BQ121" s="4">
        <v>264.50299999999999</v>
      </c>
      <c r="BR121" s="4">
        <v>0.31421399999999999</v>
      </c>
      <c r="BS121" s="4">
        <v>-5</v>
      </c>
      <c r="BT121" s="4">
        <v>8.0000000000000002E-3</v>
      </c>
      <c r="BU121" s="4">
        <v>7.6786050000000001</v>
      </c>
      <c r="BV121" s="4">
        <v>21</v>
      </c>
      <c r="BW121" s="4">
        <f t="shared" si="8"/>
        <v>2.0286874409999998</v>
      </c>
      <c r="BY121" s="4">
        <f>BE121*$BU121*VLOOKUP("Fuel Specific Gravity",'Raw Data'!$A$1:$B$2000,2,FALSE)</f>
        <v>15214.475206667221</v>
      </c>
      <c r="BZ121" s="4">
        <f>BF121*$BU121*VLOOKUP("Fuel Specific Gravity",'Raw Data'!$A$1:$B$2000,2,FALSE)</f>
        <v>720.2812143012751</v>
      </c>
      <c r="CA121" s="4">
        <f>BJ121*$BU121*VLOOKUP("Fuel Specific Gravity",'Raw Data'!$A$1:$B$2000,2,FALSE)</f>
        <v>101.72916137455499</v>
      </c>
      <c r="CB121" s="4">
        <f>BM121*$BU121*VLOOKUP("Fuel Specific Gravity",'Raw Data'!$A$1:$B$2000,2,FALSE)</f>
        <v>143.09321525696998</v>
      </c>
    </row>
    <row r="122" spans="1:80" x14ac:dyDescent="0.25">
      <c r="A122" s="2">
        <v>43167</v>
      </c>
      <c r="B122" s="38">
        <v>2.2880787037037036E-2</v>
      </c>
      <c r="C122" s="4">
        <v>13.03</v>
      </c>
      <c r="D122" s="4">
        <v>1.0403</v>
      </c>
      <c r="E122" s="4">
        <v>10402.727269999999</v>
      </c>
      <c r="F122" s="4">
        <v>1109.5</v>
      </c>
      <c r="G122" s="4">
        <v>0.8</v>
      </c>
      <c r="H122" s="4">
        <v>3201.2</v>
      </c>
      <c r="J122" s="4">
        <v>1.7</v>
      </c>
      <c r="K122" s="4">
        <v>0.87150000000000005</v>
      </c>
      <c r="L122" s="4">
        <v>11.355600000000001</v>
      </c>
      <c r="M122" s="4">
        <v>0.90659999999999996</v>
      </c>
      <c r="N122" s="4">
        <v>966.94690000000003</v>
      </c>
      <c r="O122" s="4">
        <v>0.69720000000000004</v>
      </c>
      <c r="P122" s="4">
        <v>967.6</v>
      </c>
      <c r="Q122" s="4">
        <v>789.06740000000002</v>
      </c>
      <c r="R122" s="4">
        <v>0.56889999999999996</v>
      </c>
      <c r="S122" s="4">
        <v>789.6</v>
      </c>
      <c r="T122" s="4">
        <v>3201.1698000000001</v>
      </c>
      <c r="W122" s="4">
        <v>0</v>
      </c>
      <c r="X122" s="4">
        <v>1.4815</v>
      </c>
      <c r="Y122" s="4">
        <v>11.9</v>
      </c>
      <c r="Z122" s="4">
        <v>850</v>
      </c>
      <c r="AA122" s="4">
        <v>850</v>
      </c>
      <c r="AB122" s="4">
        <v>861</v>
      </c>
      <c r="AC122" s="4">
        <v>92</v>
      </c>
      <c r="AD122" s="4">
        <v>27.04</v>
      </c>
      <c r="AE122" s="4">
        <v>0.62</v>
      </c>
      <c r="AF122" s="4">
        <v>978</v>
      </c>
      <c r="AG122" s="4">
        <v>1</v>
      </c>
      <c r="AH122" s="4">
        <v>44</v>
      </c>
      <c r="AI122" s="4">
        <v>37</v>
      </c>
      <c r="AJ122" s="4">
        <v>190.9</v>
      </c>
      <c r="AK122" s="4">
        <v>169</v>
      </c>
      <c r="AL122" s="4">
        <v>3.8</v>
      </c>
      <c r="AM122" s="4">
        <v>175.2</v>
      </c>
      <c r="AN122" s="4" t="s">
        <v>155</v>
      </c>
      <c r="AO122" s="4">
        <v>2</v>
      </c>
      <c r="AP122" s="5">
        <v>0.77369212962962963</v>
      </c>
      <c r="AQ122" s="4">
        <v>47.163637000000001</v>
      </c>
      <c r="AR122" s="4">
        <v>-88.490972999999997</v>
      </c>
      <c r="AS122" s="4">
        <v>317.7</v>
      </c>
      <c r="AT122" s="4">
        <v>28.8</v>
      </c>
      <c r="AU122" s="4">
        <v>12</v>
      </c>
      <c r="AV122" s="4">
        <v>10</v>
      </c>
      <c r="AW122" s="4" t="s">
        <v>199</v>
      </c>
      <c r="AX122" s="4">
        <v>2.1718999999999999</v>
      </c>
      <c r="AY122" s="4">
        <v>1.1686000000000001</v>
      </c>
      <c r="AZ122" s="4">
        <v>2.9719000000000002</v>
      </c>
      <c r="BA122" s="4">
        <v>13.404</v>
      </c>
      <c r="BB122" s="4">
        <v>13.96</v>
      </c>
      <c r="BC122" s="4">
        <v>1.04</v>
      </c>
      <c r="BD122" s="4">
        <v>14.746</v>
      </c>
      <c r="BE122" s="4">
        <v>2623.1179999999999</v>
      </c>
      <c r="BF122" s="4">
        <v>133.29</v>
      </c>
      <c r="BG122" s="4">
        <v>23.390999999999998</v>
      </c>
      <c r="BH122" s="4">
        <v>1.7000000000000001E-2</v>
      </c>
      <c r="BI122" s="4">
        <v>23.408000000000001</v>
      </c>
      <c r="BJ122" s="4">
        <v>19.088000000000001</v>
      </c>
      <c r="BK122" s="4">
        <v>1.4E-2</v>
      </c>
      <c r="BL122" s="4">
        <v>19.102</v>
      </c>
      <c r="BM122" s="4">
        <v>25.517600000000002</v>
      </c>
      <c r="BQ122" s="4">
        <v>248.84</v>
      </c>
      <c r="BR122" s="4">
        <v>0.27692</v>
      </c>
      <c r="BS122" s="4">
        <v>-5</v>
      </c>
      <c r="BT122" s="4">
        <v>8.0000000000000002E-3</v>
      </c>
      <c r="BU122" s="4">
        <v>6.7672330000000001</v>
      </c>
      <c r="BV122" s="4">
        <v>21</v>
      </c>
      <c r="BW122" s="4">
        <f t="shared" si="8"/>
        <v>1.7879029585999999</v>
      </c>
      <c r="BY122" s="4">
        <f>BE122*$BU122*VLOOKUP("Fuel Specific Gravity",'Raw Data'!$A$1:$B$2000,2,FALSE)</f>
        <v>13331.189270062992</v>
      </c>
      <c r="BZ122" s="4">
        <f>BF122*$BU122*VLOOKUP("Fuel Specific Gravity",'Raw Data'!$A$1:$B$2000,2,FALSE)</f>
        <v>677.40536941406992</v>
      </c>
      <c r="CA122" s="4">
        <f>BJ122*$BU122*VLOOKUP("Fuel Specific Gravity",'Raw Data'!$A$1:$B$2000,2,FALSE)</f>
        <v>97.008880571504008</v>
      </c>
      <c r="CB122" s="4">
        <f>BM122*$BU122*VLOOKUP("Fuel Specific Gravity",'Raw Data'!$A$1:$B$2000,2,FALSE)</f>
        <v>129.6853421454008</v>
      </c>
    </row>
    <row r="123" spans="1:80" x14ac:dyDescent="0.25">
      <c r="A123" s="2">
        <v>43167</v>
      </c>
      <c r="B123" s="38">
        <v>2.2892361111111117E-2</v>
      </c>
      <c r="C123" s="4">
        <v>13.03</v>
      </c>
      <c r="D123" s="4">
        <v>0.95330000000000004</v>
      </c>
      <c r="E123" s="4">
        <v>9532.6666669999995</v>
      </c>
      <c r="F123" s="4">
        <v>1117.5999999999999</v>
      </c>
      <c r="G123" s="4">
        <v>1.1000000000000001</v>
      </c>
      <c r="H123" s="4">
        <v>3270.2</v>
      </c>
      <c r="J123" s="4">
        <v>1.7</v>
      </c>
      <c r="K123" s="4">
        <v>0.87219999999999998</v>
      </c>
      <c r="L123" s="4">
        <v>11.3645</v>
      </c>
      <c r="M123" s="4">
        <v>0.83140000000000003</v>
      </c>
      <c r="N123" s="4">
        <v>974.71489999999994</v>
      </c>
      <c r="O123" s="4">
        <v>0.92259999999999998</v>
      </c>
      <c r="P123" s="4">
        <v>975.6</v>
      </c>
      <c r="Q123" s="4">
        <v>795.40639999999996</v>
      </c>
      <c r="R123" s="4">
        <v>0.75290000000000001</v>
      </c>
      <c r="S123" s="4">
        <v>796.2</v>
      </c>
      <c r="T123" s="4">
        <v>3270.1948000000002</v>
      </c>
      <c r="W123" s="4">
        <v>0</v>
      </c>
      <c r="X123" s="4">
        <v>1.4826999999999999</v>
      </c>
      <c r="Y123" s="4">
        <v>11.9</v>
      </c>
      <c r="Z123" s="4">
        <v>850</v>
      </c>
      <c r="AA123" s="4">
        <v>850</v>
      </c>
      <c r="AB123" s="4">
        <v>859</v>
      </c>
      <c r="AC123" s="4">
        <v>92</v>
      </c>
      <c r="AD123" s="4">
        <v>27.04</v>
      </c>
      <c r="AE123" s="4">
        <v>0.62</v>
      </c>
      <c r="AF123" s="4">
        <v>978</v>
      </c>
      <c r="AG123" s="4">
        <v>1</v>
      </c>
      <c r="AH123" s="4">
        <v>44</v>
      </c>
      <c r="AI123" s="4">
        <v>37</v>
      </c>
      <c r="AJ123" s="4">
        <v>190.1</v>
      </c>
      <c r="AK123" s="4">
        <v>168.1</v>
      </c>
      <c r="AL123" s="4">
        <v>3.7</v>
      </c>
      <c r="AM123" s="4">
        <v>175</v>
      </c>
      <c r="AN123" s="4" t="s">
        <v>155</v>
      </c>
      <c r="AO123" s="4">
        <v>2</v>
      </c>
      <c r="AP123" s="5">
        <v>0.77370370370370367</v>
      </c>
      <c r="AQ123" s="4">
        <v>47.163603000000002</v>
      </c>
      <c r="AR123" s="4">
        <v>-88.491142999999994</v>
      </c>
      <c r="AS123" s="4">
        <v>317.7</v>
      </c>
      <c r="AT123" s="4">
        <v>30.2</v>
      </c>
      <c r="AU123" s="4">
        <v>12</v>
      </c>
      <c r="AV123" s="4">
        <v>10</v>
      </c>
      <c r="AW123" s="4" t="s">
        <v>199</v>
      </c>
      <c r="AX123" s="4">
        <v>2.2000000000000002</v>
      </c>
      <c r="AY123" s="4">
        <v>1</v>
      </c>
      <c r="AZ123" s="4">
        <v>3</v>
      </c>
      <c r="BA123" s="4">
        <v>13.404</v>
      </c>
      <c r="BB123" s="4">
        <v>14.05</v>
      </c>
      <c r="BC123" s="4">
        <v>1.05</v>
      </c>
      <c r="BD123" s="4">
        <v>14.654999999999999</v>
      </c>
      <c r="BE123" s="4">
        <v>2637.663</v>
      </c>
      <c r="BF123" s="4">
        <v>122.819</v>
      </c>
      <c r="BG123" s="4">
        <v>23.690999999999999</v>
      </c>
      <c r="BH123" s="4">
        <v>2.1999999999999999E-2</v>
      </c>
      <c r="BI123" s="4">
        <v>23.713000000000001</v>
      </c>
      <c r="BJ123" s="4">
        <v>19.332999999999998</v>
      </c>
      <c r="BK123" s="4">
        <v>1.7999999999999999E-2</v>
      </c>
      <c r="BL123" s="4">
        <v>19.350999999999999</v>
      </c>
      <c r="BM123" s="4">
        <v>26.191700000000001</v>
      </c>
      <c r="BQ123" s="4">
        <v>250.22</v>
      </c>
      <c r="BR123" s="4">
        <v>0.24393599999999999</v>
      </c>
      <c r="BS123" s="4">
        <v>-5</v>
      </c>
      <c r="BT123" s="4">
        <v>8.0000000000000002E-3</v>
      </c>
      <c r="BU123" s="4">
        <v>5.9611859999999997</v>
      </c>
      <c r="BV123" s="4">
        <v>21</v>
      </c>
      <c r="BW123" s="4">
        <f t="shared" si="8"/>
        <v>1.5749453411999998</v>
      </c>
      <c r="BY123" s="4">
        <f>BE123*$BU123*VLOOKUP("Fuel Specific Gravity",'Raw Data'!$A$1:$B$2000,2,FALSE)</f>
        <v>11808.423410986818</v>
      </c>
      <c r="BZ123" s="4">
        <f>BF123*$BU123*VLOOKUP("Fuel Specific Gravity",'Raw Data'!$A$1:$B$2000,2,FALSE)</f>
        <v>549.84232440383391</v>
      </c>
      <c r="CA123" s="4">
        <f>BJ123*$BU123*VLOOKUP("Fuel Specific Gravity",'Raw Data'!$A$1:$B$2000,2,FALSE)</f>
        <v>86.550954312437995</v>
      </c>
      <c r="CB123" s="4">
        <f>BM123*$BU123*VLOOKUP("Fuel Specific Gravity",'Raw Data'!$A$1:$B$2000,2,FALSE)</f>
        <v>117.25633011250621</v>
      </c>
    </row>
    <row r="124" spans="1:80" x14ac:dyDescent="0.25">
      <c r="A124" s="2">
        <v>43167</v>
      </c>
      <c r="B124" s="38">
        <v>2.2903935185185187E-2</v>
      </c>
      <c r="C124" s="4">
        <v>13.03</v>
      </c>
      <c r="D124" s="4">
        <v>0.88600000000000001</v>
      </c>
      <c r="E124" s="4">
        <v>8860.1309330000004</v>
      </c>
      <c r="F124" s="4">
        <v>1079.9000000000001</v>
      </c>
      <c r="G124" s="4">
        <v>1.4</v>
      </c>
      <c r="H124" s="4">
        <v>3267.3</v>
      </c>
      <c r="J124" s="4">
        <v>1.6</v>
      </c>
      <c r="K124" s="4">
        <v>0.87280000000000002</v>
      </c>
      <c r="L124" s="4">
        <v>11.3729</v>
      </c>
      <c r="M124" s="4">
        <v>0.77329999999999999</v>
      </c>
      <c r="N124" s="4">
        <v>942.55840000000001</v>
      </c>
      <c r="O124" s="4">
        <v>1.2473000000000001</v>
      </c>
      <c r="P124" s="4">
        <v>943.8</v>
      </c>
      <c r="Q124" s="4">
        <v>769.16549999999995</v>
      </c>
      <c r="R124" s="4">
        <v>1.0178</v>
      </c>
      <c r="S124" s="4">
        <v>770.2</v>
      </c>
      <c r="T124" s="4">
        <v>3267.3301000000001</v>
      </c>
      <c r="W124" s="4">
        <v>0</v>
      </c>
      <c r="X124" s="4">
        <v>1.3965000000000001</v>
      </c>
      <c r="Y124" s="4">
        <v>12</v>
      </c>
      <c r="Z124" s="4">
        <v>849</v>
      </c>
      <c r="AA124" s="4">
        <v>851</v>
      </c>
      <c r="AB124" s="4">
        <v>858</v>
      </c>
      <c r="AC124" s="4">
        <v>92</v>
      </c>
      <c r="AD124" s="4">
        <v>27.04</v>
      </c>
      <c r="AE124" s="4">
        <v>0.62</v>
      </c>
      <c r="AF124" s="4">
        <v>978</v>
      </c>
      <c r="AG124" s="4">
        <v>1</v>
      </c>
      <c r="AH124" s="4">
        <v>43.122999999999998</v>
      </c>
      <c r="AI124" s="4">
        <v>37</v>
      </c>
      <c r="AJ124" s="4">
        <v>190</v>
      </c>
      <c r="AK124" s="4">
        <v>168.9</v>
      </c>
      <c r="AL124" s="4">
        <v>3.8</v>
      </c>
      <c r="AM124" s="4">
        <v>175</v>
      </c>
      <c r="AN124" s="4" t="s">
        <v>155</v>
      </c>
      <c r="AO124" s="4">
        <v>2</v>
      </c>
      <c r="AP124" s="5">
        <v>0.77371527777777782</v>
      </c>
      <c r="AQ124" s="4">
        <v>47.163556</v>
      </c>
      <c r="AR124" s="4">
        <v>-88.491321999999997</v>
      </c>
      <c r="AS124" s="4">
        <v>317.7</v>
      </c>
      <c r="AT124" s="4">
        <v>30.7</v>
      </c>
      <c r="AU124" s="4">
        <v>12</v>
      </c>
      <c r="AV124" s="4">
        <v>10</v>
      </c>
      <c r="AW124" s="4" t="s">
        <v>199</v>
      </c>
      <c r="AX124" s="4">
        <v>2.2719</v>
      </c>
      <c r="AY124" s="4">
        <v>1.1437999999999999</v>
      </c>
      <c r="AZ124" s="4">
        <v>3.0718999999999999</v>
      </c>
      <c r="BA124" s="4">
        <v>13.404</v>
      </c>
      <c r="BB124" s="4">
        <v>14.12</v>
      </c>
      <c r="BC124" s="4">
        <v>1.05</v>
      </c>
      <c r="BD124" s="4">
        <v>14.571</v>
      </c>
      <c r="BE124" s="4">
        <v>2650.2240000000002</v>
      </c>
      <c r="BF124" s="4">
        <v>114.69799999999999</v>
      </c>
      <c r="BG124" s="4">
        <v>23.001999999999999</v>
      </c>
      <c r="BH124" s="4">
        <v>0.03</v>
      </c>
      <c r="BI124" s="4">
        <v>23.032</v>
      </c>
      <c r="BJ124" s="4">
        <v>18.77</v>
      </c>
      <c r="BK124" s="4">
        <v>2.5000000000000001E-2</v>
      </c>
      <c r="BL124" s="4">
        <v>18.795000000000002</v>
      </c>
      <c r="BM124" s="4">
        <v>26.274100000000001</v>
      </c>
      <c r="BQ124" s="4">
        <v>236.62299999999999</v>
      </c>
      <c r="BR124" s="4">
        <v>0.25666299999999997</v>
      </c>
      <c r="BS124" s="4">
        <v>-5</v>
      </c>
      <c r="BT124" s="4">
        <v>8.0000000000000002E-3</v>
      </c>
      <c r="BU124" s="4">
        <v>6.2722030000000002</v>
      </c>
      <c r="BV124" s="4">
        <v>21</v>
      </c>
      <c r="BW124" s="4">
        <f t="shared" si="8"/>
        <v>1.6571160326000001</v>
      </c>
      <c r="BY124" s="4">
        <f>BE124*$BU124*VLOOKUP("Fuel Specific Gravity",'Raw Data'!$A$1:$B$2000,2,FALSE)</f>
        <v>12483.679935527472</v>
      </c>
      <c r="BZ124" s="4">
        <f>BF124*$BU124*VLOOKUP("Fuel Specific Gravity",'Raw Data'!$A$1:$B$2000,2,FALSE)</f>
        <v>540.27626391019407</v>
      </c>
      <c r="CA124" s="4">
        <f>BJ124*$BU124*VLOOKUP("Fuel Specific Gravity",'Raw Data'!$A$1:$B$2000,2,FALSE)</f>
        <v>88.414666982810004</v>
      </c>
      <c r="CB124" s="4">
        <f>BM124*$BU124*VLOOKUP("Fuel Specific Gravity",'Raw Data'!$A$1:$B$2000,2,FALSE)</f>
        <v>123.76216312056732</v>
      </c>
    </row>
    <row r="125" spans="1:80" x14ac:dyDescent="0.25">
      <c r="A125" s="2">
        <v>43167</v>
      </c>
      <c r="B125" s="38">
        <v>2.2915509259259257E-2</v>
      </c>
      <c r="C125" s="4">
        <v>13.035</v>
      </c>
      <c r="D125" s="4">
        <v>0.72150000000000003</v>
      </c>
      <c r="E125" s="4">
        <v>7215.2864159999999</v>
      </c>
      <c r="F125" s="4">
        <v>1059.7</v>
      </c>
      <c r="G125" s="4">
        <v>1.5</v>
      </c>
      <c r="H125" s="4">
        <v>3106.3</v>
      </c>
      <c r="J125" s="4">
        <v>1.6</v>
      </c>
      <c r="K125" s="4">
        <v>0.87439999999999996</v>
      </c>
      <c r="L125" s="4">
        <v>11.3972</v>
      </c>
      <c r="M125" s="4">
        <v>0.63090000000000002</v>
      </c>
      <c r="N125" s="4">
        <v>926.55700000000002</v>
      </c>
      <c r="O125" s="4">
        <v>1.3115000000000001</v>
      </c>
      <c r="P125" s="4">
        <v>927.9</v>
      </c>
      <c r="Q125" s="4">
        <v>756.10760000000005</v>
      </c>
      <c r="R125" s="4">
        <v>1.0703</v>
      </c>
      <c r="S125" s="4">
        <v>757.2</v>
      </c>
      <c r="T125" s="4">
        <v>3106.3434999999999</v>
      </c>
      <c r="W125" s="4">
        <v>0</v>
      </c>
      <c r="X125" s="4">
        <v>1.399</v>
      </c>
      <c r="Y125" s="4">
        <v>11.9</v>
      </c>
      <c r="Z125" s="4">
        <v>850</v>
      </c>
      <c r="AA125" s="4">
        <v>851</v>
      </c>
      <c r="AB125" s="4">
        <v>858</v>
      </c>
      <c r="AC125" s="4">
        <v>92</v>
      </c>
      <c r="AD125" s="4">
        <v>27.04</v>
      </c>
      <c r="AE125" s="4">
        <v>0.62</v>
      </c>
      <c r="AF125" s="4">
        <v>978</v>
      </c>
      <c r="AG125" s="4">
        <v>1</v>
      </c>
      <c r="AH125" s="4">
        <v>43</v>
      </c>
      <c r="AI125" s="4">
        <v>37</v>
      </c>
      <c r="AJ125" s="4">
        <v>190</v>
      </c>
      <c r="AK125" s="4">
        <v>169</v>
      </c>
      <c r="AL125" s="4">
        <v>3.6</v>
      </c>
      <c r="AM125" s="4">
        <v>175</v>
      </c>
      <c r="AN125" s="4" t="s">
        <v>155</v>
      </c>
      <c r="AO125" s="4">
        <v>2</v>
      </c>
      <c r="AP125" s="5">
        <v>0.77372685185185175</v>
      </c>
      <c r="AQ125" s="4">
        <v>47.163499000000002</v>
      </c>
      <c r="AR125" s="4">
        <v>-88.491495</v>
      </c>
      <c r="AS125" s="4">
        <v>317.3</v>
      </c>
      <c r="AT125" s="4">
        <v>30.8</v>
      </c>
      <c r="AU125" s="4">
        <v>12</v>
      </c>
      <c r="AV125" s="4">
        <v>10</v>
      </c>
      <c r="AW125" s="4" t="s">
        <v>199</v>
      </c>
      <c r="AX125" s="4">
        <v>2.2999999999999998</v>
      </c>
      <c r="AY125" s="4">
        <v>1.3438000000000001</v>
      </c>
      <c r="AZ125" s="4">
        <v>3.1718999999999999</v>
      </c>
      <c r="BA125" s="4">
        <v>13.404</v>
      </c>
      <c r="BB125" s="4">
        <v>14.31</v>
      </c>
      <c r="BC125" s="4">
        <v>1.07</v>
      </c>
      <c r="BD125" s="4">
        <v>14.369</v>
      </c>
      <c r="BE125" s="4">
        <v>2684.8850000000002</v>
      </c>
      <c r="BF125" s="4">
        <v>94.590999999999994</v>
      </c>
      <c r="BG125" s="4">
        <v>22.858000000000001</v>
      </c>
      <c r="BH125" s="4">
        <v>3.2000000000000001E-2</v>
      </c>
      <c r="BI125" s="4">
        <v>22.89</v>
      </c>
      <c r="BJ125" s="4">
        <v>18.652999999999999</v>
      </c>
      <c r="BK125" s="4">
        <v>2.5999999999999999E-2</v>
      </c>
      <c r="BL125" s="4">
        <v>18.678999999999998</v>
      </c>
      <c r="BM125" s="4">
        <v>25.252099999999999</v>
      </c>
      <c r="BQ125" s="4">
        <v>239.62700000000001</v>
      </c>
      <c r="BR125" s="4">
        <v>0.29232599999999997</v>
      </c>
      <c r="BS125" s="4">
        <v>-5</v>
      </c>
      <c r="BT125" s="4">
        <v>8.8769999999999995E-3</v>
      </c>
      <c r="BU125" s="4">
        <v>7.1437160000000004</v>
      </c>
      <c r="BV125" s="4">
        <v>21</v>
      </c>
      <c r="BW125" s="4">
        <f t="shared" si="8"/>
        <v>1.8873697672</v>
      </c>
      <c r="BY125" s="4">
        <f>BE125*$BU125*VLOOKUP("Fuel Specific Gravity",'Raw Data'!$A$1:$B$2000,2,FALSE)</f>
        <v>14404.22200542766</v>
      </c>
      <c r="BZ125" s="4">
        <f>BF125*$BU125*VLOOKUP("Fuel Specific Gravity",'Raw Data'!$A$1:$B$2000,2,FALSE)</f>
        <v>507.47416135715599</v>
      </c>
      <c r="CA125" s="4">
        <f>BJ125*$BU125*VLOOKUP("Fuel Specific Gravity",'Raw Data'!$A$1:$B$2000,2,FALSE)</f>
        <v>100.072052645548</v>
      </c>
      <c r="CB125" s="4">
        <f>BM125*$BU125*VLOOKUP("Fuel Specific Gravity",'Raw Data'!$A$1:$B$2000,2,FALSE)</f>
        <v>135.47576693350359</v>
      </c>
    </row>
    <row r="126" spans="1:80" x14ac:dyDescent="0.25">
      <c r="A126" s="2">
        <v>43167</v>
      </c>
      <c r="B126" s="38">
        <v>2.2927083333333334E-2</v>
      </c>
      <c r="C126" s="4">
        <v>13.045999999999999</v>
      </c>
      <c r="D126" s="4">
        <v>0.70130000000000003</v>
      </c>
      <c r="E126" s="4">
        <v>7013.4747150000003</v>
      </c>
      <c r="F126" s="4">
        <v>1056.7</v>
      </c>
      <c r="G126" s="4">
        <v>1.6</v>
      </c>
      <c r="H126" s="4">
        <v>2933.5</v>
      </c>
      <c r="J126" s="4">
        <v>1.6</v>
      </c>
      <c r="K126" s="4">
        <v>0.87460000000000004</v>
      </c>
      <c r="L126" s="4">
        <v>11.410299999999999</v>
      </c>
      <c r="M126" s="4">
        <v>0.61339999999999995</v>
      </c>
      <c r="N126" s="4">
        <v>924.18520000000001</v>
      </c>
      <c r="O126" s="4">
        <v>1.3994</v>
      </c>
      <c r="P126" s="4">
        <v>925.6</v>
      </c>
      <c r="Q126" s="4">
        <v>754.1721</v>
      </c>
      <c r="R126" s="4">
        <v>1.1419999999999999</v>
      </c>
      <c r="S126" s="4">
        <v>755.3</v>
      </c>
      <c r="T126" s="4">
        <v>2933.5205000000001</v>
      </c>
      <c r="W126" s="4">
        <v>0</v>
      </c>
      <c r="X126" s="4">
        <v>1.3994</v>
      </c>
      <c r="Y126" s="4">
        <v>11.9</v>
      </c>
      <c r="Z126" s="4">
        <v>850</v>
      </c>
      <c r="AA126" s="4">
        <v>850</v>
      </c>
      <c r="AB126" s="4">
        <v>857</v>
      </c>
      <c r="AC126" s="4">
        <v>92</v>
      </c>
      <c r="AD126" s="4">
        <v>27.04</v>
      </c>
      <c r="AE126" s="4">
        <v>0.62</v>
      </c>
      <c r="AF126" s="4">
        <v>978</v>
      </c>
      <c r="AG126" s="4">
        <v>1</v>
      </c>
      <c r="AH126" s="4">
        <v>43</v>
      </c>
      <c r="AI126" s="4">
        <v>37</v>
      </c>
      <c r="AJ126" s="4">
        <v>190</v>
      </c>
      <c r="AK126" s="4">
        <v>168.1</v>
      </c>
      <c r="AL126" s="4">
        <v>3.6</v>
      </c>
      <c r="AM126" s="4">
        <v>174.8</v>
      </c>
      <c r="AN126" s="4" t="s">
        <v>155</v>
      </c>
      <c r="AO126" s="4">
        <v>2</v>
      </c>
      <c r="AP126" s="5">
        <v>0.7737384259259259</v>
      </c>
      <c r="AQ126" s="4">
        <v>47.163414000000003</v>
      </c>
      <c r="AR126" s="4">
        <v>-88.491634000000005</v>
      </c>
      <c r="AS126" s="4">
        <v>317.10000000000002</v>
      </c>
      <c r="AT126" s="4">
        <v>30.5</v>
      </c>
      <c r="AU126" s="4">
        <v>12</v>
      </c>
      <c r="AV126" s="4">
        <v>10</v>
      </c>
      <c r="AW126" s="4" t="s">
        <v>199</v>
      </c>
      <c r="AX126" s="4">
        <v>2.2281</v>
      </c>
      <c r="AY126" s="4">
        <v>1.4719</v>
      </c>
      <c r="AZ126" s="4">
        <v>3.1280999999999999</v>
      </c>
      <c r="BA126" s="4">
        <v>13.404</v>
      </c>
      <c r="BB126" s="4">
        <v>14.34</v>
      </c>
      <c r="BC126" s="4">
        <v>1.07</v>
      </c>
      <c r="BD126" s="4">
        <v>14.336</v>
      </c>
      <c r="BE126" s="4">
        <v>2692.7109999999998</v>
      </c>
      <c r="BF126" s="4">
        <v>92.134</v>
      </c>
      <c r="BG126" s="4">
        <v>22.84</v>
      </c>
      <c r="BH126" s="4">
        <v>3.5000000000000003E-2</v>
      </c>
      <c r="BI126" s="4">
        <v>22.873999999999999</v>
      </c>
      <c r="BJ126" s="4">
        <v>18.638000000000002</v>
      </c>
      <c r="BK126" s="4">
        <v>2.8000000000000001E-2</v>
      </c>
      <c r="BL126" s="4">
        <v>18.666</v>
      </c>
      <c r="BM126" s="4">
        <v>23.889399999999998</v>
      </c>
      <c r="BQ126" s="4">
        <v>240.12</v>
      </c>
      <c r="BR126" s="4">
        <v>0.35137400000000002</v>
      </c>
      <c r="BS126" s="4">
        <v>-5</v>
      </c>
      <c r="BT126" s="4">
        <v>8.9999999999999993E-3</v>
      </c>
      <c r="BU126" s="4">
        <v>8.586703</v>
      </c>
      <c r="BV126" s="4">
        <v>21</v>
      </c>
      <c r="BW126" s="4">
        <f t="shared" si="8"/>
        <v>2.2686069326</v>
      </c>
      <c r="BY126" s="4">
        <f>BE126*$BU126*VLOOKUP("Fuel Specific Gravity",'Raw Data'!$A$1:$B$2000,2,FALSE)</f>
        <v>17364.253725996579</v>
      </c>
      <c r="BZ126" s="4">
        <f>BF126*$BU126*VLOOKUP("Fuel Specific Gravity",'Raw Data'!$A$1:$B$2000,2,FALSE)</f>
        <v>594.13659794570208</v>
      </c>
      <c r="CA126" s="4">
        <f>BJ126*$BU126*VLOOKUP("Fuel Specific Gravity",'Raw Data'!$A$1:$B$2000,2,FALSE)</f>
        <v>120.18926685601402</v>
      </c>
      <c r="CB126" s="4">
        <f>BM126*$BU126*VLOOKUP("Fuel Specific Gravity",'Raw Data'!$A$1:$B$2000,2,FALSE)</f>
        <v>154.05351816879821</v>
      </c>
    </row>
    <row r="127" spans="1:80" x14ac:dyDescent="0.25">
      <c r="A127" s="2">
        <v>43167</v>
      </c>
      <c r="B127" s="38">
        <v>2.2938657407407404E-2</v>
      </c>
      <c r="C127" s="4">
        <v>13.06</v>
      </c>
      <c r="D127" s="4">
        <v>0.86809999999999998</v>
      </c>
      <c r="E127" s="4">
        <v>8681.2403099999992</v>
      </c>
      <c r="F127" s="4">
        <v>1106.7</v>
      </c>
      <c r="G127" s="4">
        <v>1.6</v>
      </c>
      <c r="H127" s="4">
        <v>3036.1</v>
      </c>
      <c r="J127" s="4">
        <v>1.6</v>
      </c>
      <c r="K127" s="4">
        <v>0.87290000000000001</v>
      </c>
      <c r="L127" s="4">
        <v>11.4001</v>
      </c>
      <c r="M127" s="4">
        <v>0.75780000000000003</v>
      </c>
      <c r="N127" s="4">
        <v>966.06960000000004</v>
      </c>
      <c r="O127" s="4">
        <v>1.3966000000000001</v>
      </c>
      <c r="P127" s="4">
        <v>967.5</v>
      </c>
      <c r="Q127" s="4">
        <v>788.35149999999999</v>
      </c>
      <c r="R127" s="4">
        <v>1.1396999999999999</v>
      </c>
      <c r="S127" s="4">
        <v>789.5</v>
      </c>
      <c r="T127" s="4">
        <v>3036.1163000000001</v>
      </c>
      <c r="W127" s="4">
        <v>0</v>
      </c>
      <c r="X127" s="4">
        <v>1.3966000000000001</v>
      </c>
      <c r="Y127" s="4">
        <v>11.9</v>
      </c>
      <c r="Z127" s="4">
        <v>848</v>
      </c>
      <c r="AA127" s="4">
        <v>848</v>
      </c>
      <c r="AB127" s="4">
        <v>856</v>
      </c>
      <c r="AC127" s="4">
        <v>92</v>
      </c>
      <c r="AD127" s="4">
        <v>27.04</v>
      </c>
      <c r="AE127" s="4">
        <v>0.62</v>
      </c>
      <c r="AF127" s="4">
        <v>978</v>
      </c>
      <c r="AG127" s="4">
        <v>1</v>
      </c>
      <c r="AH127" s="4">
        <v>43</v>
      </c>
      <c r="AI127" s="4">
        <v>37</v>
      </c>
      <c r="AJ127" s="4">
        <v>190</v>
      </c>
      <c r="AK127" s="4">
        <v>168.9</v>
      </c>
      <c r="AL127" s="4">
        <v>3.6</v>
      </c>
      <c r="AM127" s="4">
        <v>174.4</v>
      </c>
      <c r="AN127" s="4" t="s">
        <v>155</v>
      </c>
      <c r="AO127" s="4">
        <v>2</v>
      </c>
      <c r="AP127" s="5">
        <v>0.77375000000000005</v>
      </c>
      <c r="AQ127" s="4">
        <v>47.163311999999998</v>
      </c>
      <c r="AR127" s="4">
        <v>-88.491748000000001</v>
      </c>
      <c r="AS127" s="4">
        <v>317.2</v>
      </c>
      <c r="AT127" s="4">
        <v>30.6</v>
      </c>
      <c r="AU127" s="4">
        <v>12</v>
      </c>
      <c r="AV127" s="4">
        <v>10</v>
      </c>
      <c r="AW127" s="4" t="s">
        <v>199</v>
      </c>
      <c r="AX127" s="4">
        <v>2.3437999999999999</v>
      </c>
      <c r="AY127" s="4">
        <v>1.5719000000000001</v>
      </c>
      <c r="AZ127" s="4">
        <v>3.2437999999999998</v>
      </c>
      <c r="BA127" s="4">
        <v>13.404</v>
      </c>
      <c r="BB127" s="4">
        <v>14.14</v>
      </c>
      <c r="BC127" s="4">
        <v>1.05</v>
      </c>
      <c r="BD127" s="4">
        <v>14.561</v>
      </c>
      <c r="BE127" s="4">
        <v>2659.0149999999999</v>
      </c>
      <c r="BF127" s="4">
        <v>112.496</v>
      </c>
      <c r="BG127" s="4">
        <v>23.597000000000001</v>
      </c>
      <c r="BH127" s="4">
        <v>3.4000000000000002E-2</v>
      </c>
      <c r="BI127" s="4">
        <v>23.631</v>
      </c>
      <c r="BJ127" s="4">
        <v>19.256</v>
      </c>
      <c r="BK127" s="4">
        <v>2.8000000000000001E-2</v>
      </c>
      <c r="BL127" s="4">
        <v>19.283999999999999</v>
      </c>
      <c r="BM127" s="4">
        <v>24.4374</v>
      </c>
      <c r="BQ127" s="4">
        <v>236.86199999999999</v>
      </c>
      <c r="BR127" s="4">
        <v>0.40548099999999998</v>
      </c>
      <c r="BS127" s="4">
        <v>-5</v>
      </c>
      <c r="BT127" s="4">
        <v>8.9999999999999993E-3</v>
      </c>
      <c r="BU127" s="4">
        <v>9.9089419999999997</v>
      </c>
      <c r="BV127" s="4">
        <v>21</v>
      </c>
      <c r="BW127" s="4">
        <f t="shared" si="8"/>
        <v>2.6179424763999997</v>
      </c>
      <c r="BY127" s="4">
        <f>BE127*$BU127*VLOOKUP("Fuel Specific Gravity",'Raw Data'!$A$1:$B$2000,2,FALSE)</f>
        <v>19787.367084509628</v>
      </c>
      <c r="BZ127" s="4">
        <f>BF127*$BU127*VLOOKUP("Fuel Specific Gravity",'Raw Data'!$A$1:$B$2000,2,FALSE)</f>
        <v>837.15197076323193</v>
      </c>
      <c r="CA127" s="4">
        <f>BJ127*$BU127*VLOOKUP("Fuel Specific Gravity",'Raw Data'!$A$1:$B$2000,2,FALSE)</f>
        <v>143.29574695115198</v>
      </c>
      <c r="CB127" s="4">
        <f>BM127*$BU127*VLOOKUP("Fuel Specific Gravity",'Raw Data'!$A$1:$B$2000,2,FALSE)</f>
        <v>181.8537332023308</v>
      </c>
    </row>
    <row r="128" spans="1:80" x14ac:dyDescent="0.25">
      <c r="A128" s="2">
        <v>43167</v>
      </c>
      <c r="B128" s="38">
        <v>2.2950231481481481E-2</v>
      </c>
      <c r="C128" s="4">
        <v>13.06</v>
      </c>
      <c r="D128" s="4">
        <v>1.1237999999999999</v>
      </c>
      <c r="E128" s="4">
        <v>11237.743759999999</v>
      </c>
      <c r="F128" s="4">
        <v>1227.0999999999999</v>
      </c>
      <c r="G128" s="4">
        <v>1.5</v>
      </c>
      <c r="H128" s="4">
        <v>3369.6</v>
      </c>
      <c r="J128" s="4">
        <v>1.5</v>
      </c>
      <c r="K128" s="4">
        <v>0.87029999999999996</v>
      </c>
      <c r="L128" s="4">
        <v>11.365600000000001</v>
      </c>
      <c r="M128" s="4">
        <v>0.97799999999999998</v>
      </c>
      <c r="N128" s="4">
        <v>1067.8707999999999</v>
      </c>
      <c r="O128" s="4">
        <v>1.2803</v>
      </c>
      <c r="P128" s="4">
        <v>1069.2</v>
      </c>
      <c r="Q128" s="4">
        <v>871.42529999999999</v>
      </c>
      <c r="R128" s="4">
        <v>1.0448</v>
      </c>
      <c r="S128" s="4">
        <v>872.5</v>
      </c>
      <c r="T128" s="4">
        <v>3369.6206000000002</v>
      </c>
      <c r="W128" s="4">
        <v>0</v>
      </c>
      <c r="X128" s="4">
        <v>1.3053999999999999</v>
      </c>
      <c r="Y128" s="4">
        <v>11.9</v>
      </c>
      <c r="Z128" s="4">
        <v>848</v>
      </c>
      <c r="AA128" s="4">
        <v>847</v>
      </c>
      <c r="AB128" s="4">
        <v>856</v>
      </c>
      <c r="AC128" s="4">
        <v>92</v>
      </c>
      <c r="AD128" s="4">
        <v>27.04</v>
      </c>
      <c r="AE128" s="4">
        <v>0.62</v>
      </c>
      <c r="AF128" s="4">
        <v>978</v>
      </c>
      <c r="AG128" s="4">
        <v>1</v>
      </c>
      <c r="AH128" s="4">
        <v>43</v>
      </c>
      <c r="AI128" s="4">
        <v>37</v>
      </c>
      <c r="AJ128" s="4">
        <v>190</v>
      </c>
      <c r="AK128" s="4">
        <v>168.1</v>
      </c>
      <c r="AL128" s="4">
        <v>3.6</v>
      </c>
      <c r="AM128" s="4">
        <v>174.1</v>
      </c>
      <c r="AN128" s="4" t="s">
        <v>155</v>
      </c>
      <c r="AO128" s="4">
        <v>2</v>
      </c>
      <c r="AP128" s="5">
        <v>0.77376157407407409</v>
      </c>
      <c r="AQ128" s="4">
        <v>47.163195999999999</v>
      </c>
      <c r="AR128" s="4">
        <v>-88.491836000000006</v>
      </c>
      <c r="AS128" s="4">
        <v>317.2</v>
      </c>
      <c r="AT128" s="4">
        <v>31.5</v>
      </c>
      <c r="AU128" s="4">
        <v>12</v>
      </c>
      <c r="AV128" s="4">
        <v>10</v>
      </c>
      <c r="AW128" s="4" t="s">
        <v>199</v>
      </c>
      <c r="AX128" s="4">
        <v>2.6156999999999999</v>
      </c>
      <c r="AY128" s="4">
        <v>1.1686000000000001</v>
      </c>
      <c r="AZ128" s="4">
        <v>3.4438</v>
      </c>
      <c r="BA128" s="4">
        <v>13.404</v>
      </c>
      <c r="BB128" s="4">
        <v>13.83</v>
      </c>
      <c r="BC128" s="4">
        <v>1.03</v>
      </c>
      <c r="BD128" s="4">
        <v>14.907</v>
      </c>
      <c r="BE128" s="4">
        <v>2605.0239999999999</v>
      </c>
      <c r="BF128" s="4">
        <v>142.66800000000001</v>
      </c>
      <c r="BG128" s="4">
        <v>25.631</v>
      </c>
      <c r="BH128" s="4">
        <v>3.1E-2</v>
      </c>
      <c r="BI128" s="4">
        <v>25.661999999999999</v>
      </c>
      <c r="BJ128" s="4">
        <v>20.916</v>
      </c>
      <c r="BK128" s="4">
        <v>2.5000000000000001E-2</v>
      </c>
      <c r="BL128" s="4">
        <v>20.940999999999999</v>
      </c>
      <c r="BM128" s="4">
        <v>26.651399999999999</v>
      </c>
      <c r="BQ128" s="4">
        <v>217.55</v>
      </c>
      <c r="BR128" s="4">
        <v>0.45058799999999999</v>
      </c>
      <c r="BS128" s="4">
        <v>-5</v>
      </c>
      <c r="BT128" s="4">
        <v>8.9999999999999993E-3</v>
      </c>
      <c r="BU128" s="4">
        <v>11.011244</v>
      </c>
      <c r="BV128" s="4">
        <v>21</v>
      </c>
      <c r="BW128" s="4">
        <f t="shared" si="8"/>
        <v>2.9091706648</v>
      </c>
      <c r="BY128" s="4">
        <f>BE128*$BU128*VLOOKUP("Fuel Specific Gravity",'Raw Data'!$A$1:$B$2000,2,FALSE)</f>
        <v>21542.100722281855</v>
      </c>
      <c r="BZ128" s="4">
        <f>BF128*$BU128*VLOOKUP("Fuel Specific Gravity",'Raw Data'!$A$1:$B$2000,2,FALSE)</f>
        <v>1179.7850714029921</v>
      </c>
      <c r="CA128" s="4">
        <f>BJ128*$BU128*VLOOKUP("Fuel Specific Gravity",'Raw Data'!$A$1:$B$2000,2,FALSE)</f>
        <v>172.963695807504</v>
      </c>
      <c r="CB128" s="4">
        <f>BM128*$BU128*VLOOKUP("Fuel Specific Gravity",'Raw Data'!$A$1:$B$2000,2,FALSE)</f>
        <v>220.39226632454159</v>
      </c>
    </row>
    <row r="129" spans="1:80" x14ac:dyDescent="0.25">
      <c r="A129" s="2">
        <v>43167</v>
      </c>
      <c r="B129" s="38">
        <v>2.2961805555555551E-2</v>
      </c>
      <c r="C129" s="4">
        <v>13.052</v>
      </c>
      <c r="D129" s="4">
        <v>1.3188</v>
      </c>
      <c r="E129" s="4">
        <v>13188.2</v>
      </c>
      <c r="F129" s="4">
        <v>1413.7</v>
      </c>
      <c r="G129" s="4">
        <v>1.4</v>
      </c>
      <c r="H129" s="4">
        <v>3678.3</v>
      </c>
      <c r="J129" s="4">
        <v>1.5</v>
      </c>
      <c r="K129" s="4">
        <v>0.86829999999999996</v>
      </c>
      <c r="L129" s="4">
        <v>11.332599999999999</v>
      </c>
      <c r="M129" s="4">
        <v>1.1451</v>
      </c>
      <c r="N129" s="4">
        <v>1227.4273000000001</v>
      </c>
      <c r="O129" s="4">
        <v>1.2156</v>
      </c>
      <c r="P129" s="4">
        <v>1228.5999999999999</v>
      </c>
      <c r="Q129" s="4">
        <v>1001.6299</v>
      </c>
      <c r="R129" s="4">
        <v>0.99199999999999999</v>
      </c>
      <c r="S129" s="4">
        <v>1002.6</v>
      </c>
      <c r="T129" s="4">
        <v>3678.268</v>
      </c>
      <c r="W129" s="4">
        <v>0</v>
      </c>
      <c r="X129" s="4">
        <v>1.3024</v>
      </c>
      <c r="Y129" s="4">
        <v>12</v>
      </c>
      <c r="Z129" s="4">
        <v>847</v>
      </c>
      <c r="AA129" s="4">
        <v>847</v>
      </c>
      <c r="AB129" s="4">
        <v>857</v>
      </c>
      <c r="AC129" s="4">
        <v>92</v>
      </c>
      <c r="AD129" s="4">
        <v>27.04</v>
      </c>
      <c r="AE129" s="4">
        <v>0.62</v>
      </c>
      <c r="AF129" s="4">
        <v>978</v>
      </c>
      <c r="AG129" s="4">
        <v>1</v>
      </c>
      <c r="AH129" s="4">
        <v>43</v>
      </c>
      <c r="AI129" s="4">
        <v>37</v>
      </c>
      <c r="AJ129" s="4">
        <v>190.9</v>
      </c>
      <c r="AK129" s="4">
        <v>168</v>
      </c>
      <c r="AL129" s="4">
        <v>3.6</v>
      </c>
      <c r="AM129" s="4">
        <v>174.3</v>
      </c>
      <c r="AN129" s="4" t="s">
        <v>155</v>
      </c>
      <c r="AO129" s="4">
        <v>2</v>
      </c>
      <c r="AP129" s="5">
        <v>0.77377314814814813</v>
      </c>
      <c r="AQ129" s="4">
        <v>47.163061999999996</v>
      </c>
      <c r="AR129" s="4">
        <v>-88.491878999999997</v>
      </c>
      <c r="AS129" s="4">
        <v>316.89999999999998</v>
      </c>
      <c r="AT129" s="4">
        <v>33</v>
      </c>
      <c r="AU129" s="4">
        <v>12</v>
      </c>
      <c r="AV129" s="4">
        <v>10</v>
      </c>
      <c r="AW129" s="4" t="s">
        <v>199</v>
      </c>
      <c r="AX129" s="4">
        <v>1.8371999999999999</v>
      </c>
      <c r="AY129" s="4">
        <v>1</v>
      </c>
      <c r="AZ129" s="4">
        <v>2.4215</v>
      </c>
      <c r="BA129" s="4">
        <v>13.404</v>
      </c>
      <c r="BB129" s="4">
        <v>13.61</v>
      </c>
      <c r="BC129" s="4">
        <v>1.02</v>
      </c>
      <c r="BD129" s="4">
        <v>15.172000000000001</v>
      </c>
      <c r="BE129" s="4">
        <v>2563.991</v>
      </c>
      <c r="BF129" s="4">
        <v>164.89400000000001</v>
      </c>
      <c r="BG129" s="4">
        <v>29.082000000000001</v>
      </c>
      <c r="BH129" s="4">
        <v>2.9000000000000001E-2</v>
      </c>
      <c r="BI129" s="4">
        <v>29.111000000000001</v>
      </c>
      <c r="BJ129" s="4">
        <v>23.731999999999999</v>
      </c>
      <c r="BK129" s="4">
        <v>2.4E-2</v>
      </c>
      <c r="BL129" s="4">
        <v>23.754999999999999</v>
      </c>
      <c r="BM129" s="4">
        <v>28.718</v>
      </c>
      <c r="BQ129" s="4">
        <v>214.255</v>
      </c>
      <c r="BR129" s="4">
        <v>0.42969000000000002</v>
      </c>
      <c r="BS129" s="4">
        <v>-5</v>
      </c>
      <c r="BT129" s="4">
        <v>8.9999999999999993E-3</v>
      </c>
      <c r="BU129" s="4">
        <v>10.500548999999999</v>
      </c>
      <c r="BV129" s="4">
        <v>21</v>
      </c>
      <c r="BW129" s="4">
        <f t="shared" si="8"/>
        <v>2.7742450457999999</v>
      </c>
      <c r="BY129" s="4">
        <f>BE129*$BU129*VLOOKUP("Fuel Specific Gravity",'Raw Data'!$A$1:$B$2000,2,FALSE)</f>
        <v>20219.408161425308</v>
      </c>
      <c r="BZ129" s="4">
        <f>BF129*$BU129*VLOOKUP("Fuel Specific Gravity",'Raw Data'!$A$1:$B$2000,2,FALSE)</f>
        <v>1300.3396226313059</v>
      </c>
      <c r="CA129" s="4">
        <f>BJ129*$BU129*VLOOKUP("Fuel Specific Gravity",'Raw Data'!$A$1:$B$2000,2,FALSE)</f>
        <v>187.14847067986798</v>
      </c>
      <c r="CB129" s="4">
        <f>BM129*$BU129*VLOOKUP("Fuel Specific Gravity",'Raw Data'!$A$1:$B$2000,2,FALSE)</f>
        <v>226.46762940268198</v>
      </c>
    </row>
    <row r="130" spans="1:80" x14ac:dyDescent="0.25">
      <c r="A130" s="2">
        <v>43167</v>
      </c>
      <c r="B130" s="38">
        <v>2.2973379629629628E-2</v>
      </c>
      <c r="C130" s="4">
        <v>13.05</v>
      </c>
      <c r="D130" s="4">
        <v>1.4137999999999999</v>
      </c>
      <c r="E130" s="4">
        <v>14138.2</v>
      </c>
      <c r="F130" s="4">
        <v>1517.8</v>
      </c>
      <c r="G130" s="4">
        <v>1.4</v>
      </c>
      <c r="H130" s="4">
        <v>3823.7</v>
      </c>
      <c r="J130" s="4">
        <v>1.5</v>
      </c>
      <c r="K130" s="4">
        <v>0.86729999999999996</v>
      </c>
      <c r="L130" s="4">
        <v>11.318</v>
      </c>
      <c r="M130" s="4">
        <v>1.2262</v>
      </c>
      <c r="N130" s="4">
        <v>1316.396</v>
      </c>
      <c r="O130" s="4">
        <v>1.2141999999999999</v>
      </c>
      <c r="P130" s="4">
        <v>1317.6</v>
      </c>
      <c r="Q130" s="4">
        <v>1074.2318</v>
      </c>
      <c r="R130" s="4">
        <v>0.99080000000000001</v>
      </c>
      <c r="S130" s="4">
        <v>1075.2</v>
      </c>
      <c r="T130" s="4">
        <v>3823.7161000000001</v>
      </c>
      <c r="W130" s="4">
        <v>0</v>
      </c>
      <c r="X130" s="4">
        <v>1.3008999999999999</v>
      </c>
      <c r="Y130" s="4">
        <v>11.9</v>
      </c>
      <c r="Z130" s="4">
        <v>848</v>
      </c>
      <c r="AA130" s="4">
        <v>847</v>
      </c>
      <c r="AB130" s="4">
        <v>858</v>
      </c>
      <c r="AC130" s="4">
        <v>92</v>
      </c>
      <c r="AD130" s="4">
        <v>27.04</v>
      </c>
      <c r="AE130" s="4">
        <v>0.62</v>
      </c>
      <c r="AF130" s="4">
        <v>978</v>
      </c>
      <c r="AG130" s="4">
        <v>1</v>
      </c>
      <c r="AH130" s="4">
        <v>43</v>
      </c>
      <c r="AI130" s="4">
        <v>37</v>
      </c>
      <c r="AJ130" s="4">
        <v>191</v>
      </c>
      <c r="AK130" s="4">
        <v>168</v>
      </c>
      <c r="AL130" s="4">
        <v>3.6</v>
      </c>
      <c r="AM130" s="4">
        <v>174.7</v>
      </c>
      <c r="AN130" s="4" t="s">
        <v>155</v>
      </c>
      <c r="AO130" s="4">
        <v>2</v>
      </c>
      <c r="AP130" s="5">
        <v>0.77378472222222217</v>
      </c>
      <c r="AQ130" s="4">
        <v>47.162917</v>
      </c>
      <c r="AR130" s="4">
        <v>-88.491888000000003</v>
      </c>
      <c r="AS130" s="4">
        <v>316.89999999999998</v>
      </c>
      <c r="AT130" s="4">
        <v>33.5</v>
      </c>
      <c r="AU130" s="4">
        <v>12</v>
      </c>
      <c r="AV130" s="4">
        <v>10</v>
      </c>
      <c r="AW130" s="4" t="s">
        <v>199</v>
      </c>
      <c r="AX130" s="4">
        <v>1.571828</v>
      </c>
      <c r="AY130" s="4">
        <v>1.2154849999999999</v>
      </c>
      <c r="AZ130" s="4">
        <v>2.2154850000000001</v>
      </c>
      <c r="BA130" s="4">
        <v>13.404</v>
      </c>
      <c r="BB130" s="4">
        <v>13.5</v>
      </c>
      <c r="BC130" s="4">
        <v>1.01</v>
      </c>
      <c r="BD130" s="4">
        <v>15.303000000000001</v>
      </c>
      <c r="BE130" s="4">
        <v>2544.5830000000001</v>
      </c>
      <c r="BF130" s="4">
        <v>175.46</v>
      </c>
      <c r="BG130" s="4">
        <v>30.992999999999999</v>
      </c>
      <c r="BH130" s="4">
        <v>2.9000000000000001E-2</v>
      </c>
      <c r="BI130" s="4">
        <v>31.021999999999998</v>
      </c>
      <c r="BJ130" s="4">
        <v>25.292000000000002</v>
      </c>
      <c r="BK130" s="4">
        <v>2.3E-2</v>
      </c>
      <c r="BL130" s="4">
        <v>25.315000000000001</v>
      </c>
      <c r="BM130" s="4">
        <v>29.665700000000001</v>
      </c>
      <c r="BQ130" s="4">
        <v>212.66499999999999</v>
      </c>
      <c r="BR130" s="4">
        <v>0.41021400000000002</v>
      </c>
      <c r="BS130" s="4">
        <v>-5</v>
      </c>
      <c r="BT130" s="4">
        <v>8.123E-3</v>
      </c>
      <c r="BU130" s="4">
        <v>10.024604999999999</v>
      </c>
      <c r="BV130" s="4">
        <v>21</v>
      </c>
      <c r="BW130" s="4">
        <f t="shared" si="8"/>
        <v>2.6485006409999996</v>
      </c>
      <c r="BY130" s="4">
        <f>BE130*$BU130*VLOOKUP("Fuel Specific Gravity",'Raw Data'!$A$1:$B$2000,2,FALSE)</f>
        <v>19156.838038000966</v>
      </c>
      <c r="BZ130" s="4">
        <f>BF130*$BU130*VLOOKUP("Fuel Specific Gravity",'Raw Data'!$A$1:$B$2000,2,FALSE)</f>
        <v>1320.9468121683001</v>
      </c>
      <c r="CA130" s="4">
        <f>BJ130*$BU130*VLOOKUP("Fuel Specific Gravity",'Raw Data'!$A$1:$B$2000,2,FALSE)</f>
        <v>190.41027455465999</v>
      </c>
      <c r="CB130" s="4">
        <f>BM130*$BU130*VLOOKUP("Fuel Specific Gravity",'Raw Data'!$A$1:$B$2000,2,FALSE)</f>
        <v>223.33758033592346</v>
      </c>
    </row>
    <row r="131" spans="1:80" x14ac:dyDescent="0.25">
      <c r="A131" s="2">
        <v>43167</v>
      </c>
      <c r="B131" s="38">
        <v>2.2984953703703705E-2</v>
      </c>
      <c r="C131" s="4">
        <v>13.045</v>
      </c>
      <c r="D131" s="4">
        <v>1.5333000000000001</v>
      </c>
      <c r="E131" s="4">
        <v>15333.37298</v>
      </c>
      <c r="F131" s="4">
        <v>1549.7</v>
      </c>
      <c r="G131" s="4">
        <v>1.4</v>
      </c>
      <c r="H131" s="4">
        <v>3898.5</v>
      </c>
      <c r="J131" s="4">
        <v>1.4</v>
      </c>
      <c r="K131" s="4">
        <v>0.86619999999999997</v>
      </c>
      <c r="L131" s="4">
        <v>11.2994</v>
      </c>
      <c r="M131" s="4">
        <v>1.3281000000000001</v>
      </c>
      <c r="N131" s="4">
        <v>1342.2727</v>
      </c>
      <c r="O131" s="4">
        <v>1.2125999999999999</v>
      </c>
      <c r="P131" s="4">
        <v>1343.5</v>
      </c>
      <c r="Q131" s="4">
        <v>1095.3483000000001</v>
      </c>
      <c r="R131" s="4">
        <v>0.98960000000000004</v>
      </c>
      <c r="S131" s="4">
        <v>1096.3</v>
      </c>
      <c r="T131" s="4">
        <v>3898.4645999999998</v>
      </c>
      <c r="W131" s="4">
        <v>0</v>
      </c>
      <c r="X131" s="4">
        <v>1.2125999999999999</v>
      </c>
      <c r="Y131" s="4">
        <v>11.9</v>
      </c>
      <c r="Z131" s="4">
        <v>847</v>
      </c>
      <c r="AA131" s="4">
        <v>846</v>
      </c>
      <c r="AB131" s="4">
        <v>857</v>
      </c>
      <c r="AC131" s="4">
        <v>92</v>
      </c>
      <c r="AD131" s="4">
        <v>27.04</v>
      </c>
      <c r="AE131" s="4">
        <v>0.62</v>
      </c>
      <c r="AF131" s="4">
        <v>978</v>
      </c>
      <c r="AG131" s="4">
        <v>1</v>
      </c>
      <c r="AH131" s="4">
        <v>43</v>
      </c>
      <c r="AI131" s="4">
        <v>37</v>
      </c>
      <c r="AJ131" s="4">
        <v>191</v>
      </c>
      <c r="AK131" s="4">
        <v>168.9</v>
      </c>
      <c r="AL131" s="4">
        <v>3.6</v>
      </c>
      <c r="AM131" s="4">
        <v>175</v>
      </c>
      <c r="AN131" s="4" t="s">
        <v>155</v>
      </c>
      <c r="AO131" s="4">
        <v>2</v>
      </c>
      <c r="AP131" s="5">
        <v>0.77379629629629632</v>
      </c>
      <c r="AQ131" s="4">
        <v>47.162762000000001</v>
      </c>
      <c r="AR131" s="4">
        <v>-88.491872999999998</v>
      </c>
      <c r="AS131" s="4">
        <v>317</v>
      </c>
      <c r="AT131" s="4">
        <v>36.1</v>
      </c>
      <c r="AU131" s="4">
        <v>12</v>
      </c>
      <c r="AV131" s="4">
        <v>10</v>
      </c>
      <c r="AW131" s="4" t="s">
        <v>199</v>
      </c>
      <c r="AX131" s="4">
        <v>1.743744</v>
      </c>
      <c r="AY131" s="4">
        <v>1.5156160000000001</v>
      </c>
      <c r="AZ131" s="4">
        <v>2.5156160000000001</v>
      </c>
      <c r="BA131" s="4">
        <v>13.404</v>
      </c>
      <c r="BB131" s="4">
        <v>13.38</v>
      </c>
      <c r="BC131" s="4">
        <v>1</v>
      </c>
      <c r="BD131" s="4">
        <v>15.452</v>
      </c>
      <c r="BE131" s="4">
        <v>2522.62</v>
      </c>
      <c r="BF131" s="4">
        <v>188.71700000000001</v>
      </c>
      <c r="BG131" s="4">
        <v>31.382000000000001</v>
      </c>
      <c r="BH131" s="4">
        <v>2.8000000000000001E-2</v>
      </c>
      <c r="BI131" s="4">
        <v>31.41</v>
      </c>
      <c r="BJ131" s="4">
        <v>25.609000000000002</v>
      </c>
      <c r="BK131" s="4">
        <v>2.3E-2</v>
      </c>
      <c r="BL131" s="4">
        <v>25.632000000000001</v>
      </c>
      <c r="BM131" s="4">
        <v>30.033999999999999</v>
      </c>
      <c r="BQ131" s="4">
        <v>196.84399999999999</v>
      </c>
      <c r="BR131" s="4">
        <v>0.50359299999999996</v>
      </c>
      <c r="BS131" s="4">
        <v>-5</v>
      </c>
      <c r="BT131" s="4">
        <v>7.123E-3</v>
      </c>
      <c r="BU131" s="4">
        <v>12.306554</v>
      </c>
      <c r="BV131" s="4">
        <v>21</v>
      </c>
      <c r="BW131" s="4">
        <f t="shared" si="8"/>
        <v>3.2513915667999997</v>
      </c>
      <c r="BY131" s="4">
        <f>BE131*$BU131*VLOOKUP("Fuel Specific Gravity",'Raw Data'!$A$1:$B$2000,2,FALSE)</f>
        <v>23314.61419786148</v>
      </c>
      <c r="BZ131" s="4">
        <f>BF131*$BU131*VLOOKUP("Fuel Specific Gravity",'Raw Data'!$A$1:$B$2000,2,FALSE)</f>
        <v>1744.1644193647182</v>
      </c>
      <c r="CA131" s="4">
        <f>BJ131*$BU131*VLOOKUP("Fuel Specific Gravity",'Raw Data'!$A$1:$B$2000,2,FALSE)</f>
        <v>236.68406458088603</v>
      </c>
      <c r="CB131" s="4">
        <f>BM131*$BU131*VLOOKUP("Fuel Specific Gravity",'Raw Data'!$A$1:$B$2000,2,FALSE)</f>
        <v>277.58089716983596</v>
      </c>
    </row>
    <row r="132" spans="1:80" x14ac:dyDescent="0.25">
      <c r="A132" s="2">
        <v>43167</v>
      </c>
      <c r="B132" s="38">
        <v>2.2996527777777779E-2</v>
      </c>
      <c r="C132" s="4">
        <v>12.986000000000001</v>
      </c>
      <c r="D132" s="4">
        <v>1.7277</v>
      </c>
      <c r="E132" s="4">
        <v>17277.336169999999</v>
      </c>
      <c r="F132" s="4">
        <v>1583</v>
      </c>
      <c r="G132" s="4">
        <v>1.4</v>
      </c>
      <c r="H132" s="4">
        <v>3950.6</v>
      </c>
      <c r="J132" s="4">
        <v>1.3</v>
      </c>
      <c r="K132" s="4">
        <v>0.86480000000000001</v>
      </c>
      <c r="L132" s="4">
        <v>11.231</v>
      </c>
      <c r="M132" s="4">
        <v>1.4942</v>
      </c>
      <c r="N132" s="4">
        <v>1369.0035</v>
      </c>
      <c r="O132" s="4">
        <v>1.2108000000000001</v>
      </c>
      <c r="P132" s="4">
        <v>1370.2</v>
      </c>
      <c r="Q132" s="4">
        <v>1117.1617000000001</v>
      </c>
      <c r="R132" s="4">
        <v>0.98799999999999999</v>
      </c>
      <c r="S132" s="4">
        <v>1118.0999999999999</v>
      </c>
      <c r="T132" s="4">
        <v>3950.6019000000001</v>
      </c>
      <c r="W132" s="4">
        <v>0</v>
      </c>
      <c r="X132" s="4">
        <v>1.1243000000000001</v>
      </c>
      <c r="Y132" s="4">
        <v>11.9</v>
      </c>
      <c r="Z132" s="4">
        <v>846</v>
      </c>
      <c r="AA132" s="4">
        <v>845</v>
      </c>
      <c r="AB132" s="4">
        <v>857</v>
      </c>
      <c r="AC132" s="4">
        <v>92</v>
      </c>
      <c r="AD132" s="4">
        <v>27.04</v>
      </c>
      <c r="AE132" s="4">
        <v>0.62</v>
      </c>
      <c r="AF132" s="4">
        <v>978</v>
      </c>
      <c r="AG132" s="4">
        <v>1</v>
      </c>
      <c r="AH132" s="4">
        <v>43</v>
      </c>
      <c r="AI132" s="4">
        <v>37</v>
      </c>
      <c r="AJ132" s="4">
        <v>191</v>
      </c>
      <c r="AK132" s="4">
        <v>169</v>
      </c>
      <c r="AL132" s="4">
        <v>3.7</v>
      </c>
      <c r="AM132" s="4">
        <v>175</v>
      </c>
      <c r="AN132" s="4" t="s">
        <v>155</v>
      </c>
      <c r="AO132" s="4">
        <v>2</v>
      </c>
      <c r="AP132" s="5">
        <v>0.77380787037037047</v>
      </c>
      <c r="AQ132" s="4">
        <v>47.162607000000001</v>
      </c>
      <c r="AR132" s="4">
        <v>-88.491838999999999</v>
      </c>
      <c r="AS132" s="4">
        <v>316.7</v>
      </c>
      <c r="AT132" s="4">
        <v>37.1</v>
      </c>
      <c r="AU132" s="4">
        <v>12</v>
      </c>
      <c r="AV132" s="4">
        <v>10</v>
      </c>
      <c r="AW132" s="4" t="s">
        <v>199</v>
      </c>
      <c r="AX132" s="4">
        <v>1.4404999999999999</v>
      </c>
      <c r="AY132" s="4">
        <v>1.6</v>
      </c>
      <c r="AZ132" s="4">
        <v>2.2404999999999999</v>
      </c>
      <c r="BA132" s="4">
        <v>13.404</v>
      </c>
      <c r="BB132" s="4">
        <v>13.24</v>
      </c>
      <c r="BC132" s="4">
        <v>0.99</v>
      </c>
      <c r="BD132" s="4">
        <v>15.628</v>
      </c>
      <c r="BE132" s="4">
        <v>2487.6170000000002</v>
      </c>
      <c r="BF132" s="4">
        <v>210.64699999999999</v>
      </c>
      <c r="BG132" s="4">
        <v>31.754999999999999</v>
      </c>
      <c r="BH132" s="4">
        <v>2.8000000000000001E-2</v>
      </c>
      <c r="BI132" s="4">
        <v>31.783000000000001</v>
      </c>
      <c r="BJ132" s="4">
        <v>25.913</v>
      </c>
      <c r="BK132" s="4">
        <v>2.3E-2</v>
      </c>
      <c r="BL132" s="4">
        <v>25.936</v>
      </c>
      <c r="BM132" s="4">
        <v>30.196100000000001</v>
      </c>
      <c r="BQ132" s="4">
        <v>181.06899999999999</v>
      </c>
      <c r="BR132" s="4">
        <v>0.48893599999999998</v>
      </c>
      <c r="BS132" s="4">
        <v>-5</v>
      </c>
      <c r="BT132" s="4">
        <v>7.8770000000000003E-3</v>
      </c>
      <c r="BU132" s="4">
        <v>11.948373</v>
      </c>
      <c r="BV132" s="4">
        <v>21</v>
      </c>
      <c r="BW132" s="4">
        <f t="shared" si="8"/>
        <v>3.1567601465999999</v>
      </c>
      <c r="BY132" s="4">
        <f>BE132*$BU132*VLOOKUP("Fuel Specific Gravity",'Raw Data'!$A$1:$B$2000,2,FALSE)</f>
        <v>22321.954823652894</v>
      </c>
      <c r="BZ132" s="4">
        <f>BF132*$BU132*VLOOKUP("Fuel Specific Gravity",'Raw Data'!$A$1:$B$2000,2,FALSE)</f>
        <v>1890.1835844255811</v>
      </c>
      <c r="CA132" s="4">
        <f>BJ132*$BU132*VLOOKUP("Fuel Specific Gravity",'Raw Data'!$A$1:$B$2000,2,FALSE)</f>
        <v>232.52326035129903</v>
      </c>
      <c r="CB132" s="4">
        <f>BM132*$BU132*VLOOKUP("Fuel Specific Gravity",'Raw Data'!$A$1:$B$2000,2,FALSE)</f>
        <v>270.95649372492034</v>
      </c>
    </row>
    <row r="133" spans="1:80" x14ac:dyDescent="0.25">
      <c r="A133" s="2">
        <v>43167</v>
      </c>
      <c r="B133" s="38">
        <v>2.3008101851851852E-2</v>
      </c>
      <c r="C133" s="4">
        <v>12.831</v>
      </c>
      <c r="D133" s="4">
        <v>1.9904999999999999</v>
      </c>
      <c r="E133" s="4">
        <v>19904.76381</v>
      </c>
      <c r="F133" s="4">
        <v>1628.5</v>
      </c>
      <c r="G133" s="4">
        <v>1.4</v>
      </c>
      <c r="H133" s="4">
        <v>4035.4</v>
      </c>
      <c r="J133" s="4">
        <v>1.26</v>
      </c>
      <c r="K133" s="4">
        <v>0.86360000000000003</v>
      </c>
      <c r="L133" s="4">
        <v>11.0807</v>
      </c>
      <c r="M133" s="4">
        <v>1.7189000000000001</v>
      </c>
      <c r="N133" s="4">
        <v>1406.3331000000001</v>
      </c>
      <c r="O133" s="4">
        <v>1.234</v>
      </c>
      <c r="P133" s="4">
        <v>1407.6</v>
      </c>
      <c r="Q133" s="4">
        <v>1147.6241</v>
      </c>
      <c r="R133" s="4">
        <v>1.0069999999999999</v>
      </c>
      <c r="S133" s="4">
        <v>1148.5999999999999</v>
      </c>
      <c r="T133" s="4">
        <v>4035.3989999999999</v>
      </c>
      <c r="W133" s="4">
        <v>0</v>
      </c>
      <c r="X133" s="4">
        <v>1.0881000000000001</v>
      </c>
      <c r="Y133" s="4">
        <v>11.9</v>
      </c>
      <c r="Z133" s="4">
        <v>847</v>
      </c>
      <c r="AA133" s="4">
        <v>846</v>
      </c>
      <c r="AB133" s="4">
        <v>858</v>
      </c>
      <c r="AC133" s="4">
        <v>92</v>
      </c>
      <c r="AD133" s="4">
        <v>27.04</v>
      </c>
      <c r="AE133" s="4">
        <v>0.62</v>
      </c>
      <c r="AF133" s="4">
        <v>978</v>
      </c>
      <c r="AG133" s="4">
        <v>1</v>
      </c>
      <c r="AH133" s="4">
        <v>43</v>
      </c>
      <c r="AI133" s="4">
        <v>37</v>
      </c>
      <c r="AJ133" s="4">
        <v>191</v>
      </c>
      <c r="AK133" s="4">
        <v>169</v>
      </c>
      <c r="AL133" s="4">
        <v>3.6</v>
      </c>
      <c r="AM133" s="4">
        <v>175</v>
      </c>
      <c r="AN133" s="4" t="s">
        <v>155</v>
      </c>
      <c r="AO133" s="4">
        <v>2</v>
      </c>
      <c r="AP133" s="5">
        <v>0.77381944444444439</v>
      </c>
      <c r="AQ133" s="4">
        <v>47.162457000000003</v>
      </c>
      <c r="AR133" s="4">
        <v>-88.491816</v>
      </c>
      <c r="AS133" s="4">
        <v>316.5</v>
      </c>
      <c r="AT133" s="4">
        <v>37.1</v>
      </c>
      <c r="AU133" s="4">
        <v>12</v>
      </c>
      <c r="AV133" s="4">
        <v>10</v>
      </c>
      <c r="AW133" s="4" t="s">
        <v>199</v>
      </c>
      <c r="AX133" s="4">
        <v>1.3</v>
      </c>
      <c r="AY133" s="4">
        <v>1.6</v>
      </c>
      <c r="AZ133" s="4">
        <v>2.1</v>
      </c>
      <c r="BA133" s="4">
        <v>13.404</v>
      </c>
      <c r="BB133" s="4">
        <v>13.11</v>
      </c>
      <c r="BC133" s="4">
        <v>0.98</v>
      </c>
      <c r="BD133" s="4">
        <v>15.801</v>
      </c>
      <c r="BE133" s="4">
        <v>2438.8710000000001</v>
      </c>
      <c r="BF133" s="4">
        <v>240.79499999999999</v>
      </c>
      <c r="BG133" s="4">
        <v>32.414999999999999</v>
      </c>
      <c r="BH133" s="4">
        <v>2.8000000000000001E-2</v>
      </c>
      <c r="BI133" s="4">
        <v>32.444000000000003</v>
      </c>
      <c r="BJ133" s="4">
        <v>26.452000000000002</v>
      </c>
      <c r="BK133" s="4">
        <v>2.3E-2</v>
      </c>
      <c r="BL133" s="4">
        <v>26.475000000000001</v>
      </c>
      <c r="BM133" s="4">
        <v>30.650099999999998</v>
      </c>
      <c r="BQ133" s="4">
        <v>174.13300000000001</v>
      </c>
      <c r="BR133" s="4">
        <v>0.54551300000000003</v>
      </c>
      <c r="BS133" s="4">
        <v>-5</v>
      </c>
      <c r="BT133" s="4">
        <v>8.0000000000000002E-3</v>
      </c>
      <c r="BU133" s="4">
        <v>13.330973999999999</v>
      </c>
      <c r="BV133" s="4">
        <v>21</v>
      </c>
      <c r="BW133" s="4">
        <f t="shared" si="8"/>
        <v>3.5220433307999999</v>
      </c>
      <c r="BY133" s="4">
        <f>BE133*$BU133*VLOOKUP("Fuel Specific Gravity",'Raw Data'!$A$1:$B$2000,2,FALSE)</f>
        <v>24416.906943655857</v>
      </c>
      <c r="BZ133" s="4">
        <f>BF133*$BU133*VLOOKUP("Fuel Specific Gravity",'Raw Data'!$A$1:$B$2000,2,FALSE)</f>
        <v>2410.7339451318298</v>
      </c>
      <c r="CA133" s="4">
        <f>BJ133*$BU133*VLOOKUP("Fuel Specific Gravity",'Raw Data'!$A$1:$B$2000,2,FALSE)</f>
        <v>264.82582411024799</v>
      </c>
      <c r="CB133" s="4">
        <f>BM133*$BU133*VLOOKUP("Fuel Specific Gravity",'Raw Data'!$A$1:$B$2000,2,FALSE)</f>
        <v>306.85536033424739</v>
      </c>
    </row>
    <row r="134" spans="1:80" x14ac:dyDescent="0.25">
      <c r="A134" s="2">
        <v>43167</v>
      </c>
      <c r="B134" s="38">
        <v>2.3019675925925926E-2</v>
      </c>
      <c r="C134" s="4">
        <v>12.651</v>
      </c>
      <c r="D134" s="4">
        <v>2.6328</v>
      </c>
      <c r="E134" s="4">
        <v>26328.39301</v>
      </c>
      <c r="F134" s="4">
        <v>1687.8</v>
      </c>
      <c r="G134" s="4">
        <v>1.5</v>
      </c>
      <c r="H134" s="4">
        <v>4123.1000000000004</v>
      </c>
      <c r="J134" s="4">
        <v>1.2</v>
      </c>
      <c r="K134" s="4">
        <v>0.85899999999999999</v>
      </c>
      <c r="L134" s="4">
        <v>10.867599999999999</v>
      </c>
      <c r="M134" s="4">
        <v>2.2616999999999998</v>
      </c>
      <c r="N134" s="4">
        <v>1449.9032999999999</v>
      </c>
      <c r="O134" s="4">
        <v>1.3132999999999999</v>
      </c>
      <c r="P134" s="4">
        <v>1451.2</v>
      </c>
      <c r="Q134" s="4">
        <v>1183.1792</v>
      </c>
      <c r="R134" s="4">
        <v>1.0717000000000001</v>
      </c>
      <c r="S134" s="4">
        <v>1184.3</v>
      </c>
      <c r="T134" s="4">
        <v>4123.0874000000003</v>
      </c>
      <c r="W134" s="4">
        <v>0</v>
      </c>
      <c r="X134" s="4">
        <v>1.0307999999999999</v>
      </c>
      <c r="Y134" s="4">
        <v>11.9</v>
      </c>
      <c r="Z134" s="4">
        <v>846</v>
      </c>
      <c r="AA134" s="4">
        <v>845</v>
      </c>
      <c r="AB134" s="4">
        <v>856</v>
      </c>
      <c r="AC134" s="4">
        <v>92</v>
      </c>
      <c r="AD134" s="4">
        <v>27.04</v>
      </c>
      <c r="AE134" s="4">
        <v>0.62</v>
      </c>
      <c r="AF134" s="4">
        <v>978</v>
      </c>
      <c r="AG134" s="4">
        <v>1</v>
      </c>
      <c r="AH134" s="4">
        <v>43</v>
      </c>
      <c r="AI134" s="4">
        <v>37</v>
      </c>
      <c r="AJ134" s="4">
        <v>191</v>
      </c>
      <c r="AK134" s="4">
        <v>169</v>
      </c>
      <c r="AL134" s="4">
        <v>3.7</v>
      </c>
      <c r="AM134" s="4">
        <v>174.9</v>
      </c>
      <c r="AN134" s="4" t="s">
        <v>155</v>
      </c>
      <c r="AO134" s="4">
        <v>2</v>
      </c>
      <c r="AP134" s="5">
        <v>0.77383101851851854</v>
      </c>
      <c r="AQ134" s="4">
        <v>47.162294000000003</v>
      </c>
      <c r="AR134" s="4">
        <v>-88.491757000000007</v>
      </c>
      <c r="AS134" s="4">
        <v>316.5</v>
      </c>
      <c r="AT134" s="4">
        <v>38.4</v>
      </c>
      <c r="AU134" s="4">
        <v>12</v>
      </c>
      <c r="AV134" s="4">
        <v>10</v>
      </c>
      <c r="AW134" s="4" t="s">
        <v>199</v>
      </c>
      <c r="AX134" s="4">
        <v>1.3718999999999999</v>
      </c>
      <c r="AY134" s="4">
        <v>1.8157000000000001</v>
      </c>
      <c r="AZ134" s="4">
        <v>2.2437999999999998</v>
      </c>
      <c r="BA134" s="4">
        <v>13.404</v>
      </c>
      <c r="BB134" s="4">
        <v>12.66</v>
      </c>
      <c r="BC134" s="4">
        <v>0.94</v>
      </c>
      <c r="BD134" s="4">
        <v>16.41</v>
      </c>
      <c r="BE134" s="4">
        <v>2331.9839999999999</v>
      </c>
      <c r="BF134" s="4">
        <v>308.89100000000002</v>
      </c>
      <c r="BG134" s="4">
        <v>32.581000000000003</v>
      </c>
      <c r="BH134" s="4">
        <v>0.03</v>
      </c>
      <c r="BI134" s="4">
        <v>32.610999999999997</v>
      </c>
      <c r="BJ134" s="4">
        <v>26.588000000000001</v>
      </c>
      <c r="BK134" s="4">
        <v>2.4E-2</v>
      </c>
      <c r="BL134" s="4">
        <v>26.611999999999998</v>
      </c>
      <c r="BM134" s="4">
        <v>30.530799999999999</v>
      </c>
      <c r="BQ134" s="4">
        <v>160.83600000000001</v>
      </c>
      <c r="BR134" s="4">
        <v>0.64257699999999995</v>
      </c>
      <c r="BS134" s="4">
        <v>-5</v>
      </c>
      <c r="BT134" s="4">
        <v>7.123E-3</v>
      </c>
      <c r="BU134" s="4">
        <v>15.702976</v>
      </c>
      <c r="BV134" s="4">
        <v>21</v>
      </c>
      <c r="BW134" s="4">
        <f t="shared" si="8"/>
        <v>4.1487262592</v>
      </c>
      <c r="BY134" s="4">
        <f>BE134*$BU134*VLOOKUP("Fuel Specific Gravity",'Raw Data'!$A$1:$B$2000,2,FALSE)</f>
        <v>27500.935677072379</v>
      </c>
      <c r="BZ134" s="4">
        <f>BF134*$BU134*VLOOKUP("Fuel Specific Gravity",'Raw Data'!$A$1:$B$2000,2,FALSE)</f>
        <v>3642.7314776716162</v>
      </c>
      <c r="CA134" s="4">
        <f>BJ134*$BU134*VLOOKUP("Fuel Specific Gravity",'Raw Data'!$A$1:$B$2000,2,FALSE)</f>
        <v>313.55055514188803</v>
      </c>
      <c r="CB134" s="4">
        <f>BM134*$BU134*VLOOKUP("Fuel Specific Gravity",'Raw Data'!$A$1:$B$2000,2,FALSE)</f>
        <v>360.04773916526079</v>
      </c>
    </row>
    <row r="135" spans="1:80" x14ac:dyDescent="0.25">
      <c r="A135" s="2">
        <v>43167</v>
      </c>
      <c r="B135" s="38">
        <v>2.303125E-2</v>
      </c>
      <c r="C135" s="4">
        <v>8.9939999999999998</v>
      </c>
      <c r="D135" s="4">
        <v>4.1966999999999999</v>
      </c>
      <c r="E135" s="4">
        <v>41966.821709999997</v>
      </c>
      <c r="F135" s="4">
        <v>1714</v>
      </c>
      <c r="G135" s="4">
        <v>1.7</v>
      </c>
      <c r="H135" s="4">
        <v>5516.8</v>
      </c>
      <c r="J135" s="4">
        <v>1.1000000000000001</v>
      </c>
      <c r="K135" s="4">
        <v>0.87219999999999998</v>
      </c>
      <c r="L135" s="4">
        <v>7.8449</v>
      </c>
      <c r="M135" s="4">
        <v>3.6604000000000001</v>
      </c>
      <c r="N135" s="4">
        <v>1494.9870000000001</v>
      </c>
      <c r="O135" s="4">
        <v>1.4826999999999999</v>
      </c>
      <c r="P135" s="4">
        <v>1496.5</v>
      </c>
      <c r="Q135" s="4">
        <v>1219.9693</v>
      </c>
      <c r="R135" s="4">
        <v>1.21</v>
      </c>
      <c r="S135" s="4">
        <v>1221.2</v>
      </c>
      <c r="T135" s="4">
        <v>5516.7983000000004</v>
      </c>
      <c r="W135" s="4">
        <v>0</v>
      </c>
      <c r="X135" s="4">
        <v>0.95940000000000003</v>
      </c>
      <c r="Y135" s="4">
        <v>11.9</v>
      </c>
      <c r="Z135" s="4">
        <v>847</v>
      </c>
      <c r="AA135" s="4">
        <v>845</v>
      </c>
      <c r="AB135" s="4">
        <v>857</v>
      </c>
      <c r="AC135" s="4">
        <v>92</v>
      </c>
      <c r="AD135" s="4">
        <v>27.04</v>
      </c>
      <c r="AE135" s="4">
        <v>0.62</v>
      </c>
      <c r="AF135" s="4">
        <v>978</v>
      </c>
      <c r="AG135" s="4">
        <v>1</v>
      </c>
      <c r="AH135" s="4">
        <v>43</v>
      </c>
      <c r="AI135" s="4">
        <v>37</v>
      </c>
      <c r="AJ135" s="4">
        <v>191</v>
      </c>
      <c r="AK135" s="4">
        <v>169</v>
      </c>
      <c r="AL135" s="4">
        <v>3.7</v>
      </c>
      <c r="AM135" s="4">
        <v>174.5</v>
      </c>
      <c r="AN135" s="4" t="s">
        <v>155</v>
      </c>
      <c r="AO135" s="4">
        <v>2</v>
      </c>
      <c r="AP135" s="5">
        <v>0.77384259259259258</v>
      </c>
      <c r="AQ135" s="4">
        <v>47.162128000000003</v>
      </c>
      <c r="AR135" s="4">
        <v>-88.491671999999994</v>
      </c>
      <c r="AS135" s="4">
        <v>316.39999999999998</v>
      </c>
      <c r="AT135" s="4">
        <v>41.6</v>
      </c>
      <c r="AU135" s="4">
        <v>12</v>
      </c>
      <c r="AV135" s="4">
        <v>10</v>
      </c>
      <c r="AW135" s="4" t="s">
        <v>199</v>
      </c>
      <c r="AX135" s="4">
        <v>1.5438000000000001</v>
      </c>
      <c r="AY135" s="4">
        <v>2.0438000000000001</v>
      </c>
      <c r="AZ135" s="4">
        <v>2.5876000000000001</v>
      </c>
      <c r="BA135" s="4">
        <v>13.404</v>
      </c>
      <c r="BB135" s="4">
        <v>14.05</v>
      </c>
      <c r="BC135" s="4">
        <v>1.05</v>
      </c>
      <c r="BD135" s="4">
        <v>14.651999999999999</v>
      </c>
      <c r="BE135" s="4">
        <v>1891.2950000000001</v>
      </c>
      <c r="BF135" s="4">
        <v>561.65599999999995</v>
      </c>
      <c r="BG135" s="4">
        <v>37.744</v>
      </c>
      <c r="BH135" s="4">
        <v>3.6999999999999998E-2</v>
      </c>
      <c r="BI135" s="4">
        <v>37.780999999999999</v>
      </c>
      <c r="BJ135" s="4">
        <v>30.8</v>
      </c>
      <c r="BK135" s="4">
        <v>3.1E-2</v>
      </c>
      <c r="BL135" s="4">
        <v>30.831</v>
      </c>
      <c r="BM135" s="4">
        <v>45.8964</v>
      </c>
      <c r="BQ135" s="4">
        <v>168.18199999999999</v>
      </c>
      <c r="BR135" s="4">
        <v>0.472584</v>
      </c>
      <c r="BS135" s="4">
        <v>-5</v>
      </c>
      <c r="BT135" s="4">
        <v>7.0000000000000001E-3</v>
      </c>
      <c r="BU135" s="4">
        <v>11.548772</v>
      </c>
      <c r="BV135" s="4">
        <v>21</v>
      </c>
      <c r="BW135" s="4">
        <f t="shared" si="8"/>
        <v>3.0511855623999997</v>
      </c>
      <c r="BY135" s="4">
        <f>BE135*$BU135*VLOOKUP("Fuel Specific Gravity",'Raw Data'!$A$1:$B$2000,2,FALSE)</f>
        <v>16403.443189544738</v>
      </c>
      <c r="BZ135" s="4">
        <f>BF135*$BU135*VLOOKUP("Fuel Specific Gravity",'Raw Data'!$A$1:$B$2000,2,FALSE)</f>
        <v>4871.3142519104313</v>
      </c>
      <c r="CA135" s="4">
        <f>BJ135*$BU135*VLOOKUP("Fuel Specific Gravity",'Raw Data'!$A$1:$B$2000,2,FALSE)</f>
        <v>267.13233537759999</v>
      </c>
      <c r="CB135" s="4">
        <f>BM135*$BU135*VLOOKUP("Fuel Specific Gravity",'Raw Data'!$A$1:$B$2000,2,FALSE)</f>
        <v>398.06534147482074</v>
      </c>
    </row>
    <row r="136" spans="1:80" x14ac:dyDescent="0.25">
      <c r="A136" s="2">
        <v>43167</v>
      </c>
      <c r="B136" s="38">
        <v>2.3042824074074073E-2</v>
      </c>
      <c r="C136" s="4">
        <v>8.5960000000000001</v>
      </c>
      <c r="D136" s="4">
        <v>7.3440000000000003</v>
      </c>
      <c r="E136" s="4">
        <v>73439.689920000004</v>
      </c>
      <c r="F136" s="4">
        <v>1637.1</v>
      </c>
      <c r="G136" s="4">
        <v>2</v>
      </c>
      <c r="H136" s="4">
        <v>11521.1</v>
      </c>
      <c r="J136" s="4">
        <v>1</v>
      </c>
      <c r="K136" s="4">
        <v>0.83819999999999995</v>
      </c>
      <c r="L136" s="4">
        <v>7.2058</v>
      </c>
      <c r="M136" s="4">
        <v>6.1559999999999997</v>
      </c>
      <c r="N136" s="4">
        <v>1372.2596000000001</v>
      </c>
      <c r="O136" s="4">
        <v>1.6781999999999999</v>
      </c>
      <c r="P136" s="4">
        <v>1373.9</v>
      </c>
      <c r="Q136" s="4">
        <v>1119.8188</v>
      </c>
      <c r="R136" s="4">
        <v>1.3694999999999999</v>
      </c>
      <c r="S136" s="4">
        <v>1121.2</v>
      </c>
      <c r="T136" s="4">
        <v>11521.1</v>
      </c>
      <c r="W136" s="4">
        <v>0</v>
      </c>
      <c r="X136" s="4">
        <v>0.83979999999999999</v>
      </c>
      <c r="Y136" s="4">
        <v>11.9</v>
      </c>
      <c r="Z136" s="4">
        <v>850</v>
      </c>
      <c r="AA136" s="4">
        <v>849</v>
      </c>
      <c r="AB136" s="4">
        <v>861</v>
      </c>
      <c r="AC136" s="4">
        <v>92</v>
      </c>
      <c r="AD136" s="4">
        <v>27.04</v>
      </c>
      <c r="AE136" s="4">
        <v>0.62</v>
      </c>
      <c r="AF136" s="4">
        <v>978</v>
      </c>
      <c r="AG136" s="4">
        <v>1</v>
      </c>
      <c r="AH136" s="4">
        <v>43</v>
      </c>
      <c r="AI136" s="4">
        <v>37</v>
      </c>
      <c r="AJ136" s="4">
        <v>191</v>
      </c>
      <c r="AK136" s="4">
        <v>169</v>
      </c>
      <c r="AL136" s="4">
        <v>3.6</v>
      </c>
      <c r="AM136" s="4">
        <v>174.1</v>
      </c>
      <c r="AN136" s="4" t="s">
        <v>155</v>
      </c>
      <c r="AO136" s="4">
        <v>2</v>
      </c>
      <c r="AP136" s="5">
        <v>0.77385416666666673</v>
      </c>
      <c r="AQ136" s="4">
        <v>47.161960000000001</v>
      </c>
      <c r="AR136" s="4">
        <v>-88.491586999999996</v>
      </c>
      <c r="AS136" s="4">
        <v>316.3</v>
      </c>
      <c r="AT136" s="4">
        <v>42.7</v>
      </c>
      <c r="AU136" s="4">
        <v>12</v>
      </c>
      <c r="AV136" s="4">
        <v>10</v>
      </c>
      <c r="AW136" s="4" t="s">
        <v>199</v>
      </c>
      <c r="AX136" s="4">
        <v>1.6718999999999999</v>
      </c>
      <c r="AY136" s="4">
        <v>2.1</v>
      </c>
      <c r="AZ136" s="4">
        <v>2.7</v>
      </c>
      <c r="BA136" s="4">
        <v>13.404</v>
      </c>
      <c r="BB136" s="4">
        <v>10.93</v>
      </c>
      <c r="BC136" s="4">
        <v>0.82</v>
      </c>
      <c r="BD136" s="4">
        <v>19.297000000000001</v>
      </c>
      <c r="BE136" s="4">
        <v>1442.2809999999999</v>
      </c>
      <c r="BF136" s="4">
        <v>784.24</v>
      </c>
      <c r="BG136" s="4">
        <v>28.763999999999999</v>
      </c>
      <c r="BH136" s="4">
        <v>3.5000000000000003E-2</v>
      </c>
      <c r="BI136" s="4">
        <v>28.798999999999999</v>
      </c>
      <c r="BJ136" s="4">
        <v>23.472000000000001</v>
      </c>
      <c r="BK136" s="4">
        <v>2.9000000000000001E-2</v>
      </c>
      <c r="BL136" s="4">
        <v>23.501000000000001</v>
      </c>
      <c r="BM136" s="4">
        <v>79.576800000000006</v>
      </c>
      <c r="BQ136" s="4">
        <v>122.226</v>
      </c>
      <c r="BR136" s="4">
        <v>0.250552</v>
      </c>
      <c r="BS136" s="4">
        <v>-5</v>
      </c>
      <c r="BT136" s="4">
        <v>7.0000000000000001E-3</v>
      </c>
      <c r="BU136" s="4">
        <v>6.1228639999999999</v>
      </c>
      <c r="BV136" s="4">
        <v>21</v>
      </c>
      <c r="BW136" s="4">
        <f t="shared" si="8"/>
        <v>1.6176606687999999</v>
      </c>
      <c r="BY136" s="4">
        <f>BE136*$BU136*VLOOKUP("Fuel Specific Gravity",'Raw Data'!$A$1:$B$2000,2,FALSE)</f>
        <v>6631.9987000007841</v>
      </c>
      <c r="BZ136" s="4">
        <f>BF136*$BU136*VLOOKUP("Fuel Specific Gravity",'Raw Data'!$A$1:$B$2000,2,FALSE)</f>
        <v>3606.1479423833598</v>
      </c>
      <c r="CA136" s="4">
        <f>BJ136*$BU136*VLOOKUP("Fuel Specific Gravity",'Raw Data'!$A$1:$B$2000,2,FALSE)</f>
        <v>107.93061371980799</v>
      </c>
      <c r="CB136" s="4">
        <f>BM136*$BU136*VLOOKUP("Fuel Specific Gravity",'Raw Data'!$A$1:$B$2000,2,FALSE)</f>
        <v>365.91568089035519</v>
      </c>
    </row>
    <row r="137" spans="1:80" x14ac:dyDescent="0.25">
      <c r="A137" s="2">
        <v>43167</v>
      </c>
      <c r="B137" s="38">
        <v>2.3054398148148147E-2</v>
      </c>
      <c r="C137" s="4">
        <v>9.3550000000000004</v>
      </c>
      <c r="D137" s="4">
        <v>6.3558000000000003</v>
      </c>
      <c r="E137" s="4">
        <v>63557.661160000003</v>
      </c>
      <c r="F137" s="4">
        <v>1280</v>
      </c>
      <c r="G137" s="4">
        <v>4.2</v>
      </c>
      <c r="H137" s="4">
        <v>11521.1</v>
      </c>
      <c r="J137" s="4">
        <v>1</v>
      </c>
      <c r="K137" s="4">
        <v>0.84219999999999995</v>
      </c>
      <c r="L137" s="4">
        <v>7.8784000000000001</v>
      </c>
      <c r="M137" s="4">
        <v>5.3526999999999996</v>
      </c>
      <c r="N137" s="4">
        <v>1077.9757999999999</v>
      </c>
      <c r="O137" s="4">
        <v>3.5032000000000001</v>
      </c>
      <c r="P137" s="4">
        <v>1081.5</v>
      </c>
      <c r="Q137" s="4">
        <v>879.67139999999995</v>
      </c>
      <c r="R137" s="4">
        <v>2.8588</v>
      </c>
      <c r="S137" s="4">
        <v>882.5</v>
      </c>
      <c r="T137" s="4">
        <v>11521.1</v>
      </c>
      <c r="W137" s="4">
        <v>0</v>
      </c>
      <c r="X137" s="4">
        <v>0.84219999999999995</v>
      </c>
      <c r="Y137" s="4">
        <v>11.9</v>
      </c>
      <c r="Z137" s="4">
        <v>851</v>
      </c>
      <c r="AA137" s="4">
        <v>850</v>
      </c>
      <c r="AB137" s="4">
        <v>861</v>
      </c>
      <c r="AC137" s="4">
        <v>92</v>
      </c>
      <c r="AD137" s="4">
        <v>27.04</v>
      </c>
      <c r="AE137" s="4">
        <v>0.62</v>
      </c>
      <c r="AF137" s="4">
        <v>978</v>
      </c>
      <c r="AG137" s="4">
        <v>1</v>
      </c>
      <c r="AH137" s="4">
        <v>43</v>
      </c>
      <c r="AI137" s="4">
        <v>37</v>
      </c>
      <c r="AJ137" s="4">
        <v>191</v>
      </c>
      <c r="AK137" s="4">
        <v>169</v>
      </c>
      <c r="AL137" s="4">
        <v>3.7</v>
      </c>
      <c r="AM137" s="4">
        <v>174.2</v>
      </c>
      <c r="AN137" s="4" t="s">
        <v>155</v>
      </c>
      <c r="AO137" s="4">
        <v>2</v>
      </c>
      <c r="AP137" s="5">
        <v>0.77386574074074066</v>
      </c>
      <c r="AQ137" s="4">
        <v>47.161912000000001</v>
      </c>
      <c r="AR137" s="4">
        <v>-88.491562999999999</v>
      </c>
      <c r="AS137" s="4">
        <v>316.3</v>
      </c>
      <c r="AT137" s="4">
        <v>42.7</v>
      </c>
      <c r="AU137" s="4">
        <v>12</v>
      </c>
      <c r="AV137" s="4">
        <v>10</v>
      </c>
      <c r="AW137" s="4" t="s">
        <v>199</v>
      </c>
      <c r="AX137" s="4">
        <v>1.7</v>
      </c>
      <c r="AY137" s="4">
        <v>2.1</v>
      </c>
      <c r="AZ137" s="4">
        <v>2.7</v>
      </c>
      <c r="BA137" s="4">
        <v>13.404</v>
      </c>
      <c r="BB137" s="4">
        <v>11.22</v>
      </c>
      <c r="BC137" s="4">
        <v>0.84</v>
      </c>
      <c r="BD137" s="4">
        <v>18.739999999999998</v>
      </c>
      <c r="BE137" s="4">
        <v>1591.297</v>
      </c>
      <c r="BF137" s="4">
        <v>688.12199999999996</v>
      </c>
      <c r="BG137" s="4">
        <v>22.800999999999998</v>
      </c>
      <c r="BH137" s="4">
        <v>7.3999999999999996E-2</v>
      </c>
      <c r="BI137" s="4">
        <v>22.875</v>
      </c>
      <c r="BJ137" s="4">
        <v>18.606999999999999</v>
      </c>
      <c r="BK137" s="4">
        <v>0.06</v>
      </c>
      <c r="BL137" s="4">
        <v>18.667000000000002</v>
      </c>
      <c r="BM137" s="4">
        <v>80.302899999999994</v>
      </c>
      <c r="BQ137" s="4">
        <v>123.685</v>
      </c>
      <c r="BR137" s="4">
        <v>0.21423</v>
      </c>
      <c r="BS137" s="4">
        <v>-5</v>
      </c>
      <c r="BT137" s="4">
        <v>7.8770000000000003E-3</v>
      </c>
      <c r="BU137" s="4">
        <v>5.2352460000000001</v>
      </c>
      <c r="BV137" s="4">
        <v>21</v>
      </c>
      <c r="BW137" s="4">
        <f t="shared" si="8"/>
        <v>1.3831519932</v>
      </c>
      <c r="BY137" s="4">
        <f>BE137*$BU137*VLOOKUP("Fuel Specific Gravity",'Raw Data'!$A$1:$B$2000,2,FALSE)</f>
        <v>6256.4542718005623</v>
      </c>
      <c r="BZ137" s="4">
        <f>BF137*$BU137*VLOOKUP("Fuel Specific Gravity",'Raw Data'!$A$1:$B$2000,2,FALSE)</f>
        <v>2705.4684489570118</v>
      </c>
      <c r="CA137" s="4">
        <f>BJ137*$BU137*VLOOKUP("Fuel Specific Gravity",'Raw Data'!$A$1:$B$2000,2,FALSE)</f>
        <v>73.156578963822</v>
      </c>
      <c r="CB137" s="4">
        <f>BM137*$BU137*VLOOKUP("Fuel Specific Gravity",'Raw Data'!$A$1:$B$2000,2,FALSE)</f>
        <v>315.7244824460634</v>
      </c>
    </row>
    <row r="138" spans="1:80" x14ac:dyDescent="0.25">
      <c r="A138" s="2">
        <v>43167</v>
      </c>
      <c r="B138" s="38">
        <v>2.3065972222222227E-2</v>
      </c>
      <c r="C138" s="4">
        <v>10.321</v>
      </c>
      <c r="D138" s="4">
        <v>5.242</v>
      </c>
      <c r="E138" s="4">
        <v>52419.601949999997</v>
      </c>
      <c r="F138" s="4">
        <v>943.4</v>
      </c>
      <c r="G138" s="4">
        <v>4.9000000000000004</v>
      </c>
      <c r="H138" s="4">
        <v>9966.2000000000007</v>
      </c>
      <c r="J138" s="4">
        <v>1.3</v>
      </c>
      <c r="K138" s="4">
        <v>0.84699999999999998</v>
      </c>
      <c r="L138" s="4">
        <v>8.7424999999999997</v>
      </c>
      <c r="M138" s="4">
        <v>4.4401000000000002</v>
      </c>
      <c r="N138" s="4">
        <v>799.05089999999996</v>
      </c>
      <c r="O138" s="4">
        <v>4.1504000000000003</v>
      </c>
      <c r="P138" s="4">
        <v>803.2</v>
      </c>
      <c r="Q138" s="4">
        <v>651.99659999999994</v>
      </c>
      <c r="R138" s="4">
        <v>3.3866000000000001</v>
      </c>
      <c r="S138" s="4">
        <v>655.4</v>
      </c>
      <c r="T138" s="4">
        <v>9966.2440000000006</v>
      </c>
      <c r="W138" s="4">
        <v>0</v>
      </c>
      <c r="X138" s="4">
        <v>1.1016999999999999</v>
      </c>
      <c r="Y138" s="4">
        <v>11.9</v>
      </c>
      <c r="Z138" s="4">
        <v>851</v>
      </c>
      <c r="AA138" s="4">
        <v>850</v>
      </c>
      <c r="AB138" s="4">
        <v>862</v>
      </c>
      <c r="AC138" s="4">
        <v>92</v>
      </c>
      <c r="AD138" s="4">
        <v>27.01</v>
      </c>
      <c r="AE138" s="4">
        <v>0.62</v>
      </c>
      <c r="AF138" s="4">
        <v>979</v>
      </c>
      <c r="AG138" s="4">
        <v>1</v>
      </c>
      <c r="AH138" s="4">
        <v>43</v>
      </c>
      <c r="AI138" s="4">
        <v>37</v>
      </c>
      <c r="AJ138" s="4">
        <v>191</v>
      </c>
      <c r="AK138" s="4">
        <v>169</v>
      </c>
      <c r="AL138" s="4">
        <v>3.7</v>
      </c>
      <c r="AM138" s="4">
        <v>174.6</v>
      </c>
      <c r="AN138" s="4" t="s">
        <v>155</v>
      </c>
      <c r="AO138" s="4">
        <v>2</v>
      </c>
      <c r="AP138" s="5">
        <v>0.77386574074074066</v>
      </c>
      <c r="AQ138" s="4">
        <v>47.161665999999997</v>
      </c>
      <c r="AR138" s="4">
        <v>-88.491415000000003</v>
      </c>
      <c r="AS138" s="4">
        <v>315.89999999999998</v>
      </c>
      <c r="AT138" s="4">
        <v>44.2</v>
      </c>
      <c r="AU138" s="4">
        <v>12</v>
      </c>
      <c r="AV138" s="4">
        <v>10</v>
      </c>
      <c r="AW138" s="4" t="s">
        <v>199</v>
      </c>
      <c r="AX138" s="4">
        <v>1.7</v>
      </c>
      <c r="AY138" s="4">
        <v>2.1</v>
      </c>
      <c r="AZ138" s="4">
        <v>2.7</v>
      </c>
      <c r="BA138" s="4">
        <v>13.404</v>
      </c>
      <c r="BB138" s="4">
        <v>11.6</v>
      </c>
      <c r="BC138" s="4">
        <v>0.87</v>
      </c>
      <c r="BD138" s="4">
        <v>18.061</v>
      </c>
      <c r="BE138" s="4">
        <v>1791.336</v>
      </c>
      <c r="BF138" s="4">
        <v>579.03700000000003</v>
      </c>
      <c r="BG138" s="4">
        <v>17.146000000000001</v>
      </c>
      <c r="BH138" s="4">
        <v>8.8999999999999996E-2</v>
      </c>
      <c r="BI138" s="4">
        <v>17.234999999999999</v>
      </c>
      <c r="BJ138" s="4">
        <v>13.99</v>
      </c>
      <c r="BK138" s="4">
        <v>7.2999999999999995E-2</v>
      </c>
      <c r="BL138" s="4">
        <v>14.063000000000001</v>
      </c>
      <c r="BM138" s="4">
        <v>70.468400000000003</v>
      </c>
      <c r="BQ138" s="4">
        <v>164.13399999999999</v>
      </c>
      <c r="BR138" s="4">
        <v>0.19633700000000001</v>
      </c>
      <c r="BS138" s="4">
        <v>-5</v>
      </c>
      <c r="BT138" s="4">
        <v>7.123E-3</v>
      </c>
      <c r="BU138" s="4">
        <v>4.7979849999999997</v>
      </c>
      <c r="BV138" s="4">
        <v>21</v>
      </c>
      <c r="BW138" s="4">
        <f t="shared" si="8"/>
        <v>1.2676276369999999</v>
      </c>
      <c r="BY138" s="4">
        <f>BE138*$BU138*VLOOKUP("Fuel Specific Gravity",'Raw Data'!$A$1:$B$2000,2,FALSE)</f>
        <v>6454.6972467279602</v>
      </c>
      <c r="BZ138" s="4">
        <f>BF138*$BU138*VLOOKUP("Fuel Specific Gravity",'Raw Data'!$A$1:$B$2000,2,FALSE)</f>
        <v>2086.4363411741951</v>
      </c>
      <c r="CA138" s="4">
        <f>BJ138*$BU138*VLOOKUP("Fuel Specific Gravity",'Raw Data'!$A$1:$B$2000,2,FALSE)</f>
        <v>50.409981422649999</v>
      </c>
      <c r="CB138" s="4">
        <f>BM138*$BU138*VLOOKUP("Fuel Specific Gravity",'Raw Data'!$A$1:$B$2000,2,FALSE)</f>
        <v>253.91785095667402</v>
      </c>
    </row>
    <row r="139" spans="1:80" x14ac:dyDescent="0.25">
      <c r="A139" s="2">
        <v>43167</v>
      </c>
      <c r="B139" s="38">
        <v>2.3077546296296297E-2</v>
      </c>
      <c r="C139" s="4">
        <v>11.369</v>
      </c>
      <c r="D139" s="4">
        <v>4</v>
      </c>
      <c r="E139" s="4">
        <v>39999.98302</v>
      </c>
      <c r="F139" s="4">
        <v>729.6</v>
      </c>
      <c r="G139" s="4">
        <v>4.9000000000000004</v>
      </c>
      <c r="H139" s="4">
        <v>7983.6</v>
      </c>
      <c r="J139" s="4">
        <v>1.4</v>
      </c>
      <c r="K139" s="4">
        <v>0.85260000000000002</v>
      </c>
      <c r="L139" s="4">
        <v>9.6931999999999992</v>
      </c>
      <c r="M139" s="4">
        <v>3.4104999999999999</v>
      </c>
      <c r="N139" s="4">
        <v>622.09159999999997</v>
      </c>
      <c r="O139" s="4">
        <v>4.1779000000000002</v>
      </c>
      <c r="P139" s="4">
        <v>626.29999999999995</v>
      </c>
      <c r="Q139" s="4">
        <v>507.59750000000003</v>
      </c>
      <c r="R139" s="4">
        <v>3.4089999999999998</v>
      </c>
      <c r="S139" s="4">
        <v>511</v>
      </c>
      <c r="T139" s="4">
        <v>7983.6076999999996</v>
      </c>
      <c r="W139" s="4">
        <v>0</v>
      </c>
      <c r="X139" s="4">
        <v>1.1937</v>
      </c>
      <c r="Y139" s="4">
        <v>12</v>
      </c>
      <c r="Z139" s="4">
        <v>851</v>
      </c>
      <c r="AA139" s="4">
        <v>849</v>
      </c>
      <c r="AB139" s="4">
        <v>860</v>
      </c>
      <c r="AC139" s="4">
        <v>92</v>
      </c>
      <c r="AD139" s="4">
        <v>27.01</v>
      </c>
      <c r="AE139" s="4">
        <v>0.62</v>
      </c>
      <c r="AF139" s="4">
        <v>979</v>
      </c>
      <c r="AG139" s="4">
        <v>1</v>
      </c>
      <c r="AH139" s="4">
        <v>43</v>
      </c>
      <c r="AI139" s="4">
        <v>37</v>
      </c>
      <c r="AJ139" s="4">
        <v>191</v>
      </c>
      <c r="AK139" s="4">
        <v>169</v>
      </c>
      <c r="AL139" s="4">
        <v>3.8</v>
      </c>
      <c r="AM139" s="4">
        <v>175</v>
      </c>
      <c r="AN139" s="4" t="s">
        <v>155</v>
      </c>
      <c r="AO139" s="4">
        <v>2</v>
      </c>
      <c r="AP139" s="5">
        <v>0.77388888888888896</v>
      </c>
      <c r="AQ139" s="4">
        <v>47.161467000000002</v>
      </c>
      <c r="AR139" s="4">
        <v>-88.491273000000007</v>
      </c>
      <c r="AS139" s="4">
        <v>315.7</v>
      </c>
      <c r="AT139" s="4">
        <v>43.1</v>
      </c>
      <c r="AU139" s="4">
        <v>12</v>
      </c>
      <c r="AV139" s="4">
        <v>10</v>
      </c>
      <c r="AW139" s="4" t="s">
        <v>199</v>
      </c>
      <c r="AX139" s="4">
        <v>1.2685999999999999</v>
      </c>
      <c r="AY139" s="4">
        <v>1.7404999999999999</v>
      </c>
      <c r="AZ139" s="4">
        <v>2.1248</v>
      </c>
      <c r="BA139" s="4">
        <v>13.404</v>
      </c>
      <c r="BB139" s="4">
        <v>12.08</v>
      </c>
      <c r="BC139" s="4">
        <v>0.9</v>
      </c>
      <c r="BD139" s="4">
        <v>17.283999999999999</v>
      </c>
      <c r="BE139" s="4">
        <v>2025.866</v>
      </c>
      <c r="BF139" s="4">
        <v>453.66899999999998</v>
      </c>
      <c r="BG139" s="4">
        <v>13.615</v>
      </c>
      <c r="BH139" s="4">
        <v>9.0999999999999998E-2</v>
      </c>
      <c r="BI139" s="4">
        <v>13.707000000000001</v>
      </c>
      <c r="BJ139" s="4">
        <v>11.11</v>
      </c>
      <c r="BK139" s="4">
        <v>7.4999999999999997E-2</v>
      </c>
      <c r="BL139" s="4">
        <v>11.183999999999999</v>
      </c>
      <c r="BM139" s="4">
        <v>57.578800000000001</v>
      </c>
      <c r="BQ139" s="4">
        <v>181.39599999999999</v>
      </c>
      <c r="BR139" s="4">
        <v>0.227326</v>
      </c>
      <c r="BS139" s="4">
        <v>-5</v>
      </c>
      <c r="BT139" s="4">
        <v>7.0000000000000001E-3</v>
      </c>
      <c r="BU139" s="4">
        <v>5.5552789999999996</v>
      </c>
      <c r="BV139" s="4">
        <v>21</v>
      </c>
      <c r="BW139" s="4">
        <f t="shared" si="8"/>
        <v>1.4677047118</v>
      </c>
      <c r="BY139" s="4">
        <f>BE139*$BU139*VLOOKUP("Fuel Specific Gravity",'Raw Data'!$A$1:$B$2000,2,FALSE)</f>
        <v>8451.9423858071132</v>
      </c>
      <c r="BZ139" s="4">
        <f>BF139*$BU139*VLOOKUP("Fuel Specific Gravity",'Raw Data'!$A$1:$B$2000,2,FALSE)</f>
        <v>1892.7136593569007</v>
      </c>
      <c r="CA139" s="4">
        <f>BJ139*$BU139*VLOOKUP("Fuel Specific Gravity",'Raw Data'!$A$1:$B$2000,2,FALSE)</f>
        <v>46.351081417189995</v>
      </c>
      <c r="CB139" s="4">
        <f>BM139*$BU139*VLOOKUP("Fuel Specific Gravity",'Raw Data'!$A$1:$B$2000,2,FALSE)</f>
        <v>240.2195901623852</v>
      </c>
    </row>
    <row r="140" spans="1:80" x14ac:dyDescent="0.25">
      <c r="A140" s="2">
        <v>43167</v>
      </c>
      <c r="B140" s="38">
        <v>2.3089120370370374E-2</v>
      </c>
      <c r="C140" s="4">
        <v>11.94</v>
      </c>
      <c r="D140" s="4">
        <v>3.0173000000000001</v>
      </c>
      <c r="E140" s="4">
        <v>30173.31381</v>
      </c>
      <c r="F140" s="4">
        <v>651.5</v>
      </c>
      <c r="G140" s="4">
        <v>4.3</v>
      </c>
      <c r="H140" s="4">
        <v>6521.7</v>
      </c>
      <c r="J140" s="4">
        <v>1.4</v>
      </c>
      <c r="K140" s="4">
        <v>0.85880000000000001</v>
      </c>
      <c r="L140" s="4">
        <v>10.254300000000001</v>
      </c>
      <c r="M140" s="4">
        <v>2.5912999999999999</v>
      </c>
      <c r="N140" s="4">
        <v>559.46669999999995</v>
      </c>
      <c r="O140" s="4">
        <v>3.7185999999999999</v>
      </c>
      <c r="P140" s="4">
        <v>563.20000000000005</v>
      </c>
      <c r="Q140" s="4">
        <v>456.49860000000001</v>
      </c>
      <c r="R140" s="4">
        <v>3.0341999999999998</v>
      </c>
      <c r="S140" s="4">
        <v>459.5</v>
      </c>
      <c r="T140" s="4">
        <v>6521.6750000000002</v>
      </c>
      <c r="W140" s="4">
        <v>0</v>
      </c>
      <c r="X140" s="4">
        <v>1.2022999999999999</v>
      </c>
      <c r="Y140" s="4">
        <v>12</v>
      </c>
      <c r="Z140" s="4">
        <v>850</v>
      </c>
      <c r="AA140" s="4">
        <v>849</v>
      </c>
      <c r="AB140" s="4">
        <v>860</v>
      </c>
      <c r="AC140" s="4">
        <v>92</v>
      </c>
      <c r="AD140" s="4">
        <v>27.01</v>
      </c>
      <c r="AE140" s="4">
        <v>0.62</v>
      </c>
      <c r="AF140" s="4">
        <v>979</v>
      </c>
      <c r="AG140" s="4">
        <v>1</v>
      </c>
      <c r="AH140" s="4">
        <v>43</v>
      </c>
      <c r="AI140" s="4">
        <v>37</v>
      </c>
      <c r="AJ140" s="4">
        <v>191</v>
      </c>
      <c r="AK140" s="4">
        <v>169</v>
      </c>
      <c r="AL140" s="4">
        <v>3.9</v>
      </c>
      <c r="AM140" s="4">
        <v>175</v>
      </c>
      <c r="AN140" s="4" t="s">
        <v>155</v>
      </c>
      <c r="AO140" s="4">
        <v>2</v>
      </c>
      <c r="AP140" s="5">
        <v>0.773900462962963</v>
      </c>
      <c r="AQ140" s="4">
        <v>47.161344</v>
      </c>
      <c r="AR140" s="4">
        <v>-88.491140999999999</v>
      </c>
      <c r="AS140" s="4">
        <v>315.60000000000002</v>
      </c>
      <c r="AT140" s="4">
        <v>38.299999999999997</v>
      </c>
      <c r="AU140" s="4">
        <v>12</v>
      </c>
      <c r="AV140" s="4">
        <v>10</v>
      </c>
      <c r="AW140" s="4" t="s">
        <v>199</v>
      </c>
      <c r="AX140" s="4">
        <v>1.1000000000000001</v>
      </c>
      <c r="AY140" s="4">
        <v>1.3843000000000001</v>
      </c>
      <c r="AZ140" s="4">
        <v>1.7562</v>
      </c>
      <c r="BA140" s="4">
        <v>13.404</v>
      </c>
      <c r="BB140" s="4">
        <v>12.63</v>
      </c>
      <c r="BC140" s="4">
        <v>0.94</v>
      </c>
      <c r="BD140" s="4">
        <v>16.443000000000001</v>
      </c>
      <c r="BE140" s="4">
        <v>2207.5479999999998</v>
      </c>
      <c r="BF140" s="4">
        <v>355.05099999999999</v>
      </c>
      <c r="BG140" s="4">
        <v>12.613</v>
      </c>
      <c r="BH140" s="4">
        <v>8.4000000000000005E-2</v>
      </c>
      <c r="BI140" s="4">
        <v>12.696999999999999</v>
      </c>
      <c r="BJ140" s="4">
        <v>10.292</v>
      </c>
      <c r="BK140" s="4">
        <v>6.8000000000000005E-2</v>
      </c>
      <c r="BL140" s="4">
        <v>10.36</v>
      </c>
      <c r="BM140" s="4">
        <v>48.448999999999998</v>
      </c>
      <c r="BQ140" s="4">
        <v>188.19900000000001</v>
      </c>
      <c r="BR140" s="4">
        <v>0.27321899999999999</v>
      </c>
      <c r="BS140" s="4">
        <v>-5</v>
      </c>
      <c r="BT140" s="4">
        <v>6.123E-3</v>
      </c>
      <c r="BU140" s="4">
        <v>6.6767899999999996</v>
      </c>
      <c r="BV140" s="4">
        <v>21</v>
      </c>
      <c r="BW140" s="4">
        <f t="shared" ref="BW140:BW146" si="9">BU140*0.2642</f>
        <v>1.7640079179999999</v>
      </c>
      <c r="BY140" s="4">
        <f>BE140*$BU140*VLOOKUP("Fuel Specific Gravity",'Raw Data'!$A$1:$B$2000,2,FALSE)</f>
        <v>11069.240142600918</v>
      </c>
      <c r="BZ140" s="4">
        <f>BF140*$BU140*VLOOKUP("Fuel Specific Gravity",'Raw Data'!$A$1:$B$2000,2,FALSE)</f>
        <v>1780.3213256837898</v>
      </c>
      <c r="CA140" s="4">
        <f>BJ140*$BU140*VLOOKUP("Fuel Specific Gravity",'Raw Data'!$A$1:$B$2000,2,FALSE)</f>
        <v>51.606859532679991</v>
      </c>
      <c r="CB140" s="4">
        <f>BM140*$BU140*VLOOKUP("Fuel Specific Gravity",'Raw Data'!$A$1:$B$2000,2,FALSE)</f>
        <v>242.93633283120997</v>
      </c>
    </row>
    <row r="141" spans="1:80" x14ac:dyDescent="0.25">
      <c r="A141" s="2">
        <v>43167</v>
      </c>
      <c r="B141" s="38">
        <v>2.3100694444444445E-2</v>
      </c>
      <c r="C141" s="4">
        <v>12.345000000000001</v>
      </c>
      <c r="D141" s="4">
        <v>2.5232000000000001</v>
      </c>
      <c r="E141" s="4">
        <v>25232.248319999999</v>
      </c>
      <c r="F141" s="4">
        <v>636</v>
      </c>
      <c r="G141" s="4">
        <v>3.4</v>
      </c>
      <c r="H141" s="4">
        <v>5722.6</v>
      </c>
      <c r="J141" s="4">
        <v>1.4</v>
      </c>
      <c r="K141" s="4">
        <v>0.86099999999999999</v>
      </c>
      <c r="L141" s="4">
        <v>10.6286</v>
      </c>
      <c r="M141" s="4">
        <v>2.1724000000000001</v>
      </c>
      <c r="N141" s="4">
        <v>547.58770000000004</v>
      </c>
      <c r="O141" s="4">
        <v>2.9661</v>
      </c>
      <c r="P141" s="4">
        <v>550.6</v>
      </c>
      <c r="Q141" s="4">
        <v>446.80590000000001</v>
      </c>
      <c r="R141" s="4">
        <v>2.4201999999999999</v>
      </c>
      <c r="S141" s="4">
        <v>449.2</v>
      </c>
      <c r="T141" s="4">
        <v>5722.6130999999996</v>
      </c>
      <c r="W141" s="4">
        <v>0</v>
      </c>
      <c r="X141" s="4">
        <v>1.2053</v>
      </c>
      <c r="Y141" s="4">
        <v>11.9</v>
      </c>
      <c r="Z141" s="4">
        <v>850</v>
      </c>
      <c r="AA141" s="4">
        <v>849</v>
      </c>
      <c r="AB141" s="4">
        <v>861</v>
      </c>
      <c r="AC141" s="4">
        <v>92</v>
      </c>
      <c r="AD141" s="4">
        <v>27.01</v>
      </c>
      <c r="AE141" s="4">
        <v>0.62</v>
      </c>
      <c r="AF141" s="4">
        <v>979</v>
      </c>
      <c r="AG141" s="4">
        <v>1</v>
      </c>
      <c r="AH141" s="4">
        <v>43</v>
      </c>
      <c r="AI141" s="4">
        <v>37</v>
      </c>
      <c r="AJ141" s="4">
        <v>191</v>
      </c>
      <c r="AK141" s="4">
        <v>169</v>
      </c>
      <c r="AL141" s="4">
        <v>3.9</v>
      </c>
      <c r="AM141" s="4">
        <v>175</v>
      </c>
      <c r="AN141" s="4" t="s">
        <v>155</v>
      </c>
      <c r="AO141" s="4">
        <v>2</v>
      </c>
      <c r="AP141" s="5">
        <v>0.77391203703703704</v>
      </c>
      <c r="AQ141" s="4">
        <v>47.161230000000003</v>
      </c>
      <c r="AR141" s="4">
        <v>-88.491005000000001</v>
      </c>
      <c r="AS141" s="4">
        <v>315.5</v>
      </c>
      <c r="AT141" s="4">
        <v>35.6</v>
      </c>
      <c r="AU141" s="4">
        <v>12</v>
      </c>
      <c r="AV141" s="4">
        <v>10</v>
      </c>
      <c r="AW141" s="4" t="s">
        <v>199</v>
      </c>
      <c r="AX141" s="4">
        <v>1.2438</v>
      </c>
      <c r="AY141" s="4">
        <v>1.0843</v>
      </c>
      <c r="AZ141" s="4">
        <v>1.8438000000000001</v>
      </c>
      <c r="BA141" s="4">
        <v>13.404</v>
      </c>
      <c r="BB141" s="4">
        <v>12.84</v>
      </c>
      <c r="BC141" s="4">
        <v>0.96</v>
      </c>
      <c r="BD141" s="4">
        <v>16.149999999999999</v>
      </c>
      <c r="BE141" s="4">
        <v>2309.498</v>
      </c>
      <c r="BF141" s="4">
        <v>300.44099999999997</v>
      </c>
      <c r="BG141" s="4">
        <v>12.46</v>
      </c>
      <c r="BH141" s="4">
        <v>6.7000000000000004E-2</v>
      </c>
      <c r="BI141" s="4">
        <v>12.528</v>
      </c>
      <c r="BJ141" s="4">
        <v>10.167</v>
      </c>
      <c r="BK141" s="4">
        <v>5.5E-2</v>
      </c>
      <c r="BL141" s="4">
        <v>10.222</v>
      </c>
      <c r="BM141" s="4">
        <v>42.9101</v>
      </c>
      <c r="BQ141" s="4">
        <v>190.43700000000001</v>
      </c>
      <c r="BR141" s="4">
        <v>0.33688200000000001</v>
      </c>
      <c r="BS141" s="4">
        <v>-5</v>
      </c>
      <c r="BT141" s="4">
        <v>6.0000000000000001E-3</v>
      </c>
      <c r="BU141" s="4">
        <v>8.2325529999999993</v>
      </c>
      <c r="BV141" s="4">
        <v>21</v>
      </c>
      <c r="BW141" s="4">
        <f t="shared" si="9"/>
        <v>2.1750405025999999</v>
      </c>
      <c r="BY141" s="4">
        <f>BE141*$BU141*VLOOKUP("Fuel Specific Gravity",'Raw Data'!$A$1:$B$2000,2,FALSE)</f>
        <v>14278.811580983893</v>
      </c>
      <c r="BZ141" s="4">
        <f>BF141*$BU141*VLOOKUP("Fuel Specific Gravity",'Raw Data'!$A$1:$B$2000,2,FALSE)</f>
        <v>1857.5207383606225</v>
      </c>
      <c r="CA141" s="4">
        <f>BJ141*$BU141*VLOOKUP("Fuel Specific Gravity",'Raw Data'!$A$1:$B$2000,2,FALSE)</f>
        <v>62.858975129600992</v>
      </c>
      <c r="CB141" s="4">
        <f>BM141*$BU141*VLOOKUP("Fuel Specific Gravity",'Raw Data'!$A$1:$B$2000,2,FALSE)</f>
        <v>265.2980140364603</v>
      </c>
    </row>
    <row r="142" spans="1:80" x14ac:dyDescent="0.25">
      <c r="A142" s="2">
        <v>43167</v>
      </c>
      <c r="B142" s="38">
        <v>2.3112268518518522E-2</v>
      </c>
      <c r="C142" s="4">
        <v>12.743</v>
      </c>
      <c r="D142" s="4">
        <v>1.6474</v>
      </c>
      <c r="E142" s="4">
        <v>16473.859059999999</v>
      </c>
      <c r="F142" s="4">
        <v>672.8</v>
      </c>
      <c r="G142" s="4">
        <v>2.6</v>
      </c>
      <c r="H142" s="4">
        <v>5245.2</v>
      </c>
      <c r="J142" s="4">
        <v>1.4</v>
      </c>
      <c r="K142" s="4">
        <v>0.86629999999999996</v>
      </c>
      <c r="L142" s="4">
        <v>11.040100000000001</v>
      </c>
      <c r="M142" s="4">
        <v>1.4272</v>
      </c>
      <c r="N142" s="4">
        <v>582.83140000000003</v>
      </c>
      <c r="O142" s="4">
        <v>2.2136999999999998</v>
      </c>
      <c r="P142" s="4">
        <v>585</v>
      </c>
      <c r="Q142" s="4">
        <v>475.56299999999999</v>
      </c>
      <c r="R142" s="4">
        <v>1.8063</v>
      </c>
      <c r="S142" s="4">
        <v>477.4</v>
      </c>
      <c r="T142" s="4">
        <v>5245.2262000000001</v>
      </c>
      <c r="W142" s="4">
        <v>0</v>
      </c>
      <c r="X142" s="4">
        <v>1.2129000000000001</v>
      </c>
      <c r="Y142" s="4">
        <v>12</v>
      </c>
      <c r="Z142" s="4">
        <v>849</v>
      </c>
      <c r="AA142" s="4">
        <v>848</v>
      </c>
      <c r="AB142" s="4">
        <v>861</v>
      </c>
      <c r="AC142" s="4">
        <v>92</v>
      </c>
      <c r="AD142" s="4">
        <v>27.01</v>
      </c>
      <c r="AE142" s="4">
        <v>0.62</v>
      </c>
      <c r="AF142" s="4">
        <v>979</v>
      </c>
      <c r="AG142" s="4">
        <v>1</v>
      </c>
      <c r="AH142" s="4">
        <v>43</v>
      </c>
      <c r="AI142" s="4">
        <v>37</v>
      </c>
      <c r="AJ142" s="4">
        <v>191.9</v>
      </c>
      <c r="AK142" s="4">
        <v>169</v>
      </c>
      <c r="AL142" s="4">
        <v>4</v>
      </c>
      <c r="AM142" s="4">
        <v>175</v>
      </c>
      <c r="AN142" s="4" t="s">
        <v>155</v>
      </c>
      <c r="AO142" s="4">
        <v>2</v>
      </c>
      <c r="AP142" s="5">
        <v>0.77392361111111108</v>
      </c>
      <c r="AQ142" s="4">
        <v>47.161126000000003</v>
      </c>
      <c r="AR142" s="4">
        <v>-88.490876999999998</v>
      </c>
      <c r="AS142" s="4">
        <v>315.3</v>
      </c>
      <c r="AT142" s="4">
        <v>33.9</v>
      </c>
      <c r="AU142" s="4">
        <v>12</v>
      </c>
      <c r="AV142" s="4">
        <v>10</v>
      </c>
      <c r="AW142" s="4" t="s">
        <v>199</v>
      </c>
      <c r="AX142" s="4">
        <v>1.3</v>
      </c>
      <c r="AY142" s="4">
        <v>1</v>
      </c>
      <c r="AZ142" s="4">
        <v>1.9</v>
      </c>
      <c r="BA142" s="4">
        <v>13.404</v>
      </c>
      <c r="BB142" s="4">
        <v>13.39</v>
      </c>
      <c r="BC142" s="4">
        <v>1</v>
      </c>
      <c r="BD142" s="4">
        <v>15.428000000000001</v>
      </c>
      <c r="BE142" s="4">
        <v>2469.59</v>
      </c>
      <c r="BF142" s="4">
        <v>203.19399999999999</v>
      </c>
      <c r="BG142" s="4">
        <v>13.653</v>
      </c>
      <c r="BH142" s="4">
        <v>5.1999999999999998E-2</v>
      </c>
      <c r="BI142" s="4">
        <v>13.705</v>
      </c>
      <c r="BJ142" s="4">
        <v>11.14</v>
      </c>
      <c r="BK142" s="4">
        <v>4.2000000000000003E-2</v>
      </c>
      <c r="BL142" s="4">
        <v>11.183</v>
      </c>
      <c r="BM142" s="4">
        <v>40.488999999999997</v>
      </c>
      <c r="BQ142" s="4">
        <v>197.27199999999999</v>
      </c>
      <c r="BR142" s="4">
        <v>0.39849699999999999</v>
      </c>
      <c r="BS142" s="4">
        <v>-5</v>
      </c>
      <c r="BT142" s="4">
        <v>6.0000000000000001E-3</v>
      </c>
      <c r="BU142" s="4">
        <v>9.73827</v>
      </c>
      <c r="BV142" s="4">
        <v>21</v>
      </c>
      <c r="BW142" s="4">
        <f t="shared" si="9"/>
        <v>2.5728509339999999</v>
      </c>
      <c r="BY142" s="4">
        <f>BE142*$BU142*VLOOKUP("Fuel Specific Gravity",'Raw Data'!$A$1:$B$2000,2,FALSE)</f>
        <v>18061.2001911843</v>
      </c>
      <c r="BZ142" s="4">
        <f>BF142*$BU142*VLOOKUP("Fuel Specific Gravity",'Raw Data'!$A$1:$B$2000,2,FALSE)</f>
        <v>1486.0472838193798</v>
      </c>
      <c r="CA142" s="4">
        <f>BJ142*$BU142*VLOOKUP("Fuel Specific Gravity",'Raw Data'!$A$1:$B$2000,2,FALSE)</f>
        <v>81.471730177799998</v>
      </c>
      <c r="CB142" s="4">
        <f>BM142*$BU142*VLOOKUP("Fuel Specific Gravity",'Raw Data'!$A$1:$B$2000,2,FALSE)</f>
        <v>296.11390333652997</v>
      </c>
    </row>
    <row r="143" spans="1:80" x14ac:dyDescent="0.25">
      <c r="A143" s="2">
        <v>43167</v>
      </c>
      <c r="B143" s="38">
        <v>2.3123842592592592E-2</v>
      </c>
      <c r="C143" s="4">
        <v>12.925000000000001</v>
      </c>
      <c r="D143" s="4">
        <v>1.2582</v>
      </c>
      <c r="E143" s="4">
        <v>12581.57631</v>
      </c>
      <c r="F143" s="4">
        <v>838.4</v>
      </c>
      <c r="G143" s="4">
        <v>1.3</v>
      </c>
      <c r="H143" s="4">
        <v>4824.2</v>
      </c>
      <c r="J143" s="4">
        <v>1.4</v>
      </c>
      <c r="K143" s="4">
        <v>0.86880000000000002</v>
      </c>
      <c r="L143" s="4">
        <v>11.2294</v>
      </c>
      <c r="M143" s="4">
        <v>1.0931</v>
      </c>
      <c r="N143" s="4">
        <v>728.41970000000003</v>
      </c>
      <c r="O143" s="4">
        <v>1.1548</v>
      </c>
      <c r="P143" s="4">
        <v>729.6</v>
      </c>
      <c r="Q143" s="4">
        <v>594.35630000000003</v>
      </c>
      <c r="R143" s="4">
        <v>0.94220000000000004</v>
      </c>
      <c r="S143" s="4">
        <v>595.29999999999995</v>
      </c>
      <c r="T143" s="4">
        <v>4824.1678000000002</v>
      </c>
      <c r="W143" s="4">
        <v>0</v>
      </c>
      <c r="X143" s="4">
        <v>1.2163999999999999</v>
      </c>
      <c r="Y143" s="4">
        <v>12</v>
      </c>
      <c r="Z143" s="4">
        <v>849</v>
      </c>
      <c r="AA143" s="4">
        <v>847</v>
      </c>
      <c r="AB143" s="4">
        <v>860</v>
      </c>
      <c r="AC143" s="4">
        <v>92</v>
      </c>
      <c r="AD143" s="4">
        <v>27.01</v>
      </c>
      <c r="AE143" s="4">
        <v>0.62</v>
      </c>
      <c r="AF143" s="4">
        <v>979</v>
      </c>
      <c r="AG143" s="4">
        <v>1</v>
      </c>
      <c r="AH143" s="4">
        <v>43</v>
      </c>
      <c r="AI143" s="4">
        <v>37</v>
      </c>
      <c r="AJ143" s="4">
        <v>192</v>
      </c>
      <c r="AK143" s="4">
        <v>169</v>
      </c>
      <c r="AL143" s="4">
        <v>3.9</v>
      </c>
      <c r="AM143" s="4">
        <v>175</v>
      </c>
      <c r="AN143" s="4" t="s">
        <v>155</v>
      </c>
      <c r="AO143" s="4">
        <v>2</v>
      </c>
      <c r="AP143" s="5">
        <v>0.77393518518518523</v>
      </c>
      <c r="AQ143" s="4">
        <v>47.161014999999999</v>
      </c>
      <c r="AR143" s="4">
        <v>-88.490772000000007</v>
      </c>
      <c r="AS143" s="4">
        <v>315.2</v>
      </c>
      <c r="AT143" s="4">
        <v>33.4</v>
      </c>
      <c r="AU143" s="4">
        <v>12</v>
      </c>
      <c r="AV143" s="4">
        <v>10</v>
      </c>
      <c r="AW143" s="4" t="s">
        <v>199</v>
      </c>
      <c r="AX143" s="4">
        <v>1.2281</v>
      </c>
      <c r="AY143" s="4">
        <v>1</v>
      </c>
      <c r="AZ143" s="4">
        <v>1.9</v>
      </c>
      <c r="BA143" s="4">
        <v>13.404</v>
      </c>
      <c r="BB143" s="4">
        <v>13.66</v>
      </c>
      <c r="BC143" s="4">
        <v>1.02</v>
      </c>
      <c r="BD143" s="4">
        <v>15.098000000000001</v>
      </c>
      <c r="BE143" s="4">
        <v>2548.721</v>
      </c>
      <c r="BF143" s="4">
        <v>157.91</v>
      </c>
      <c r="BG143" s="4">
        <v>17.312999999999999</v>
      </c>
      <c r="BH143" s="4">
        <v>2.7E-2</v>
      </c>
      <c r="BI143" s="4">
        <v>17.341000000000001</v>
      </c>
      <c r="BJ143" s="4">
        <v>14.127000000000001</v>
      </c>
      <c r="BK143" s="4">
        <v>2.1999999999999999E-2</v>
      </c>
      <c r="BL143" s="4">
        <v>14.148999999999999</v>
      </c>
      <c r="BM143" s="4">
        <v>37.784100000000002</v>
      </c>
      <c r="BQ143" s="4">
        <v>200.73599999999999</v>
      </c>
      <c r="BR143" s="4">
        <v>0.45072699999999999</v>
      </c>
      <c r="BS143" s="4">
        <v>-5</v>
      </c>
      <c r="BT143" s="4">
        <v>5.1229999999999999E-3</v>
      </c>
      <c r="BU143" s="4">
        <v>11.014642</v>
      </c>
      <c r="BV143" s="4">
        <v>21</v>
      </c>
      <c r="BW143" s="4">
        <f t="shared" si="9"/>
        <v>2.9100684164000001</v>
      </c>
      <c r="BY143" s="4">
        <f>BE143*$BU143*VLOOKUP("Fuel Specific Gravity",'Raw Data'!$A$1:$B$2000,2,FALSE)</f>
        <v>21083.010279034384</v>
      </c>
      <c r="BZ143" s="4">
        <f>BF143*$BU143*VLOOKUP("Fuel Specific Gravity",'Raw Data'!$A$1:$B$2000,2,FALSE)</f>
        <v>1306.23091078322</v>
      </c>
      <c r="CA143" s="4">
        <f>BJ143*$BU143*VLOOKUP("Fuel Specific Gravity",'Raw Data'!$A$1:$B$2000,2,FALSE)</f>
        <v>116.858489498034</v>
      </c>
      <c r="CB143" s="4">
        <f>BM143*$BU143*VLOOKUP("Fuel Specific Gravity",'Raw Data'!$A$1:$B$2000,2,FALSE)</f>
        <v>312.54992942894222</v>
      </c>
    </row>
    <row r="144" spans="1:80" x14ac:dyDescent="0.25">
      <c r="A144" s="2">
        <v>43167</v>
      </c>
      <c r="B144" s="38">
        <v>2.3135416666666662E-2</v>
      </c>
      <c r="C144" s="4">
        <v>12.93</v>
      </c>
      <c r="D144" s="4">
        <v>1.292</v>
      </c>
      <c r="E144" s="4">
        <v>12920.125099999999</v>
      </c>
      <c r="F144" s="4">
        <v>1016.8</v>
      </c>
      <c r="G144" s="4">
        <v>0.8</v>
      </c>
      <c r="H144" s="4">
        <v>4467.3999999999996</v>
      </c>
      <c r="J144" s="4">
        <v>1.4</v>
      </c>
      <c r="K144" s="4">
        <v>0.86890000000000001</v>
      </c>
      <c r="L144" s="4">
        <v>11.2342</v>
      </c>
      <c r="M144" s="4">
        <v>1.1226</v>
      </c>
      <c r="N144" s="4">
        <v>883.47199999999998</v>
      </c>
      <c r="O144" s="4">
        <v>0.72699999999999998</v>
      </c>
      <c r="P144" s="4">
        <v>884.2</v>
      </c>
      <c r="Q144" s="4">
        <v>720.87170000000003</v>
      </c>
      <c r="R144" s="4">
        <v>0.59319999999999995</v>
      </c>
      <c r="S144" s="4">
        <v>721.5</v>
      </c>
      <c r="T144" s="4">
        <v>4467.3895000000002</v>
      </c>
      <c r="W144" s="4">
        <v>0</v>
      </c>
      <c r="X144" s="4">
        <v>1.2163999999999999</v>
      </c>
      <c r="Y144" s="4">
        <v>12</v>
      </c>
      <c r="Z144" s="4">
        <v>849</v>
      </c>
      <c r="AA144" s="4">
        <v>848</v>
      </c>
      <c r="AB144" s="4">
        <v>860</v>
      </c>
      <c r="AC144" s="4">
        <v>92</v>
      </c>
      <c r="AD144" s="4">
        <v>27.01</v>
      </c>
      <c r="AE144" s="4">
        <v>0.62</v>
      </c>
      <c r="AF144" s="4">
        <v>979</v>
      </c>
      <c r="AG144" s="4">
        <v>1</v>
      </c>
      <c r="AH144" s="4">
        <v>43</v>
      </c>
      <c r="AI144" s="4">
        <v>37</v>
      </c>
      <c r="AJ144" s="4">
        <v>192</v>
      </c>
      <c r="AK144" s="4">
        <v>169</v>
      </c>
      <c r="AL144" s="4">
        <v>4</v>
      </c>
      <c r="AM144" s="4">
        <v>175</v>
      </c>
      <c r="AN144" s="4" t="s">
        <v>155</v>
      </c>
      <c r="AO144" s="4">
        <v>2</v>
      </c>
      <c r="AP144" s="5">
        <v>0.77394675925925915</v>
      </c>
      <c r="AQ144" s="4">
        <v>47.160893999999999</v>
      </c>
      <c r="AR144" s="4">
        <v>-88.490690999999998</v>
      </c>
      <c r="AS144" s="4">
        <v>315.10000000000002</v>
      </c>
      <c r="AT144" s="4">
        <v>33</v>
      </c>
      <c r="AU144" s="4">
        <v>12</v>
      </c>
      <c r="AV144" s="4">
        <v>10</v>
      </c>
      <c r="AW144" s="4" t="s">
        <v>199</v>
      </c>
      <c r="AX144" s="4">
        <v>1.2719</v>
      </c>
      <c r="AY144" s="4">
        <v>1.0719000000000001</v>
      </c>
      <c r="AZ144" s="4">
        <v>1.9</v>
      </c>
      <c r="BA144" s="4">
        <v>13.404</v>
      </c>
      <c r="BB144" s="4">
        <v>13.66</v>
      </c>
      <c r="BC144" s="4">
        <v>1.02</v>
      </c>
      <c r="BD144" s="4">
        <v>15.095000000000001</v>
      </c>
      <c r="BE144" s="4">
        <v>2550.096</v>
      </c>
      <c r="BF144" s="4">
        <v>162.18199999999999</v>
      </c>
      <c r="BG144" s="4">
        <v>21.001000000000001</v>
      </c>
      <c r="BH144" s="4">
        <v>1.7000000000000001E-2</v>
      </c>
      <c r="BI144" s="4">
        <v>21.018000000000001</v>
      </c>
      <c r="BJ144" s="4">
        <v>17.135999999999999</v>
      </c>
      <c r="BK144" s="4">
        <v>1.4E-2</v>
      </c>
      <c r="BL144" s="4">
        <v>17.149999999999999</v>
      </c>
      <c r="BM144" s="4">
        <v>34.993600000000001</v>
      </c>
      <c r="BQ144" s="4">
        <v>200.76300000000001</v>
      </c>
      <c r="BR144" s="4">
        <v>0.35702200000000001</v>
      </c>
      <c r="BS144" s="4">
        <v>-5</v>
      </c>
      <c r="BT144" s="4">
        <v>5.8770000000000003E-3</v>
      </c>
      <c r="BU144" s="4">
        <v>8.7247260000000004</v>
      </c>
      <c r="BV144" s="4">
        <v>21</v>
      </c>
      <c r="BW144" s="4">
        <f t="shared" si="9"/>
        <v>2.3050726092000002</v>
      </c>
      <c r="BY144" s="4">
        <f>BE144*$BU144*VLOOKUP("Fuel Specific Gravity",'Raw Data'!$A$1:$B$2000,2,FALSE)</f>
        <v>16708.915544145697</v>
      </c>
      <c r="BZ144" s="4">
        <f>BF144*$BU144*VLOOKUP("Fuel Specific Gravity",'Raw Data'!$A$1:$B$2000,2,FALSE)</f>
        <v>1062.6601276111319</v>
      </c>
      <c r="CA144" s="4">
        <f>BJ144*$BU144*VLOOKUP("Fuel Specific Gravity",'Raw Data'!$A$1:$B$2000,2,FALSE)</f>
        <v>112.27968545673599</v>
      </c>
      <c r="CB144" s="4">
        <f>BM144*$BU144*VLOOKUP("Fuel Specific Gravity",'Raw Data'!$A$1:$B$2000,2,FALSE)</f>
        <v>229.28748838695364</v>
      </c>
    </row>
    <row r="145" spans="1:80" x14ac:dyDescent="0.25">
      <c r="A145" s="2">
        <v>43167</v>
      </c>
      <c r="B145" s="38">
        <v>2.3146990740740739E-2</v>
      </c>
      <c r="C145" s="4">
        <v>12.925000000000001</v>
      </c>
      <c r="D145" s="4">
        <v>1.4429000000000001</v>
      </c>
      <c r="E145" s="4">
        <v>14429.450279999999</v>
      </c>
      <c r="F145" s="4">
        <v>1187.0999999999999</v>
      </c>
      <c r="G145" s="4">
        <v>0.4</v>
      </c>
      <c r="H145" s="4">
        <v>4058.1</v>
      </c>
      <c r="J145" s="4">
        <v>1.4</v>
      </c>
      <c r="K145" s="4">
        <v>0.8679</v>
      </c>
      <c r="L145" s="4">
        <v>11.218</v>
      </c>
      <c r="M145" s="4">
        <v>1.2524</v>
      </c>
      <c r="N145" s="4">
        <v>1030.2626</v>
      </c>
      <c r="O145" s="4">
        <v>0.36809999999999998</v>
      </c>
      <c r="P145" s="4">
        <v>1030.5999999999999</v>
      </c>
      <c r="Q145" s="4">
        <v>840.64599999999996</v>
      </c>
      <c r="R145" s="4">
        <v>0.3004</v>
      </c>
      <c r="S145" s="4">
        <v>840.9</v>
      </c>
      <c r="T145" s="4">
        <v>4058.1392000000001</v>
      </c>
      <c r="W145" s="4">
        <v>0</v>
      </c>
      <c r="X145" s="4">
        <v>1.2151000000000001</v>
      </c>
      <c r="Y145" s="4">
        <v>12</v>
      </c>
      <c r="Z145" s="4">
        <v>849</v>
      </c>
      <c r="AA145" s="4">
        <v>849</v>
      </c>
      <c r="AB145" s="4">
        <v>861</v>
      </c>
      <c r="AC145" s="4">
        <v>92</v>
      </c>
      <c r="AD145" s="4">
        <v>27.01</v>
      </c>
      <c r="AE145" s="4">
        <v>0.62</v>
      </c>
      <c r="AF145" s="4">
        <v>979</v>
      </c>
      <c r="AG145" s="4">
        <v>1</v>
      </c>
      <c r="AH145" s="4">
        <v>43</v>
      </c>
      <c r="AI145" s="4">
        <v>37</v>
      </c>
      <c r="AJ145" s="4">
        <v>192</v>
      </c>
      <c r="AK145" s="4">
        <v>169</v>
      </c>
      <c r="AL145" s="4">
        <v>4</v>
      </c>
      <c r="AM145" s="4">
        <v>174.8</v>
      </c>
      <c r="AN145" s="4" t="s">
        <v>155</v>
      </c>
      <c r="AO145" s="4">
        <v>2</v>
      </c>
      <c r="AP145" s="5">
        <v>0.7739583333333333</v>
      </c>
      <c r="AQ145" s="4">
        <v>47.160772000000001</v>
      </c>
      <c r="AR145" s="4">
        <v>-88.490615000000005</v>
      </c>
      <c r="AS145" s="4">
        <v>315.10000000000002</v>
      </c>
      <c r="AT145" s="4">
        <v>33.799999999999997</v>
      </c>
      <c r="AU145" s="4">
        <v>12</v>
      </c>
      <c r="AV145" s="4">
        <v>10</v>
      </c>
      <c r="AW145" s="4" t="s">
        <v>199</v>
      </c>
      <c r="AX145" s="4">
        <v>1.3718999999999999</v>
      </c>
      <c r="AY145" s="4">
        <v>1.3157000000000001</v>
      </c>
      <c r="AZ145" s="4">
        <v>2.1156999999999999</v>
      </c>
      <c r="BA145" s="4">
        <v>13.404</v>
      </c>
      <c r="BB145" s="4">
        <v>13.56</v>
      </c>
      <c r="BC145" s="4">
        <v>1.01</v>
      </c>
      <c r="BD145" s="4">
        <v>15.218</v>
      </c>
      <c r="BE145" s="4">
        <v>2531.9969999999998</v>
      </c>
      <c r="BF145" s="4">
        <v>179.90899999999999</v>
      </c>
      <c r="BG145" s="4">
        <v>24.352</v>
      </c>
      <c r="BH145" s="4">
        <v>8.9999999999999993E-3</v>
      </c>
      <c r="BI145" s="4">
        <v>24.361000000000001</v>
      </c>
      <c r="BJ145" s="4">
        <v>19.87</v>
      </c>
      <c r="BK145" s="4">
        <v>7.0000000000000001E-3</v>
      </c>
      <c r="BL145" s="4">
        <v>19.876999999999999</v>
      </c>
      <c r="BM145" s="4">
        <v>31.6081</v>
      </c>
      <c r="BQ145" s="4">
        <v>199.41300000000001</v>
      </c>
      <c r="BR145" s="4">
        <v>0.26933200000000002</v>
      </c>
      <c r="BS145" s="4">
        <v>-5</v>
      </c>
      <c r="BT145" s="4">
        <v>5.1229999999999999E-3</v>
      </c>
      <c r="BU145" s="4">
        <v>6.5818009999999996</v>
      </c>
      <c r="BV145" s="4">
        <v>21</v>
      </c>
      <c r="BW145" s="4">
        <f t="shared" si="9"/>
        <v>1.7389118241999999</v>
      </c>
      <c r="BY145" s="4">
        <f>BE145*$BU145*VLOOKUP("Fuel Specific Gravity",'Raw Data'!$A$1:$B$2000,2,FALSE)</f>
        <v>12515.490390334346</v>
      </c>
      <c r="BZ145" s="4">
        <f>BF145*$BU145*VLOOKUP("Fuel Specific Gravity",'Raw Data'!$A$1:$B$2000,2,FALSE)</f>
        <v>889.27805231785885</v>
      </c>
      <c r="CA145" s="4">
        <f>BJ145*$BU145*VLOOKUP("Fuel Specific Gravity",'Raw Data'!$A$1:$B$2000,2,FALSE)</f>
        <v>98.216069788370007</v>
      </c>
      <c r="CB145" s="4">
        <f>BM145*$BU145*VLOOKUP("Fuel Specific Gravity",'Raw Data'!$A$1:$B$2000,2,FALSE)</f>
        <v>156.23670636526307</v>
      </c>
    </row>
    <row r="146" spans="1:80" x14ac:dyDescent="0.25">
      <c r="A146" s="2">
        <v>43167</v>
      </c>
      <c r="B146" s="38">
        <v>2.3158564814814816E-2</v>
      </c>
      <c r="C146" s="4">
        <v>12.9</v>
      </c>
      <c r="D146" s="4">
        <v>1.4100999999999999</v>
      </c>
      <c r="E146" s="4">
        <v>14101.2</v>
      </c>
      <c r="F146" s="4">
        <v>1150.5</v>
      </c>
      <c r="G146" s="4">
        <v>1.4</v>
      </c>
      <c r="H146" s="4">
        <v>3666.3</v>
      </c>
      <c r="J146" s="4">
        <v>1.4</v>
      </c>
      <c r="K146" s="4">
        <v>0.86880000000000002</v>
      </c>
      <c r="L146" s="4">
        <v>11.2075</v>
      </c>
      <c r="M146" s="4">
        <v>1.2251000000000001</v>
      </c>
      <c r="N146" s="4">
        <v>999.55399999999997</v>
      </c>
      <c r="O146" s="4">
        <v>1.1813</v>
      </c>
      <c r="P146" s="4">
        <v>1000.7</v>
      </c>
      <c r="Q146" s="4">
        <v>815.58920000000001</v>
      </c>
      <c r="R146" s="4">
        <v>0.96389999999999998</v>
      </c>
      <c r="S146" s="4">
        <v>816.6</v>
      </c>
      <c r="T146" s="4">
        <v>3666.2698999999998</v>
      </c>
      <c r="W146" s="4">
        <v>0</v>
      </c>
      <c r="X146" s="4">
        <v>1.2162999999999999</v>
      </c>
      <c r="Y146" s="4">
        <v>12</v>
      </c>
      <c r="Z146" s="4">
        <v>850</v>
      </c>
      <c r="AA146" s="4">
        <v>849</v>
      </c>
      <c r="AB146" s="4">
        <v>861</v>
      </c>
      <c r="AC146" s="4">
        <v>92</v>
      </c>
      <c r="AD146" s="4">
        <v>27.01</v>
      </c>
      <c r="AE146" s="4">
        <v>0.62</v>
      </c>
      <c r="AF146" s="4">
        <v>979</v>
      </c>
      <c r="AG146" s="4">
        <v>1</v>
      </c>
      <c r="AH146" s="4">
        <v>43</v>
      </c>
      <c r="AI146" s="4">
        <v>37</v>
      </c>
      <c r="AJ146" s="4">
        <v>192</v>
      </c>
      <c r="AK146" s="4">
        <v>169</v>
      </c>
      <c r="AL146" s="4">
        <v>4</v>
      </c>
      <c r="AM146" s="4">
        <v>174.5</v>
      </c>
      <c r="AN146" s="4" t="s">
        <v>155</v>
      </c>
      <c r="AO146" s="4">
        <v>2</v>
      </c>
      <c r="AP146" s="5">
        <v>0.77396990740740745</v>
      </c>
      <c r="AQ146" s="4">
        <v>47.160628000000003</v>
      </c>
      <c r="AR146" s="4">
        <v>-88.490589</v>
      </c>
      <c r="AS146" s="4">
        <v>315.10000000000002</v>
      </c>
      <c r="AT146" s="4">
        <v>34.200000000000003</v>
      </c>
      <c r="AU146" s="4">
        <v>12</v>
      </c>
      <c r="AV146" s="4">
        <v>10</v>
      </c>
      <c r="AW146" s="4" t="s">
        <v>199</v>
      </c>
      <c r="AX146" s="4">
        <v>1.4</v>
      </c>
      <c r="AY146" s="4">
        <v>1.4</v>
      </c>
      <c r="AZ146" s="4">
        <v>2.2000000000000002</v>
      </c>
      <c r="BA146" s="4">
        <v>13.404</v>
      </c>
      <c r="BB146" s="4">
        <v>13.65</v>
      </c>
      <c r="BC146" s="4">
        <v>1.02</v>
      </c>
      <c r="BD146" s="4">
        <v>15.103</v>
      </c>
      <c r="BE146" s="4">
        <v>2544.884</v>
      </c>
      <c r="BF146" s="4">
        <v>177.054</v>
      </c>
      <c r="BG146" s="4">
        <v>23.768000000000001</v>
      </c>
      <c r="BH146" s="4">
        <v>2.8000000000000001E-2</v>
      </c>
      <c r="BI146" s="4">
        <v>23.797000000000001</v>
      </c>
      <c r="BJ146" s="4">
        <v>19.393999999999998</v>
      </c>
      <c r="BK146" s="4">
        <v>2.3E-2</v>
      </c>
      <c r="BL146" s="4">
        <v>19.417000000000002</v>
      </c>
      <c r="BM146" s="4">
        <v>28.728000000000002</v>
      </c>
      <c r="BQ146" s="4">
        <v>200.81700000000001</v>
      </c>
      <c r="BR146" s="4">
        <v>0.26250800000000002</v>
      </c>
      <c r="BS146" s="4">
        <v>-5</v>
      </c>
      <c r="BT146" s="4">
        <v>5.8770000000000003E-3</v>
      </c>
      <c r="BU146" s="4">
        <v>6.4150390000000002</v>
      </c>
      <c r="BV146" s="4">
        <v>21</v>
      </c>
      <c r="BW146" s="4">
        <f t="shared" si="9"/>
        <v>1.6948533038</v>
      </c>
      <c r="BY146" s="4">
        <f>BE146*$BU146*VLOOKUP("Fuel Specific Gravity",'Raw Data'!$A$1:$B$2000,2,FALSE)</f>
        <v>12260.473112967476</v>
      </c>
      <c r="BZ146" s="4">
        <f>BF146*$BU146*VLOOKUP("Fuel Specific Gravity",'Raw Data'!$A$1:$B$2000,2,FALSE)</f>
        <v>852.99204464460604</v>
      </c>
      <c r="CA146" s="4">
        <f>BJ146*$BU146*VLOOKUP("Fuel Specific Gravity",'Raw Data'!$A$1:$B$2000,2,FALSE)</f>
        <v>93.434363040865989</v>
      </c>
      <c r="CB146" s="4">
        <f>BM146*$BU146*VLOOKUP("Fuel Specific Gravity",'Raw Data'!$A$1:$B$2000,2,FALSE)</f>
        <v>138.40272153439201</v>
      </c>
    </row>
    <row r="147" spans="1:80" x14ac:dyDescent="0.25">
      <c r="A147" s="2">
        <v>43167</v>
      </c>
      <c r="B147" s="38">
        <v>2.3170138888888889E-2</v>
      </c>
      <c r="C147" s="4">
        <v>12.996</v>
      </c>
      <c r="D147" s="4">
        <v>1.0435000000000001</v>
      </c>
      <c r="E147" s="4">
        <v>10435.22825</v>
      </c>
      <c r="F147" s="4">
        <v>949.7</v>
      </c>
      <c r="G147" s="4">
        <v>2.8</v>
      </c>
      <c r="H147" s="4">
        <v>3291.6</v>
      </c>
      <c r="J147" s="4">
        <v>1.3</v>
      </c>
      <c r="K147" s="4">
        <v>0.87170000000000003</v>
      </c>
      <c r="L147" s="4">
        <v>11.329499999999999</v>
      </c>
      <c r="M147" s="4">
        <v>0.90969999999999995</v>
      </c>
      <c r="N147" s="4">
        <v>827.91629999999998</v>
      </c>
      <c r="O147" s="4">
        <v>2.4293999999999998</v>
      </c>
      <c r="P147" s="4">
        <v>830.3</v>
      </c>
      <c r="Q147" s="4">
        <v>675.54079999999999</v>
      </c>
      <c r="R147" s="4">
        <v>1.9823</v>
      </c>
      <c r="S147" s="4">
        <v>677.5</v>
      </c>
      <c r="T147" s="4">
        <v>3291.5518999999999</v>
      </c>
      <c r="W147" s="4">
        <v>0</v>
      </c>
      <c r="X147" s="4">
        <v>1.1333</v>
      </c>
      <c r="Y147" s="4">
        <v>12</v>
      </c>
      <c r="Z147" s="4">
        <v>849</v>
      </c>
      <c r="AA147" s="4">
        <v>849</v>
      </c>
      <c r="AB147" s="4">
        <v>861</v>
      </c>
      <c r="AC147" s="4">
        <v>92</v>
      </c>
      <c r="AD147" s="4">
        <v>27.01</v>
      </c>
      <c r="AE147" s="4">
        <v>0.62</v>
      </c>
      <c r="AF147" s="4">
        <v>979</v>
      </c>
      <c r="AG147" s="4">
        <v>1</v>
      </c>
      <c r="AH147" s="4">
        <v>43</v>
      </c>
      <c r="AI147" s="4">
        <v>37</v>
      </c>
      <c r="AJ147" s="4">
        <v>192</v>
      </c>
      <c r="AK147" s="4">
        <v>169</v>
      </c>
      <c r="AL147" s="4">
        <v>4.0999999999999996</v>
      </c>
      <c r="AM147" s="4">
        <v>174.1</v>
      </c>
      <c r="AN147" s="4" t="s">
        <v>155</v>
      </c>
      <c r="AO147" s="4">
        <v>2</v>
      </c>
      <c r="AP147" s="5">
        <v>0.77398148148148149</v>
      </c>
      <c r="AQ147" s="4">
        <v>47.160468000000002</v>
      </c>
      <c r="AR147" s="4">
        <v>-88.490600999999998</v>
      </c>
      <c r="AS147" s="4">
        <v>314.60000000000002</v>
      </c>
      <c r="AT147" s="4">
        <v>35.299999999999997</v>
      </c>
      <c r="AU147" s="4">
        <v>12</v>
      </c>
      <c r="AV147" s="4">
        <v>10</v>
      </c>
      <c r="AW147" s="4" t="s">
        <v>199</v>
      </c>
      <c r="AX147" s="4">
        <v>1.543744</v>
      </c>
      <c r="AY147" s="4">
        <v>1.543744</v>
      </c>
      <c r="AZ147" s="4">
        <v>2.343744</v>
      </c>
      <c r="BA147" s="4">
        <v>13.404</v>
      </c>
      <c r="BB147" s="4">
        <v>13.98</v>
      </c>
      <c r="BC147" s="4">
        <v>1.04</v>
      </c>
      <c r="BD147" s="4">
        <v>14.712</v>
      </c>
      <c r="BE147" s="4">
        <v>2620.0059999999999</v>
      </c>
      <c r="BF147" s="4">
        <v>133.89400000000001</v>
      </c>
      <c r="BG147" s="4">
        <v>20.05</v>
      </c>
      <c r="BH147" s="4">
        <v>5.8999999999999997E-2</v>
      </c>
      <c r="BI147" s="4">
        <v>20.109000000000002</v>
      </c>
      <c r="BJ147" s="4">
        <v>16.36</v>
      </c>
      <c r="BK147" s="4">
        <v>4.8000000000000001E-2</v>
      </c>
      <c r="BL147" s="4">
        <v>16.408000000000001</v>
      </c>
      <c r="BM147" s="4">
        <v>26.267299999999999</v>
      </c>
      <c r="BQ147" s="4">
        <v>190.55699999999999</v>
      </c>
      <c r="BR147" s="4">
        <v>0.241952</v>
      </c>
      <c r="BS147" s="4">
        <v>-5</v>
      </c>
      <c r="BT147" s="4">
        <v>5.1229999999999999E-3</v>
      </c>
      <c r="BU147" s="4">
        <v>5.9127010000000002</v>
      </c>
      <c r="BV147" s="4">
        <v>21</v>
      </c>
      <c r="BW147" s="4">
        <f t="shared" ref="BW147:BW179" si="10">BU147*0.2642</f>
        <v>1.5621356042000001</v>
      </c>
      <c r="BY147" s="4">
        <f>BE147*$BU147*VLOOKUP("Fuel Specific Gravity",'Raw Data'!$A$1:$B$2000,2,FALSE)</f>
        <v>11633.975384250707</v>
      </c>
      <c r="BZ147" s="4">
        <f>BF147*$BU147*VLOOKUP("Fuel Specific Gravity",'Raw Data'!$A$1:$B$2000,2,FALSE)</f>
        <v>594.54806595819412</v>
      </c>
      <c r="CA147" s="4">
        <f>BJ147*$BU147*VLOOKUP("Fuel Specific Gravity",'Raw Data'!$A$1:$B$2000,2,FALSE)</f>
        <v>72.64557305836</v>
      </c>
      <c r="CB147" s="4">
        <f>BM147*$BU147*VLOOKUP("Fuel Specific Gravity",'Raw Data'!$A$1:$B$2000,2,FALSE)</f>
        <v>116.6383289239523</v>
      </c>
    </row>
    <row r="148" spans="1:80" x14ac:dyDescent="0.25">
      <c r="A148" s="2">
        <v>43167</v>
      </c>
      <c r="B148" s="38">
        <v>2.3181712962962963E-2</v>
      </c>
      <c r="C148" s="4">
        <v>13.026999999999999</v>
      </c>
      <c r="D148" s="4">
        <v>0.73780000000000001</v>
      </c>
      <c r="E148" s="4">
        <v>7377.5193799999997</v>
      </c>
      <c r="F148" s="4">
        <v>744.8</v>
      </c>
      <c r="G148" s="4">
        <v>3.2</v>
      </c>
      <c r="H148" s="4">
        <v>2769.8</v>
      </c>
      <c r="J148" s="4">
        <v>1.3</v>
      </c>
      <c r="K148" s="4">
        <v>0.87470000000000003</v>
      </c>
      <c r="L148" s="4">
        <v>11.3949</v>
      </c>
      <c r="M148" s="4">
        <v>0.64529999999999998</v>
      </c>
      <c r="N148" s="4">
        <v>651.50440000000003</v>
      </c>
      <c r="O148" s="4">
        <v>2.7991999999999999</v>
      </c>
      <c r="P148" s="4">
        <v>654.29999999999995</v>
      </c>
      <c r="Q148" s="4">
        <v>531.59699999999998</v>
      </c>
      <c r="R148" s="4">
        <v>2.2839999999999998</v>
      </c>
      <c r="S148" s="4">
        <v>533.9</v>
      </c>
      <c r="T148" s="4">
        <v>2769.8371000000002</v>
      </c>
      <c r="W148" s="4">
        <v>0</v>
      </c>
      <c r="X148" s="4">
        <v>1.1372</v>
      </c>
      <c r="Y148" s="4">
        <v>12</v>
      </c>
      <c r="Z148" s="4">
        <v>849</v>
      </c>
      <c r="AA148" s="4">
        <v>848</v>
      </c>
      <c r="AB148" s="4">
        <v>859</v>
      </c>
      <c r="AC148" s="4">
        <v>92</v>
      </c>
      <c r="AD148" s="4">
        <v>27.01</v>
      </c>
      <c r="AE148" s="4">
        <v>0.62</v>
      </c>
      <c r="AF148" s="4">
        <v>979</v>
      </c>
      <c r="AG148" s="4">
        <v>1</v>
      </c>
      <c r="AH148" s="4">
        <v>43</v>
      </c>
      <c r="AI148" s="4">
        <v>37</v>
      </c>
      <c r="AJ148" s="4">
        <v>192</v>
      </c>
      <c r="AK148" s="4">
        <v>169.9</v>
      </c>
      <c r="AL148" s="4">
        <v>4</v>
      </c>
      <c r="AM148" s="4">
        <v>174</v>
      </c>
      <c r="AN148" s="4" t="s">
        <v>155</v>
      </c>
      <c r="AO148" s="4">
        <v>2</v>
      </c>
      <c r="AP148" s="4">
        <v>0.77399305555555553</v>
      </c>
      <c r="AQ148" s="4">
        <v>47.160319999999999</v>
      </c>
      <c r="AR148" s="4">
        <v>-88.490584999999996</v>
      </c>
      <c r="AS148" s="4">
        <v>314.3</v>
      </c>
      <c r="AT148" s="4">
        <v>35.700000000000003</v>
      </c>
      <c r="AU148" s="4">
        <v>12</v>
      </c>
      <c r="AV148" s="4">
        <v>9</v>
      </c>
      <c r="AW148" s="4" t="s">
        <v>237</v>
      </c>
      <c r="AX148" s="4">
        <v>1.6</v>
      </c>
      <c r="AY148" s="4">
        <v>1.6</v>
      </c>
      <c r="AZ148" s="4">
        <v>2.2562000000000002</v>
      </c>
      <c r="BA148" s="4">
        <v>13.404</v>
      </c>
      <c r="BB148" s="4">
        <v>14.34</v>
      </c>
      <c r="BC148" s="4">
        <v>1.07</v>
      </c>
      <c r="BD148" s="4">
        <v>14.319000000000001</v>
      </c>
      <c r="BE148" s="4">
        <v>2689.038</v>
      </c>
      <c r="BF148" s="4">
        <v>96.93</v>
      </c>
      <c r="BG148" s="4">
        <v>16.100999999999999</v>
      </c>
      <c r="BH148" s="4">
        <v>6.9000000000000006E-2</v>
      </c>
      <c r="BI148" s="4">
        <v>16.170000000000002</v>
      </c>
      <c r="BJ148" s="4">
        <v>13.137</v>
      </c>
      <c r="BK148" s="4">
        <v>5.6000000000000001E-2</v>
      </c>
      <c r="BL148" s="4">
        <v>13.194000000000001</v>
      </c>
      <c r="BM148" s="4">
        <v>22.556000000000001</v>
      </c>
      <c r="BQ148" s="4">
        <v>195.124</v>
      </c>
      <c r="BR148" s="4">
        <v>0.22584499999999999</v>
      </c>
      <c r="BS148" s="4">
        <v>-5</v>
      </c>
      <c r="BT148" s="4">
        <v>7.6309999999999998E-3</v>
      </c>
      <c r="BU148" s="4">
        <v>5.5190869999999999</v>
      </c>
      <c r="BV148" s="4">
        <v>21</v>
      </c>
      <c r="BW148" s="4">
        <f t="shared" si="10"/>
        <v>1.4581427854</v>
      </c>
      <c r="BY148" s="4">
        <f>BE148*$BU148*VLOOKUP("Fuel Specific Gravity",'Raw Data'!$A$1:$B$2000,2,FALSE)</f>
        <v>11145.617035897805</v>
      </c>
      <c r="BZ148" s="4">
        <f>BF148*$BU148*VLOOKUP("Fuel Specific Gravity",'Raw Data'!$A$1:$B$2000,2,FALSE)</f>
        <v>401.75879228541004</v>
      </c>
      <c r="CA148" s="4">
        <f>BJ148*$BU148*VLOOKUP("Fuel Specific Gravity",'Raw Data'!$A$1:$B$2000,2,FALSE)</f>
        <v>54.450688685168998</v>
      </c>
      <c r="CB148" s="4">
        <f>BM148*$BU148*VLOOKUP("Fuel Specific Gravity",'Raw Data'!$A$1:$B$2000,2,FALSE)</f>
        <v>93.490883305371995</v>
      </c>
    </row>
    <row r="149" spans="1:80" x14ac:dyDescent="0.25">
      <c r="A149" s="2">
        <v>43167</v>
      </c>
      <c r="B149" s="38">
        <v>2.3193287037037037E-2</v>
      </c>
      <c r="C149" s="4">
        <v>13.025</v>
      </c>
      <c r="D149" s="4">
        <v>0.62529999999999997</v>
      </c>
      <c r="E149" s="4">
        <v>6252.528926</v>
      </c>
      <c r="F149" s="4">
        <v>678.3</v>
      </c>
      <c r="G149" s="4">
        <v>3.2</v>
      </c>
      <c r="H149" s="4">
        <v>2310.6999999999998</v>
      </c>
      <c r="J149" s="4">
        <v>1.3</v>
      </c>
      <c r="K149" s="4">
        <v>0.87619999999999998</v>
      </c>
      <c r="L149" s="4">
        <v>11.4123</v>
      </c>
      <c r="M149" s="4">
        <v>0.54779999999999995</v>
      </c>
      <c r="N149" s="4">
        <v>594.34249999999997</v>
      </c>
      <c r="O149" s="4">
        <v>2.8037999999999998</v>
      </c>
      <c r="P149" s="4">
        <v>597.1</v>
      </c>
      <c r="Q149" s="4">
        <v>484.9556</v>
      </c>
      <c r="R149" s="4">
        <v>2.2877000000000001</v>
      </c>
      <c r="S149" s="4">
        <v>487.2</v>
      </c>
      <c r="T149" s="4">
        <v>2310.7438000000002</v>
      </c>
      <c r="W149" s="4">
        <v>0</v>
      </c>
      <c r="X149" s="4">
        <v>1.139</v>
      </c>
      <c r="Y149" s="4">
        <v>12</v>
      </c>
      <c r="Z149" s="4">
        <v>849</v>
      </c>
      <c r="AA149" s="4">
        <v>847</v>
      </c>
      <c r="AB149" s="4">
        <v>858</v>
      </c>
      <c r="AC149" s="4">
        <v>92</v>
      </c>
      <c r="AD149" s="4">
        <v>27.01</v>
      </c>
      <c r="AE149" s="4">
        <v>0.62</v>
      </c>
      <c r="AF149" s="4">
        <v>979</v>
      </c>
      <c r="AG149" s="4">
        <v>1</v>
      </c>
      <c r="AH149" s="4">
        <v>43</v>
      </c>
      <c r="AI149" s="4">
        <v>37</v>
      </c>
      <c r="AJ149" s="4">
        <v>192</v>
      </c>
      <c r="AK149" s="4">
        <v>169.1</v>
      </c>
      <c r="AL149" s="4">
        <v>3.9</v>
      </c>
      <c r="AM149" s="4">
        <v>174</v>
      </c>
      <c r="AN149" s="4" t="s">
        <v>155</v>
      </c>
      <c r="AO149" s="4">
        <v>2</v>
      </c>
      <c r="AP149" s="4">
        <v>0.77400462962962957</v>
      </c>
      <c r="AQ149" s="4">
        <v>47.160192000000002</v>
      </c>
      <c r="AR149" s="4">
        <v>-88.490609000000006</v>
      </c>
      <c r="AS149" s="4">
        <v>313.89999999999998</v>
      </c>
      <c r="AT149" s="4">
        <v>34.299999999999997</v>
      </c>
      <c r="AU149" s="4">
        <v>12</v>
      </c>
      <c r="AV149" s="4">
        <v>9</v>
      </c>
      <c r="AW149" s="4" t="s">
        <v>237</v>
      </c>
      <c r="AX149" s="4">
        <v>1.6</v>
      </c>
      <c r="AY149" s="4">
        <v>1.6</v>
      </c>
      <c r="AZ149" s="4">
        <v>2.2000000000000002</v>
      </c>
      <c r="BA149" s="4">
        <v>13.404</v>
      </c>
      <c r="BB149" s="4">
        <v>14.52</v>
      </c>
      <c r="BC149" s="4">
        <v>1.08</v>
      </c>
      <c r="BD149" s="4">
        <v>14.132</v>
      </c>
      <c r="BE149" s="4">
        <v>2721.0790000000002</v>
      </c>
      <c r="BF149" s="4">
        <v>83.137</v>
      </c>
      <c r="BG149" s="4">
        <v>14.84</v>
      </c>
      <c r="BH149" s="4">
        <v>7.0000000000000007E-2</v>
      </c>
      <c r="BI149" s="4">
        <v>14.91</v>
      </c>
      <c r="BJ149" s="4">
        <v>12.109</v>
      </c>
      <c r="BK149" s="4">
        <v>5.7000000000000002E-2</v>
      </c>
      <c r="BL149" s="4">
        <v>12.166</v>
      </c>
      <c r="BM149" s="4">
        <v>19.012599999999999</v>
      </c>
      <c r="BQ149" s="4">
        <v>197.471</v>
      </c>
      <c r="BR149" s="4">
        <v>0.231016</v>
      </c>
      <c r="BS149" s="4">
        <v>-5</v>
      </c>
      <c r="BT149" s="4">
        <v>7.123E-3</v>
      </c>
      <c r="BU149" s="4">
        <v>5.645454</v>
      </c>
      <c r="BV149" s="4">
        <v>21</v>
      </c>
      <c r="BW149" s="4">
        <f t="shared" si="10"/>
        <v>1.4915289467999999</v>
      </c>
      <c r="BY149" s="4">
        <f>BE149*$BU149*VLOOKUP("Fuel Specific Gravity",'Raw Data'!$A$1:$B$2000,2,FALSE)</f>
        <v>11536.656469974367</v>
      </c>
      <c r="BZ149" s="4">
        <f>BF149*$BU149*VLOOKUP("Fuel Specific Gravity",'Raw Data'!$A$1:$B$2000,2,FALSE)</f>
        <v>352.47892800769802</v>
      </c>
      <c r="CA149" s="4">
        <f>BJ149*$BU149*VLOOKUP("Fuel Specific Gravity",'Raw Data'!$A$1:$B$2000,2,FALSE)</f>
        <v>51.338962666985999</v>
      </c>
      <c r="CB149" s="4">
        <f>BM149*$BU149*VLOOKUP("Fuel Specific Gravity",'Raw Data'!$A$1:$B$2000,2,FALSE)</f>
        <v>80.608403799020394</v>
      </c>
    </row>
    <row r="150" spans="1:80" x14ac:dyDescent="0.25">
      <c r="A150" s="2">
        <v>43167</v>
      </c>
      <c r="B150" s="38">
        <v>2.320486111111111E-2</v>
      </c>
      <c r="C150" s="4">
        <v>13.02</v>
      </c>
      <c r="D150" s="4">
        <v>0.55620000000000003</v>
      </c>
      <c r="E150" s="4">
        <v>5562.0448880000004</v>
      </c>
      <c r="F150" s="4">
        <v>633.4</v>
      </c>
      <c r="G150" s="4">
        <v>3.2</v>
      </c>
      <c r="H150" s="4">
        <v>2361.5</v>
      </c>
      <c r="J150" s="4">
        <v>1.3</v>
      </c>
      <c r="K150" s="4">
        <v>0.87680000000000002</v>
      </c>
      <c r="L150" s="4">
        <v>11.4162</v>
      </c>
      <c r="M150" s="4">
        <v>0.48770000000000002</v>
      </c>
      <c r="N150" s="4">
        <v>555.40409999999997</v>
      </c>
      <c r="O150" s="4">
        <v>2.8058000000000001</v>
      </c>
      <c r="P150" s="4">
        <v>558.20000000000005</v>
      </c>
      <c r="Q150" s="4">
        <v>453.18369999999999</v>
      </c>
      <c r="R150" s="4">
        <v>2.2894000000000001</v>
      </c>
      <c r="S150" s="4">
        <v>455.5</v>
      </c>
      <c r="T150" s="4">
        <v>2361.4810000000002</v>
      </c>
      <c r="W150" s="4">
        <v>0</v>
      </c>
      <c r="X150" s="4">
        <v>1.1398999999999999</v>
      </c>
      <c r="Y150" s="4">
        <v>12</v>
      </c>
      <c r="Z150" s="4">
        <v>848</v>
      </c>
      <c r="AA150" s="4">
        <v>848</v>
      </c>
      <c r="AB150" s="4">
        <v>858</v>
      </c>
      <c r="AC150" s="4">
        <v>92</v>
      </c>
      <c r="AD150" s="4">
        <v>27.01</v>
      </c>
      <c r="AE150" s="4">
        <v>0.62</v>
      </c>
      <c r="AF150" s="4">
        <v>979</v>
      </c>
      <c r="AG150" s="4">
        <v>1</v>
      </c>
      <c r="AH150" s="4">
        <v>43</v>
      </c>
      <c r="AI150" s="4">
        <v>37</v>
      </c>
      <c r="AJ150" s="4">
        <v>192</v>
      </c>
      <c r="AK150" s="4">
        <v>169</v>
      </c>
      <c r="AL150" s="4">
        <v>4</v>
      </c>
      <c r="AM150" s="4">
        <v>174</v>
      </c>
      <c r="AN150" s="4" t="s">
        <v>155</v>
      </c>
      <c r="AO150" s="4">
        <v>2</v>
      </c>
      <c r="AP150" s="4">
        <v>0.77401620370370372</v>
      </c>
      <c r="AQ150" s="4">
        <v>47.160082000000003</v>
      </c>
      <c r="AR150" s="4">
        <v>-88.490607999999995</v>
      </c>
      <c r="AS150" s="4">
        <v>313.7</v>
      </c>
      <c r="AT150" s="4">
        <v>30.3</v>
      </c>
      <c r="AU150" s="4">
        <v>12</v>
      </c>
      <c r="AV150" s="4">
        <v>9</v>
      </c>
      <c r="AW150" s="4" t="s">
        <v>237</v>
      </c>
      <c r="AX150" s="4">
        <v>1.7438</v>
      </c>
      <c r="AY150" s="4">
        <v>1.8157000000000001</v>
      </c>
      <c r="AZ150" s="4">
        <v>2.4876</v>
      </c>
      <c r="BA150" s="4">
        <v>13.404</v>
      </c>
      <c r="BB150" s="4">
        <v>14.59</v>
      </c>
      <c r="BC150" s="4">
        <v>1.0900000000000001</v>
      </c>
      <c r="BD150" s="4">
        <v>14.048</v>
      </c>
      <c r="BE150" s="4">
        <v>2733.5219999999999</v>
      </c>
      <c r="BF150" s="4">
        <v>74.322999999999993</v>
      </c>
      <c r="BG150" s="4">
        <v>13.927</v>
      </c>
      <c r="BH150" s="4">
        <v>7.0000000000000007E-2</v>
      </c>
      <c r="BI150" s="4">
        <v>13.997</v>
      </c>
      <c r="BJ150" s="4">
        <v>11.363</v>
      </c>
      <c r="BK150" s="4">
        <v>5.7000000000000002E-2</v>
      </c>
      <c r="BL150" s="4">
        <v>11.420999999999999</v>
      </c>
      <c r="BM150" s="4">
        <v>19.5123</v>
      </c>
      <c r="BQ150" s="4">
        <v>198.45099999999999</v>
      </c>
      <c r="BR150" s="4">
        <v>0.28286600000000001</v>
      </c>
      <c r="BS150" s="4">
        <v>-5</v>
      </c>
      <c r="BT150" s="4">
        <v>6.123E-3</v>
      </c>
      <c r="BU150" s="4">
        <v>6.9125379999999996</v>
      </c>
      <c r="BV150" s="4">
        <v>21</v>
      </c>
      <c r="BW150" s="4">
        <f t="shared" si="10"/>
        <v>1.8262925395999998</v>
      </c>
      <c r="BY150" s="4">
        <f>BE150*$BU150*VLOOKUP("Fuel Specific Gravity",'Raw Data'!$A$1:$B$2000,2,FALSE)</f>
        <v>14190.576598825834</v>
      </c>
      <c r="BZ150" s="4">
        <f>BF150*$BU150*VLOOKUP("Fuel Specific Gravity",'Raw Data'!$A$1:$B$2000,2,FALSE)</f>
        <v>385.83418189227393</v>
      </c>
      <c r="CA150" s="4">
        <f>BJ150*$BU150*VLOOKUP("Fuel Specific Gravity",'Raw Data'!$A$1:$B$2000,2,FALSE)</f>
        <v>58.988924139794001</v>
      </c>
      <c r="CB150" s="4">
        <f>BM150*$BU150*VLOOKUP("Fuel Specific Gravity",'Raw Data'!$A$1:$B$2000,2,FALSE)</f>
        <v>101.29451592826739</v>
      </c>
    </row>
    <row r="151" spans="1:80" x14ac:dyDescent="0.25">
      <c r="A151" s="2">
        <v>43167</v>
      </c>
      <c r="B151" s="38">
        <v>2.3216435185185184E-2</v>
      </c>
      <c r="C151" s="4">
        <v>13.032999999999999</v>
      </c>
      <c r="D151" s="4">
        <v>0.57020000000000004</v>
      </c>
      <c r="E151" s="4">
        <v>5702.1087870000001</v>
      </c>
      <c r="F151" s="4">
        <v>661.3</v>
      </c>
      <c r="G151" s="4">
        <v>2.8</v>
      </c>
      <c r="H151" s="4">
        <v>2559.8000000000002</v>
      </c>
      <c r="J151" s="4">
        <v>1.3</v>
      </c>
      <c r="K151" s="4">
        <v>0.87639999999999996</v>
      </c>
      <c r="L151" s="4">
        <v>11.422000000000001</v>
      </c>
      <c r="M151" s="4">
        <v>0.49969999999999998</v>
      </c>
      <c r="N151" s="4">
        <v>579.54280000000006</v>
      </c>
      <c r="O151" s="4">
        <v>2.4765999999999999</v>
      </c>
      <c r="P151" s="4">
        <v>582</v>
      </c>
      <c r="Q151" s="4">
        <v>472.87970000000001</v>
      </c>
      <c r="R151" s="4">
        <v>2.0207999999999999</v>
      </c>
      <c r="S151" s="4">
        <v>474.9</v>
      </c>
      <c r="T151" s="4">
        <v>2559.7511</v>
      </c>
      <c r="W151" s="4">
        <v>0</v>
      </c>
      <c r="X151" s="4">
        <v>1.1393</v>
      </c>
      <c r="Y151" s="4">
        <v>12</v>
      </c>
      <c r="Z151" s="4">
        <v>849</v>
      </c>
      <c r="AA151" s="4">
        <v>848</v>
      </c>
      <c r="AB151" s="4">
        <v>857</v>
      </c>
      <c r="AC151" s="4">
        <v>92</v>
      </c>
      <c r="AD151" s="4">
        <v>27.01</v>
      </c>
      <c r="AE151" s="4">
        <v>0.62</v>
      </c>
      <c r="AF151" s="4">
        <v>979</v>
      </c>
      <c r="AG151" s="4">
        <v>1</v>
      </c>
      <c r="AH151" s="4">
        <v>43</v>
      </c>
      <c r="AI151" s="4">
        <v>37</v>
      </c>
      <c r="AJ151" s="4">
        <v>192</v>
      </c>
      <c r="AK151" s="4">
        <v>169</v>
      </c>
      <c r="AL151" s="4">
        <v>3.9</v>
      </c>
      <c r="AM151" s="4">
        <v>174</v>
      </c>
      <c r="AN151" s="4" t="s">
        <v>155</v>
      </c>
      <c r="AO151" s="4">
        <v>2</v>
      </c>
      <c r="AP151" s="4">
        <v>0.77402777777777787</v>
      </c>
      <c r="AQ151" s="4">
        <v>47.159979999999997</v>
      </c>
      <c r="AR151" s="4">
        <v>-88.490560000000002</v>
      </c>
      <c r="AS151" s="4">
        <v>313.3</v>
      </c>
      <c r="AT151" s="4">
        <v>28.9</v>
      </c>
      <c r="AU151" s="4">
        <v>12</v>
      </c>
      <c r="AV151" s="4">
        <v>9</v>
      </c>
      <c r="AW151" s="4" t="s">
        <v>237</v>
      </c>
      <c r="AX151" s="4">
        <v>1.8718999999999999</v>
      </c>
      <c r="AY151" s="4">
        <v>2.0438000000000001</v>
      </c>
      <c r="AZ151" s="4">
        <v>2.8157000000000001</v>
      </c>
      <c r="BA151" s="4">
        <v>13.404</v>
      </c>
      <c r="BB151" s="4">
        <v>14.54</v>
      </c>
      <c r="BC151" s="4">
        <v>1.08</v>
      </c>
      <c r="BD151" s="4">
        <v>14.106999999999999</v>
      </c>
      <c r="BE151" s="4">
        <v>2726.4259999999999</v>
      </c>
      <c r="BF151" s="4">
        <v>75.918999999999997</v>
      </c>
      <c r="BG151" s="4">
        <v>14.487</v>
      </c>
      <c r="BH151" s="4">
        <v>6.2E-2</v>
      </c>
      <c r="BI151" s="4">
        <v>14.548999999999999</v>
      </c>
      <c r="BJ151" s="4">
        <v>11.821</v>
      </c>
      <c r="BK151" s="4">
        <v>5.0999999999999997E-2</v>
      </c>
      <c r="BL151" s="4">
        <v>11.871</v>
      </c>
      <c r="BM151" s="4">
        <v>21.085000000000001</v>
      </c>
      <c r="BQ151" s="4">
        <v>197.73400000000001</v>
      </c>
      <c r="BR151" s="4">
        <v>0.34875899999999999</v>
      </c>
      <c r="BS151" s="4">
        <v>-5</v>
      </c>
      <c r="BT151" s="4">
        <v>6.8770000000000003E-3</v>
      </c>
      <c r="BU151" s="4">
        <v>8.5227979999999999</v>
      </c>
      <c r="BV151" s="4">
        <v>21</v>
      </c>
      <c r="BW151" s="4">
        <f t="shared" si="10"/>
        <v>2.2517232315999998</v>
      </c>
      <c r="BY151" s="4">
        <f>BE151*$BU151*VLOOKUP("Fuel Specific Gravity",'Raw Data'!$A$1:$B$2000,2,FALSE)</f>
        <v>17450.820323020947</v>
      </c>
      <c r="BZ151" s="4">
        <f>BF151*$BU151*VLOOKUP("Fuel Specific Gravity",'Raw Data'!$A$1:$B$2000,2,FALSE)</f>
        <v>485.92876832286197</v>
      </c>
      <c r="CA151" s="4">
        <f>BJ151*$BU151*VLOOKUP("Fuel Specific Gravity",'Raw Data'!$A$1:$B$2000,2,FALSE)</f>
        <v>75.661744363658002</v>
      </c>
      <c r="CB151" s="4">
        <f>BM151*$BU151*VLOOKUP("Fuel Specific Gravity",'Raw Data'!$A$1:$B$2000,2,FALSE)</f>
        <v>134.95710006832999</v>
      </c>
    </row>
    <row r="152" spans="1:80" x14ac:dyDescent="0.25">
      <c r="A152" s="2">
        <v>43167</v>
      </c>
      <c r="B152" s="38">
        <v>2.3228009259259257E-2</v>
      </c>
      <c r="C152" s="4">
        <v>13.119</v>
      </c>
      <c r="D152" s="4">
        <v>0.70940000000000003</v>
      </c>
      <c r="E152" s="4">
        <v>7093.8532109999996</v>
      </c>
      <c r="F152" s="4">
        <v>836.8</v>
      </c>
      <c r="G152" s="4">
        <v>1.4</v>
      </c>
      <c r="H152" s="4">
        <v>2783.4</v>
      </c>
      <c r="J152" s="4">
        <v>1.3</v>
      </c>
      <c r="K152" s="4">
        <v>0.87419999999999998</v>
      </c>
      <c r="L152" s="4">
        <v>11.4687</v>
      </c>
      <c r="M152" s="4">
        <v>0.62019999999999997</v>
      </c>
      <c r="N152" s="4">
        <v>731.54330000000004</v>
      </c>
      <c r="O152" s="4">
        <v>1.1852</v>
      </c>
      <c r="P152" s="4">
        <v>732.7</v>
      </c>
      <c r="Q152" s="4">
        <v>596.90509999999995</v>
      </c>
      <c r="R152" s="4">
        <v>0.96709999999999996</v>
      </c>
      <c r="S152" s="4">
        <v>597.9</v>
      </c>
      <c r="T152" s="4">
        <v>2783.3878</v>
      </c>
      <c r="W152" s="4">
        <v>0</v>
      </c>
      <c r="X152" s="4">
        <v>1.1365000000000001</v>
      </c>
      <c r="Y152" s="4">
        <v>12</v>
      </c>
      <c r="Z152" s="4">
        <v>848</v>
      </c>
      <c r="AA152" s="4">
        <v>848</v>
      </c>
      <c r="AB152" s="4">
        <v>857</v>
      </c>
      <c r="AC152" s="4">
        <v>92</v>
      </c>
      <c r="AD152" s="4">
        <v>27.01</v>
      </c>
      <c r="AE152" s="4">
        <v>0.62</v>
      </c>
      <c r="AF152" s="4">
        <v>979</v>
      </c>
      <c r="AG152" s="4">
        <v>1</v>
      </c>
      <c r="AH152" s="4">
        <v>42.123876000000003</v>
      </c>
      <c r="AI152" s="4">
        <v>37</v>
      </c>
      <c r="AJ152" s="4">
        <v>192</v>
      </c>
      <c r="AK152" s="4">
        <v>169</v>
      </c>
      <c r="AL152" s="4">
        <v>3.9</v>
      </c>
      <c r="AM152" s="4">
        <v>174</v>
      </c>
      <c r="AN152" s="4" t="s">
        <v>155</v>
      </c>
      <c r="AO152" s="4">
        <v>2</v>
      </c>
      <c r="AP152" s="4">
        <v>0.7740393518518518</v>
      </c>
      <c r="AQ152" s="4">
        <v>47.159872999999997</v>
      </c>
      <c r="AR152" s="4">
        <v>-88.490499999999997</v>
      </c>
      <c r="AS152" s="4">
        <v>313</v>
      </c>
      <c r="AT152" s="4">
        <v>29.1</v>
      </c>
      <c r="AU152" s="4">
        <v>12</v>
      </c>
      <c r="AV152" s="4">
        <v>9</v>
      </c>
      <c r="AW152" s="4" t="s">
        <v>237</v>
      </c>
      <c r="AX152" s="4">
        <v>2.0438000000000001</v>
      </c>
      <c r="AY152" s="4">
        <v>1.3090999999999999</v>
      </c>
      <c r="AZ152" s="4">
        <v>2.9</v>
      </c>
      <c r="BA152" s="4">
        <v>13.404</v>
      </c>
      <c r="BB152" s="4">
        <v>14.28</v>
      </c>
      <c r="BC152" s="4">
        <v>1.07</v>
      </c>
      <c r="BD152" s="4">
        <v>14.388</v>
      </c>
      <c r="BE152" s="4">
        <v>2695.4859999999999</v>
      </c>
      <c r="BF152" s="4">
        <v>92.768000000000001</v>
      </c>
      <c r="BG152" s="4">
        <v>18.004999999999999</v>
      </c>
      <c r="BH152" s="4">
        <v>2.9000000000000001E-2</v>
      </c>
      <c r="BI152" s="4">
        <v>18.033999999999999</v>
      </c>
      <c r="BJ152" s="4">
        <v>14.691000000000001</v>
      </c>
      <c r="BK152" s="4">
        <v>2.4E-2</v>
      </c>
      <c r="BL152" s="4">
        <v>14.715</v>
      </c>
      <c r="BM152" s="4">
        <v>22.5745</v>
      </c>
      <c r="BQ152" s="4">
        <v>194.215</v>
      </c>
      <c r="BR152" s="4">
        <v>0.371894</v>
      </c>
      <c r="BS152" s="4">
        <v>-5</v>
      </c>
      <c r="BT152" s="4">
        <v>7.0000000000000001E-3</v>
      </c>
      <c r="BU152" s="4">
        <v>9.0881620000000005</v>
      </c>
      <c r="BV152" s="4">
        <v>21</v>
      </c>
      <c r="BW152" s="4">
        <f t="shared" si="10"/>
        <v>2.4010924004</v>
      </c>
      <c r="BY152" s="4">
        <f>BE152*$BU152*VLOOKUP("Fuel Specific Gravity",'Raw Data'!$A$1:$B$2000,2,FALSE)</f>
        <v>18397.257090985731</v>
      </c>
      <c r="BZ152" s="4">
        <f>BF152*$BU152*VLOOKUP("Fuel Specific Gravity",'Raw Data'!$A$1:$B$2000,2,FALSE)</f>
        <v>633.16104992441603</v>
      </c>
      <c r="CA152" s="4">
        <f>BJ152*$BU152*VLOOKUP("Fuel Specific Gravity",'Raw Data'!$A$1:$B$2000,2,FALSE)</f>
        <v>100.26915514444201</v>
      </c>
      <c r="CB152" s="4">
        <f>BM152*$BU152*VLOOKUP("Fuel Specific Gravity",'Raw Data'!$A$1:$B$2000,2,FALSE)</f>
        <v>154.07569551481902</v>
      </c>
    </row>
    <row r="153" spans="1:80" x14ac:dyDescent="0.25">
      <c r="A153" s="2">
        <v>43167</v>
      </c>
      <c r="B153" s="38">
        <v>2.3239583333333338E-2</v>
      </c>
      <c r="C153" s="4">
        <v>13.12</v>
      </c>
      <c r="D153" s="4">
        <v>0.95479999999999998</v>
      </c>
      <c r="E153" s="4">
        <v>9547.7777779999997</v>
      </c>
      <c r="F153" s="4">
        <v>1037.2</v>
      </c>
      <c r="G153" s="4">
        <v>0.9</v>
      </c>
      <c r="H153" s="4">
        <v>3081.7</v>
      </c>
      <c r="J153" s="4">
        <v>1.3</v>
      </c>
      <c r="K153" s="4">
        <v>0.87170000000000003</v>
      </c>
      <c r="L153" s="4">
        <v>11.4368</v>
      </c>
      <c r="M153" s="4">
        <v>0.83230000000000004</v>
      </c>
      <c r="N153" s="4">
        <v>904.10239999999999</v>
      </c>
      <c r="O153" s="4">
        <v>0.81699999999999995</v>
      </c>
      <c r="P153" s="4">
        <v>904.9</v>
      </c>
      <c r="Q153" s="4">
        <v>737.70510000000002</v>
      </c>
      <c r="R153" s="4">
        <v>0.66659999999999997</v>
      </c>
      <c r="S153" s="4">
        <v>738.4</v>
      </c>
      <c r="T153" s="4">
        <v>3081.7</v>
      </c>
      <c r="W153" s="4">
        <v>0</v>
      </c>
      <c r="X153" s="4">
        <v>1.1332</v>
      </c>
      <c r="Y153" s="4">
        <v>12</v>
      </c>
      <c r="Z153" s="4">
        <v>848</v>
      </c>
      <c r="AA153" s="4">
        <v>848</v>
      </c>
      <c r="AB153" s="4">
        <v>856</v>
      </c>
      <c r="AC153" s="4">
        <v>92</v>
      </c>
      <c r="AD153" s="4">
        <v>27.01</v>
      </c>
      <c r="AE153" s="4">
        <v>0.62</v>
      </c>
      <c r="AF153" s="4">
        <v>979</v>
      </c>
      <c r="AG153" s="4">
        <v>1</v>
      </c>
      <c r="AH153" s="4">
        <v>42</v>
      </c>
      <c r="AI153" s="4">
        <v>37</v>
      </c>
      <c r="AJ153" s="4">
        <v>192</v>
      </c>
      <c r="AK153" s="4">
        <v>169</v>
      </c>
      <c r="AL153" s="4">
        <v>3.9</v>
      </c>
      <c r="AM153" s="4">
        <v>174.1</v>
      </c>
      <c r="AN153" s="4" t="s">
        <v>155</v>
      </c>
      <c r="AO153" s="4">
        <v>2</v>
      </c>
      <c r="AP153" s="4">
        <v>0.77405092592592595</v>
      </c>
      <c r="AQ153" s="4">
        <v>47.159768999999997</v>
      </c>
      <c r="AR153" s="4">
        <v>-88.490420999999998</v>
      </c>
      <c r="AS153" s="4">
        <v>312.8</v>
      </c>
      <c r="AT153" s="4">
        <v>31.4</v>
      </c>
      <c r="AU153" s="4">
        <v>12</v>
      </c>
      <c r="AV153" s="4">
        <v>9</v>
      </c>
      <c r="AW153" s="4" t="s">
        <v>237</v>
      </c>
      <c r="AX153" s="4">
        <v>2.1718999999999999</v>
      </c>
      <c r="AY153" s="4">
        <v>1</v>
      </c>
      <c r="AZ153" s="4">
        <v>2.9719000000000002</v>
      </c>
      <c r="BA153" s="4">
        <v>13.404</v>
      </c>
      <c r="BB153" s="4">
        <v>13.98</v>
      </c>
      <c r="BC153" s="4">
        <v>1.04</v>
      </c>
      <c r="BD153" s="4">
        <v>14.718</v>
      </c>
      <c r="BE153" s="4">
        <v>2642.9430000000002</v>
      </c>
      <c r="BF153" s="4">
        <v>122.41500000000001</v>
      </c>
      <c r="BG153" s="4">
        <v>21.88</v>
      </c>
      <c r="BH153" s="4">
        <v>0.02</v>
      </c>
      <c r="BI153" s="4">
        <v>21.899000000000001</v>
      </c>
      <c r="BJ153" s="4">
        <v>17.853000000000002</v>
      </c>
      <c r="BK153" s="4">
        <v>1.6E-2</v>
      </c>
      <c r="BL153" s="4">
        <v>17.869</v>
      </c>
      <c r="BM153" s="4">
        <v>24.575199999999999</v>
      </c>
      <c r="BQ153" s="4">
        <v>190.41300000000001</v>
      </c>
      <c r="BR153" s="4">
        <v>0.42047400000000001</v>
      </c>
      <c r="BS153" s="4">
        <v>-5</v>
      </c>
      <c r="BT153" s="4">
        <v>7.8770000000000003E-3</v>
      </c>
      <c r="BU153" s="4">
        <v>10.275345</v>
      </c>
      <c r="BV153" s="4">
        <v>21</v>
      </c>
      <c r="BW153" s="4">
        <f t="shared" si="10"/>
        <v>2.7147461489999998</v>
      </c>
      <c r="BY153" s="4">
        <f>BE153*$BU153*VLOOKUP("Fuel Specific Gravity",'Raw Data'!$A$1:$B$2000,2,FALSE)</f>
        <v>20395.020506391586</v>
      </c>
      <c r="BZ153" s="4">
        <f>BF153*$BU153*VLOOKUP("Fuel Specific Gravity",'Raw Data'!$A$1:$B$2000,2,FALSE)</f>
        <v>944.65012498942497</v>
      </c>
      <c r="CA153" s="4">
        <f>BJ153*$BU153*VLOOKUP("Fuel Specific Gravity",'Raw Data'!$A$1:$B$2000,2,FALSE)</f>
        <v>137.76774644803501</v>
      </c>
      <c r="CB153" s="4">
        <f>BM153*$BU153*VLOOKUP("Fuel Specific Gravity",'Raw Data'!$A$1:$B$2000,2,FALSE)</f>
        <v>189.64151249144399</v>
      </c>
    </row>
    <row r="154" spans="1:80" x14ac:dyDescent="0.25">
      <c r="A154" s="2">
        <v>43167</v>
      </c>
      <c r="B154" s="38">
        <v>2.3251157407407408E-2</v>
      </c>
      <c r="C154" s="4">
        <v>13.12</v>
      </c>
      <c r="D154" s="4">
        <v>1.1492</v>
      </c>
      <c r="E154" s="4">
        <v>11492.22222</v>
      </c>
      <c r="F154" s="4">
        <v>1188.4000000000001</v>
      </c>
      <c r="G154" s="4">
        <v>0.8</v>
      </c>
      <c r="H154" s="4">
        <v>3301.9</v>
      </c>
      <c r="J154" s="4">
        <v>1.3</v>
      </c>
      <c r="K154" s="4">
        <v>0.86970000000000003</v>
      </c>
      <c r="L154" s="4">
        <v>11.4109</v>
      </c>
      <c r="M154" s="4">
        <v>0.99950000000000006</v>
      </c>
      <c r="N154" s="4">
        <v>1033.6195</v>
      </c>
      <c r="O154" s="4">
        <v>0.73060000000000003</v>
      </c>
      <c r="P154" s="4">
        <v>1034.4000000000001</v>
      </c>
      <c r="Q154" s="4">
        <v>843.38509999999997</v>
      </c>
      <c r="R154" s="4">
        <v>0.59609999999999996</v>
      </c>
      <c r="S154" s="4">
        <v>844</v>
      </c>
      <c r="T154" s="4">
        <v>3301.8528999999999</v>
      </c>
      <c r="W154" s="4">
        <v>0</v>
      </c>
      <c r="X154" s="4">
        <v>1.1307</v>
      </c>
      <c r="Y154" s="4">
        <v>12</v>
      </c>
      <c r="Z154" s="4">
        <v>848</v>
      </c>
      <c r="AA154" s="4">
        <v>847</v>
      </c>
      <c r="AB154" s="4">
        <v>856</v>
      </c>
      <c r="AC154" s="4">
        <v>92</v>
      </c>
      <c r="AD154" s="4">
        <v>27.01</v>
      </c>
      <c r="AE154" s="4">
        <v>0.62</v>
      </c>
      <c r="AF154" s="4">
        <v>979</v>
      </c>
      <c r="AG154" s="4">
        <v>1</v>
      </c>
      <c r="AH154" s="4">
        <v>42</v>
      </c>
      <c r="AI154" s="4">
        <v>37</v>
      </c>
      <c r="AJ154" s="4">
        <v>192</v>
      </c>
      <c r="AK154" s="4">
        <v>169</v>
      </c>
      <c r="AL154" s="4">
        <v>3.9</v>
      </c>
      <c r="AM154" s="4">
        <v>174.4</v>
      </c>
      <c r="AN154" s="4" t="s">
        <v>155</v>
      </c>
      <c r="AO154" s="4">
        <v>2</v>
      </c>
      <c r="AP154" s="4">
        <v>0.77406249999999999</v>
      </c>
      <c r="AQ154" s="4">
        <v>47.159668000000003</v>
      </c>
      <c r="AR154" s="4">
        <v>-88.490311000000005</v>
      </c>
      <c r="AS154" s="4">
        <v>312.8</v>
      </c>
      <c r="AT154" s="4">
        <v>32.200000000000003</v>
      </c>
      <c r="AU154" s="4">
        <v>12</v>
      </c>
      <c r="AV154" s="4">
        <v>9</v>
      </c>
      <c r="AW154" s="4" t="s">
        <v>237</v>
      </c>
      <c r="AX154" s="4">
        <v>1.6967000000000001</v>
      </c>
      <c r="AY154" s="4">
        <v>1.0719000000000001</v>
      </c>
      <c r="AZ154" s="4">
        <v>2.4247999999999998</v>
      </c>
      <c r="BA154" s="4">
        <v>13.404</v>
      </c>
      <c r="BB154" s="4">
        <v>13.76</v>
      </c>
      <c r="BC154" s="4">
        <v>1.03</v>
      </c>
      <c r="BD154" s="4">
        <v>14.978</v>
      </c>
      <c r="BE154" s="4">
        <v>2603.038</v>
      </c>
      <c r="BF154" s="4">
        <v>145.12</v>
      </c>
      <c r="BG154" s="4">
        <v>24.692</v>
      </c>
      <c r="BH154" s="4">
        <v>1.7000000000000001E-2</v>
      </c>
      <c r="BI154" s="4">
        <v>24.709</v>
      </c>
      <c r="BJ154" s="4">
        <v>20.148</v>
      </c>
      <c r="BK154" s="4">
        <v>1.4E-2</v>
      </c>
      <c r="BL154" s="4">
        <v>20.161999999999999</v>
      </c>
      <c r="BM154" s="4">
        <v>25.992000000000001</v>
      </c>
      <c r="BQ154" s="4">
        <v>187.53800000000001</v>
      </c>
      <c r="BR154" s="4">
        <v>0.39630500000000002</v>
      </c>
      <c r="BS154" s="4">
        <v>-5</v>
      </c>
      <c r="BT154" s="4">
        <v>8.0000000000000002E-3</v>
      </c>
      <c r="BU154" s="4">
        <v>9.6847030000000007</v>
      </c>
      <c r="BV154" s="4">
        <v>21</v>
      </c>
      <c r="BW154" s="4">
        <f t="shared" si="10"/>
        <v>2.5586985326000002</v>
      </c>
      <c r="BY154" s="4">
        <f>BE154*$BU154*VLOOKUP("Fuel Specific Gravity",'Raw Data'!$A$1:$B$2000,2,FALSE)</f>
        <v>18932.447095713214</v>
      </c>
      <c r="BZ154" s="4">
        <f>BF154*$BU154*VLOOKUP("Fuel Specific Gravity",'Raw Data'!$A$1:$B$2000,2,FALSE)</f>
        <v>1055.4885186193601</v>
      </c>
      <c r="CA154" s="4">
        <f>BJ154*$BU154*VLOOKUP("Fuel Specific Gravity",'Raw Data'!$A$1:$B$2000,2,FALSE)</f>
        <v>146.540674429044</v>
      </c>
      <c r="CB154" s="4">
        <f>BM154*$BU154*VLOOKUP("Fuel Specific Gravity",'Raw Data'!$A$1:$B$2000,2,FALSE)</f>
        <v>189.04532508237602</v>
      </c>
    </row>
    <row r="155" spans="1:80" x14ac:dyDescent="0.25">
      <c r="A155" s="2">
        <v>43167</v>
      </c>
      <c r="B155" s="38">
        <v>2.3262731481481485E-2</v>
      </c>
      <c r="C155" s="4">
        <v>13.125</v>
      </c>
      <c r="D155" s="4">
        <v>1.0891999999999999</v>
      </c>
      <c r="E155" s="4">
        <v>10892</v>
      </c>
      <c r="F155" s="4">
        <v>1296.3</v>
      </c>
      <c r="G155" s="4">
        <v>0.9</v>
      </c>
      <c r="H155" s="4">
        <v>3467.7</v>
      </c>
      <c r="J155" s="4">
        <v>1.3</v>
      </c>
      <c r="K155" s="4">
        <v>0.87009999999999998</v>
      </c>
      <c r="L155" s="4">
        <v>11.42</v>
      </c>
      <c r="M155" s="4">
        <v>0.94769999999999999</v>
      </c>
      <c r="N155" s="4">
        <v>1127.9031</v>
      </c>
      <c r="O155" s="4">
        <v>0.78310000000000002</v>
      </c>
      <c r="P155" s="4">
        <v>1128.7</v>
      </c>
      <c r="Q155" s="4">
        <v>920.31610000000001</v>
      </c>
      <c r="R155" s="4">
        <v>0.63900000000000001</v>
      </c>
      <c r="S155" s="4">
        <v>921</v>
      </c>
      <c r="T155" s="4">
        <v>3467.7278000000001</v>
      </c>
      <c r="W155" s="4">
        <v>0</v>
      </c>
      <c r="X155" s="4">
        <v>1.1311</v>
      </c>
      <c r="Y155" s="4">
        <v>12.1</v>
      </c>
      <c r="Z155" s="4">
        <v>848</v>
      </c>
      <c r="AA155" s="4">
        <v>848</v>
      </c>
      <c r="AB155" s="4">
        <v>857</v>
      </c>
      <c r="AC155" s="4">
        <v>92</v>
      </c>
      <c r="AD155" s="4">
        <v>27.01</v>
      </c>
      <c r="AE155" s="4">
        <v>0.62</v>
      </c>
      <c r="AF155" s="4">
        <v>979</v>
      </c>
      <c r="AG155" s="4">
        <v>1</v>
      </c>
      <c r="AH155" s="4">
        <v>42</v>
      </c>
      <c r="AI155" s="4">
        <v>37</v>
      </c>
      <c r="AJ155" s="4">
        <v>192</v>
      </c>
      <c r="AK155" s="4">
        <v>169.9</v>
      </c>
      <c r="AL155" s="4">
        <v>4</v>
      </c>
      <c r="AM155" s="4">
        <v>174.8</v>
      </c>
      <c r="AN155" s="4" t="s">
        <v>155</v>
      </c>
      <c r="AO155" s="4">
        <v>2</v>
      </c>
      <c r="AP155" s="4">
        <v>0.77407407407407414</v>
      </c>
      <c r="AQ155" s="4">
        <v>47.159571999999997</v>
      </c>
      <c r="AR155" s="4">
        <v>-88.490171000000004</v>
      </c>
      <c r="AS155" s="4">
        <v>312.89999999999998</v>
      </c>
      <c r="AT155" s="4">
        <v>33.6</v>
      </c>
      <c r="AU155" s="4">
        <v>12</v>
      </c>
      <c r="AV155" s="4">
        <v>9</v>
      </c>
      <c r="AW155" s="4" t="s">
        <v>237</v>
      </c>
      <c r="AX155" s="4">
        <v>1.5719000000000001</v>
      </c>
      <c r="AY155" s="4">
        <v>1.1718999999999999</v>
      </c>
      <c r="AZ155" s="4">
        <v>2.2719</v>
      </c>
      <c r="BA155" s="4">
        <v>13.404</v>
      </c>
      <c r="BB155" s="4">
        <v>13.8</v>
      </c>
      <c r="BC155" s="4">
        <v>1.03</v>
      </c>
      <c r="BD155" s="4">
        <v>14.928000000000001</v>
      </c>
      <c r="BE155" s="4">
        <v>2610.482</v>
      </c>
      <c r="BF155" s="4">
        <v>137.88399999999999</v>
      </c>
      <c r="BG155" s="4">
        <v>27</v>
      </c>
      <c r="BH155" s="4">
        <v>1.9E-2</v>
      </c>
      <c r="BI155" s="4">
        <v>27.018999999999998</v>
      </c>
      <c r="BJ155" s="4">
        <v>22.030999999999999</v>
      </c>
      <c r="BK155" s="4">
        <v>1.4999999999999999E-2</v>
      </c>
      <c r="BL155" s="4">
        <v>22.045999999999999</v>
      </c>
      <c r="BM155" s="4">
        <v>27.353999999999999</v>
      </c>
      <c r="BQ155" s="4">
        <v>188.006</v>
      </c>
      <c r="BR155" s="4">
        <v>0.36393599999999998</v>
      </c>
      <c r="BS155" s="4">
        <v>-5</v>
      </c>
      <c r="BT155" s="4">
        <v>7.123E-3</v>
      </c>
      <c r="BU155" s="4">
        <v>8.8936860000000006</v>
      </c>
      <c r="BV155" s="4">
        <v>21</v>
      </c>
      <c r="BW155" s="4">
        <f t="shared" si="10"/>
        <v>2.3497118412</v>
      </c>
      <c r="BY155" s="4">
        <f>BE155*$BU155*VLOOKUP("Fuel Specific Gravity",'Raw Data'!$A$1:$B$2000,2,FALSE)</f>
        <v>17435.822219705653</v>
      </c>
      <c r="BZ155" s="4">
        <f>BF155*$BU155*VLOOKUP("Fuel Specific Gravity",'Raw Data'!$A$1:$B$2000,2,FALSE)</f>
        <v>920.94904731842394</v>
      </c>
      <c r="CA155" s="4">
        <f>BJ155*$BU155*VLOOKUP("Fuel Specific Gravity",'Raw Data'!$A$1:$B$2000,2,FALSE)</f>
        <v>147.148533995766</v>
      </c>
      <c r="CB155" s="4">
        <f>BM155*$BU155*VLOOKUP("Fuel Specific Gravity",'Raw Data'!$A$1:$B$2000,2,FALSE)</f>
        <v>182.70169301984401</v>
      </c>
    </row>
    <row r="156" spans="1:80" x14ac:dyDescent="0.25">
      <c r="A156" s="2">
        <v>43167</v>
      </c>
      <c r="B156" s="38">
        <v>2.3274305555555555E-2</v>
      </c>
      <c r="C156" s="4">
        <v>13.13</v>
      </c>
      <c r="D156" s="4">
        <v>1.0157</v>
      </c>
      <c r="E156" s="4">
        <v>10157.003339999999</v>
      </c>
      <c r="F156" s="4">
        <v>1355.4</v>
      </c>
      <c r="G156" s="4">
        <v>1</v>
      </c>
      <c r="H156" s="4">
        <v>3527.8</v>
      </c>
      <c r="J156" s="4">
        <v>1.3</v>
      </c>
      <c r="K156" s="4">
        <v>0.87070000000000003</v>
      </c>
      <c r="L156" s="4">
        <v>11.4316</v>
      </c>
      <c r="M156" s="4">
        <v>0.88429999999999997</v>
      </c>
      <c r="N156" s="4">
        <v>1180.0999999999999</v>
      </c>
      <c r="O156" s="4">
        <v>0.89580000000000004</v>
      </c>
      <c r="P156" s="4">
        <v>1181</v>
      </c>
      <c r="Q156" s="4">
        <v>962.90629999999999</v>
      </c>
      <c r="R156" s="4">
        <v>0.73099999999999998</v>
      </c>
      <c r="S156" s="4">
        <v>963.6</v>
      </c>
      <c r="T156" s="4">
        <v>3527.75</v>
      </c>
      <c r="W156" s="4">
        <v>0</v>
      </c>
      <c r="X156" s="4">
        <v>1.1317999999999999</v>
      </c>
      <c r="Y156" s="4">
        <v>12</v>
      </c>
      <c r="Z156" s="4">
        <v>849</v>
      </c>
      <c r="AA156" s="4">
        <v>848</v>
      </c>
      <c r="AB156" s="4">
        <v>858</v>
      </c>
      <c r="AC156" s="4">
        <v>92</v>
      </c>
      <c r="AD156" s="4">
        <v>27.01</v>
      </c>
      <c r="AE156" s="4">
        <v>0.62</v>
      </c>
      <c r="AF156" s="4">
        <v>979</v>
      </c>
      <c r="AG156" s="4">
        <v>1</v>
      </c>
      <c r="AH156" s="4">
        <v>42</v>
      </c>
      <c r="AI156" s="4">
        <v>37</v>
      </c>
      <c r="AJ156" s="4">
        <v>192</v>
      </c>
      <c r="AK156" s="4">
        <v>170</v>
      </c>
      <c r="AL156" s="4">
        <v>3.9</v>
      </c>
      <c r="AM156" s="4">
        <v>175</v>
      </c>
      <c r="AN156" s="4" t="s">
        <v>155</v>
      </c>
      <c r="AO156" s="4">
        <v>2</v>
      </c>
      <c r="AP156" s="4">
        <v>0.77408564814814806</v>
      </c>
      <c r="AQ156" s="4">
        <v>47.159481999999997</v>
      </c>
      <c r="AR156" s="4">
        <v>-88.490016999999995</v>
      </c>
      <c r="AS156" s="4">
        <v>313.10000000000002</v>
      </c>
      <c r="AT156" s="4">
        <v>34.1</v>
      </c>
      <c r="AU156" s="4">
        <v>12</v>
      </c>
      <c r="AV156" s="4">
        <v>9</v>
      </c>
      <c r="AW156" s="4" t="s">
        <v>237</v>
      </c>
      <c r="AX156" s="4">
        <v>1.2404999999999999</v>
      </c>
      <c r="AY156" s="4">
        <v>1.2</v>
      </c>
      <c r="AZ156" s="4">
        <v>2.0124</v>
      </c>
      <c r="BA156" s="4">
        <v>13.404</v>
      </c>
      <c r="BB156" s="4">
        <v>13.86</v>
      </c>
      <c r="BC156" s="4">
        <v>1.03</v>
      </c>
      <c r="BD156" s="4">
        <v>14.856999999999999</v>
      </c>
      <c r="BE156" s="4">
        <v>2622.614</v>
      </c>
      <c r="BF156" s="4">
        <v>129.126</v>
      </c>
      <c r="BG156" s="4">
        <v>28.352</v>
      </c>
      <c r="BH156" s="4">
        <v>2.1999999999999999E-2</v>
      </c>
      <c r="BI156" s="4">
        <v>28.373000000000001</v>
      </c>
      <c r="BJ156" s="4">
        <v>23.134</v>
      </c>
      <c r="BK156" s="4">
        <v>1.7999999999999999E-2</v>
      </c>
      <c r="BL156" s="4">
        <v>23.151</v>
      </c>
      <c r="BM156" s="4">
        <v>27.9284</v>
      </c>
      <c r="BQ156" s="4">
        <v>188.804</v>
      </c>
      <c r="BR156" s="4">
        <v>0.36</v>
      </c>
      <c r="BS156" s="4">
        <v>-5</v>
      </c>
      <c r="BT156" s="4">
        <v>7.0000000000000001E-3</v>
      </c>
      <c r="BU156" s="4">
        <v>8.7974999999999994</v>
      </c>
      <c r="BV156" s="4">
        <v>21</v>
      </c>
      <c r="BW156" s="4">
        <f t="shared" si="10"/>
        <v>2.3242995</v>
      </c>
      <c r="BY156" s="4">
        <f>BE156*$BU156*VLOOKUP("Fuel Specific Gravity",'Raw Data'!$A$1:$B$2000,2,FALSE)</f>
        <v>17327.407445415</v>
      </c>
      <c r="BZ156" s="4">
        <f>BF156*$BU156*VLOOKUP("Fuel Specific Gravity",'Raw Data'!$A$1:$B$2000,2,FALSE)</f>
        <v>853.12547473500001</v>
      </c>
      <c r="CA156" s="4">
        <f>BJ156*$BU156*VLOOKUP("Fuel Specific Gravity",'Raw Data'!$A$1:$B$2000,2,FALSE)</f>
        <v>152.84454511499999</v>
      </c>
      <c r="CB156" s="4">
        <f>BM156*$BU156*VLOOKUP("Fuel Specific Gravity",'Raw Data'!$A$1:$B$2000,2,FALSE)</f>
        <v>184.52077434899999</v>
      </c>
    </row>
    <row r="157" spans="1:80" x14ac:dyDescent="0.25">
      <c r="A157" s="2">
        <v>43167</v>
      </c>
      <c r="B157" s="38">
        <v>2.3285879629629632E-2</v>
      </c>
      <c r="C157" s="4">
        <v>13.13</v>
      </c>
      <c r="D157" s="4">
        <v>0.94969999999999999</v>
      </c>
      <c r="E157" s="4">
        <v>9496.8942549999992</v>
      </c>
      <c r="F157" s="4">
        <v>1391.4</v>
      </c>
      <c r="G157" s="4">
        <v>1.1000000000000001</v>
      </c>
      <c r="H157" s="4">
        <v>3460.6</v>
      </c>
      <c r="J157" s="4">
        <v>1.3</v>
      </c>
      <c r="K157" s="4">
        <v>0.87129999999999996</v>
      </c>
      <c r="L157" s="4">
        <v>11.4407</v>
      </c>
      <c r="M157" s="4">
        <v>0.82750000000000001</v>
      </c>
      <c r="N157" s="4">
        <v>1212.4257</v>
      </c>
      <c r="O157" s="4">
        <v>0.95850000000000002</v>
      </c>
      <c r="P157" s="4">
        <v>1213.4000000000001</v>
      </c>
      <c r="Q157" s="4">
        <v>989.28250000000003</v>
      </c>
      <c r="R157" s="4">
        <v>0.78210000000000002</v>
      </c>
      <c r="S157" s="4">
        <v>990.1</v>
      </c>
      <c r="T157" s="4">
        <v>3460.5965000000001</v>
      </c>
      <c r="W157" s="4">
        <v>0</v>
      </c>
      <c r="X157" s="4">
        <v>1.1327</v>
      </c>
      <c r="Y157" s="4">
        <v>12</v>
      </c>
      <c r="Z157" s="4">
        <v>850</v>
      </c>
      <c r="AA157" s="4">
        <v>850</v>
      </c>
      <c r="AB157" s="4">
        <v>860</v>
      </c>
      <c r="AC157" s="4">
        <v>92</v>
      </c>
      <c r="AD157" s="4">
        <v>27.01</v>
      </c>
      <c r="AE157" s="4">
        <v>0.62</v>
      </c>
      <c r="AF157" s="4">
        <v>979</v>
      </c>
      <c r="AG157" s="4">
        <v>1</v>
      </c>
      <c r="AH157" s="4">
        <v>42</v>
      </c>
      <c r="AI157" s="4">
        <v>37</v>
      </c>
      <c r="AJ157" s="4">
        <v>192</v>
      </c>
      <c r="AK157" s="4">
        <v>170</v>
      </c>
      <c r="AL157" s="4">
        <v>4</v>
      </c>
      <c r="AM157" s="4">
        <v>175</v>
      </c>
      <c r="AN157" s="4" t="s">
        <v>155</v>
      </c>
      <c r="AO157" s="4">
        <v>2</v>
      </c>
      <c r="AP157" s="4">
        <v>0.77409722222222221</v>
      </c>
      <c r="AQ157" s="4">
        <v>47.159385</v>
      </c>
      <c r="AR157" s="4">
        <v>-88.489856000000003</v>
      </c>
      <c r="AS157" s="4">
        <v>313.2</v>
      </c>
      <c r="AT157" s="4">
        <v>35.4</v>
      </c>
      <c r="AU157" s="4">
        <v>12</v>
      </c>
      <c r="AV157" s="4">
        <v>10</v>
      </c>
      <c r="AW157" s="4" t="s">
        <v>199</v>
      </c>
      <c r="AX157" s="4">
        <v>1.3157000000000001</v>
      </c>
      <c r="AY157" s="4">
        <v>1.0562</v>
      </c>
      <c r="AZ157" s="4">
        <v>1.9719</v>
      </c>
      <c r="BA157" s="4">
        <v>13.404</v>
      </c>
      <c r="BB157" s="4">
        <v>13.94</v>
      </c>
      <c r="BC157" s="4">
        <v>1.04</v>
      </c>
      <c r="BD157" s="4">
        <v>14.766</v>
      </c>
      <c r="BE157" s="4">
        <v>2636.0639999999999</v>
      </c>
      <c r="BF157" s="4">
        <v>121.35299999999999</v>
      </c>
      <c r="BG157" s="4">
        <v>29.254999999999999</v>
      </c>
      <c r="BH157" s="4">
        <v>2.3E-2</v>
      </c>
      <c r="BI157" s="4">
        <v>29.277999999999999</v>
      </c>
      <c r="BJ157" s="4">
        <v>23.87</v>
      </c>
      <c r="BK157" s="4">
        <v>1.9E-2</v>
      </c>
      <c r="BL157" s="4">
        <v>23.888999999999999</v>
      </c>
      <c r="BM157" s="4">
        <v>27.515499999999999</v>
      </c>
      <c r="BQ157" s="4">
        <v>189.77199999999999</v>
      </c>
      <c r="BR157" s="4">
        <v>0.345968</v>
      </c>
      <c r="BS157" s="4">
        <v>-5</v>
      </c>
      <c r="BT157" s="4">
        <v>7.0000000000000001E-3</v>
      </c>
      <c r="BU157" s="4">
        <v>8.4545929999999991</v>
      </c>
      <c r="BV157" s="4">
        <v>21</v>
      </c>
      <c r="BW157" s="4">
        <f t="shared" si="10"/>
        <v>2.2337034705999996</v>
      </c>
      <c r="BY157" s="4">
        <f>BE157*$BU157*VLOOKUP("Fuel Specific Gravity",'Raw Data'!$A$1:$B$2000,2,FALSE)</f>
        <v>16737.423029705951</v>
      </c>
      <c r="BZ157" s="4">
        <f>BF157*$BU157*VLOOKUP("Fuel Specific Gravity",'Raw Data'!$A$1:$B$2000,2,FALSE)</f>
        <v>770.51865847107888</v>
      </c>
      <c r="CA157" s="4">
        <f>BJ157*$BU157*VLOOKUP("Fuel Specific Gravity",'Raw Data'!$A$1:$B$2000,2,FALSE)</f>
        <v>151.56016231741</v>
      </c>
      <c r="CB157" s="4">
        <f>BM157*$BU157*VLOOKUP("Fuel Specific Gravity",'Raw Data'!$A$1:$B$2000,2,FALSE)</f>
        <v>174.70689762231646</v>
      </c>
    </row>
    <row r="158" spans="1:80" x14ac:dyDescent="0.25">
      <c r="A158" s="2">
        <v>43167</v>
      </c>
      <c r="B158" s="38">
        <v>2.3297453703703702E-2</v>
      </c>
      <c r="C158" s="4">
        <v>13.13</v>
      </c>
      <c r="D158" s="4">
        <v>0.88719999999999999</v>
      </c>
      <c r="E158" s="4">
        <v>8872.0815989999992</v>
      </c>
      <c r="F158" s="4">
        <v>1394.8</v>
      </c>
      <c r="G158" s="4">
        <v>1.3</v>
      </c>
      <c r="H158" s="4">
        <v>3344.4</v>
      </c>
      <c r="J158" s="4">
        <v>1.3</v>
      </c>
      <c r="K158" s="4">
        <v>0.872</v>
      </c>
      <c r="L158" s="4">
        <v>11.4496</v>
      </c>
      <c r="M158" s="4">
        <v>0.77370000000000005</v>
      </c>
      <c r="N158" s="4">
        <v>1216.3069</v>
      </c>
      <c r="O158" s="4">
        <v>1.1587000000000001</v>
      </c>
      <c r="P158" s="4">
        <v>1217.5</v>
      </c>
      <c r="Q158" s="4">
        <v>992.44939999999997</v>
      </c>
      <c r="R158" s="4">
        <v>0.94540000000000002</v>
      </c>
      <c r="S158" s="4">
        <v>993.4</v>
      </c>
      <c r="T158" s="4">
        <v>3344.4488000000001</v>
      </c>
      <c r="W158" s="4">
        <v>0</v>
      </c>
      <c r="X158" s="4">
        <v>1.1335999999999999</v>
      </c>
      <c r="Y158" s="4">
        <v>12</v>
      </c>
      <c r="Z158" s="4">
        <v>850</v>
      </c>
      <c r="AA158" s="4">
        <v>849</v>
      </c>
      <c r="AB158" s="4">
        <v>860</v>
      </c>
      <c r="AC158" s="4">
        <v>92</v>
      </c>
      <c r="AD158" s="4">
        <v>27.01</v>
      </c>
      <c r="AE158" s="4">
        <v>0.62</v>
      </c>
      <c r="AF158" s="4">
        <v>979</v>
      </c>
      <c r="AG158" s="4">
        <v>1</v>
      </c>
      <c r="AH158" s="4">
        <v>42</v>
      </c>
      <c r="AI158" s="4">
        <v>37</v>
      </c>
      <c r="AJ158" s="4">
        <v>192</v>
      </c>
      <c r="AK158" s="4">
        <v>170</v>
      </c>
      <c r="AL158" s="4">
        <v>4</v>
      </c>
      <c r="AM158" s="4">
        <v>175</v>
      </c>
      <c r="AN158" s="4" t="s">
        <v>155</v>
      </c>
      <c r="AO158" s="4">
        <v>2</v>
      </c>
      <c r="AP158" s="4">
        <v>0.77410879629629636</v>
      </c>
      <c r="AQ158" s="4">
        <v>47.159286999999999</v>
      </c>
      <c r="AR158" s="4">
        <v>-88.489694</v>
      </c>
      <c r="AS158" s="4">
        <v>313.39999999999998</v>
      </c>
      <c r="AT158" s="4">
        <v>36</v>
      </c>
      <c r="AU158" s="4">
        <v>12</v>
      </c>
      <c r="AV158" s="4">
        <v>10</v>
      </c>
      <c r="AW158" s="4" t="s">
        <v>199</v>
      </c>
      <c r="AX158" s="4">
        <v>1.4</v>
      </c>
      <c r="AY158" s="4">
        <v>1.1437999999999999</v>
      </c>
      <c r="AZ158" s="4">
        <v>2.1438000000000001</v>
      </c>
      <c r="BA158" s="4">
        <v>13.404</v>
      </c>
      <c r="BB158" s="4">
        <v>14.02</v>
      </c>
      <c r="BC158" s="4">
        <v>1.05</v>
      </c>
      <c r="BD158" s="4">
        <v>14.676</v>
      </c>
      <c r="BE158" s="4">
        <v>2650.0360000000001</v>
      </c>
      <c r="BF158" s="4">
        <v>113.97</v>
      </c>
      <c r="BG158" s="4">
        <v>29.481000000000002</v>
      </c>
      <c r="BH158" s="4">
        <v>2.8000000000000001E-2</v>
      </c>
      <c r="BI158" s="4">
        <v>29.509</v>
      </c>
      <c r="BJ158" s="4">
        <v>24.055</v>
      </c>
      <c r="BK158" s="4">
        <v>2.3E-2</v>
      </c>
      <c r="BL158" s="4">
        <v>24.077999999999999</v>
      </c>
      <c r="BM158" s="4">
        <v>26.712</v>
      </c>
      <c r="BQ158" s="4">
        <v>190.77799999999999</v>
      </c>
      <c r="BR158" s="4">
        <v>0.28962599999999999</v>
      </c>
      <c r="BS158" s="4">
        <v>-5</v>
      </c>
      <c r="BT158" s="4">
        <v>7.0000000000000001E-3</v>
      </c>
      <c r="BU158" s="4">
        <v>7.0777349999999997</v>
      </c>
      <c r="BV158" s="4">
        <v>21</v>
      </c>
      <c r="BW158" s="4">
        <f t="shared" si="10"/>
        <v>1.8699375869999999</v>
      </c>
      <c r="BY158" s="4">
        <f>BE158*$BU158*VLOOKUP("Fuel Specific Gravity",'Raw Data'!$A$1:$B$2000,2,FALSE)</f>
        <v>14085.945663893461</v>
      </c>
      <c r="BZ158" s="4">
        <f>BF158*$BU158*VLOOKUP("Fuel Specific Gravity",'Raw Data'!$A$1:$B$2000,2,FALSE)</f>
        <v>605.79374292044997</v>
      </c>
      <c r="CA158" s="4">
        <f>BJ158*$BU158*VLOOKUP("Fuel Specific Gravity",'Raw Data'!$A$1:$B$2000,2,FALSE)</f>
        <v>127.86144148417499</v>
      </c>
      <c r="CB158" s="4">
        <f>BM158*$BU158*VLOOKUP("Fuel Specific Gravity",'Raw Data'!$A$1:$B$2000,2,FALSE)</f>
        <v>141.98440344731998</v>
      </c>
    </row>
    <row r="159" spans="1:80" x14ac:dyDescent="0.25">
      <c r="B159" s="38"/>
    </row>
    <row r="160" spans="1:80" x14ac:dyDescent="0.25">
      <c r="B160" s="38"/>
    </row>
    <row r="161" spans="2:2" x14ac:dyDescent="0.25">
      <c r="B161" s="38"/>
    </row>
    <row r="162" spans="2:2" x14ac:dyDescent="0.25">
      <c r="B162" s="38"/>
    </row>
    <row r="163" spans="2:2" x14ac:dyDescent="0.25">
      <c r="B163" s="38"/>
    </row>
    <row r="164" spans="2:2" x14ac:dyDescent="0.25">
      <c r="B164" s="38"/>
    </row>
    <row r="165" spans="2:2" x14ac:dyDescent="0.25">
      <c r="B165" s="38"/>
    </row>
    <row r="166" spans="2:2" x14ac:dyDescent="0.25">
      <c r="B166" s="38"/>
    </row>
    <row r="167" spans="2:2" x14ac:dyDescent="0.25">
      <c r="B167" s="38"/>
    </row>
    <row r="168" spans="2:2" x14ac:dyDescent="0.25">
      <c r="B168" s="38"/>
    </row>
    <row r="169" spans="2:2" x14ac:dyDescent="0.25">
      <c r="B169" s="38"/>
    </row>
    <row r="170" spans="2:2" x14ac:dyDescent="0.25">
      <c r="B170" s="38"/>
    </row>
    <row r="171" spans="2:2" x14ac:dyDescent="0.25">
      <c r="B171" s="38"/>
    </row>
    <row r="172" spans="2:2" x14ac:dyDescent="0.25">
      <c r="B172" s="38"/>
    </row>
    <row r="173" spans="2:2" x14ac:dyDescent="0.25">
      <c r="B173" s="38"/>
    </row>
    <row r="174" spans="2:2" x14ac:dyDescent="0.25">
      <c r="B174" s="38"/>
    </row>
    <row r="175" spans="2:2" x14ac:dyDescent="0.25">
      <c r="B175" s="38"/>
    </row>
    <row r="176" spans="2:2" x14ac:dyDescent="0.25">
      <c r="B176" s="38"/>
    </row>
    <row r="177" spans="2:2" x14ac:dyDescent="0.25">
      <c r="B177" s="38"/>
    </row>
    <row r="178" spans="2:2" x14ac:dyDescent="0.25">
      <c r="B178" s="38"/>
    </row>
    <row r="179" spans="2:2" x14ac:dyDescent="0.25">
      <c r="B179" s="38"/>
    </row>
    <row r="180" spans="2:2" x14ac:dyDescent="0.25">
      <c r="B180" s="38"/>
    </row>
    <row r="181" spans="2:2" x14ac:dyDescent="0.25">
      <c r="B181" s="38"/>
    </row>
    <row r="182" spans="2:2" x14ac:dyDescent="0.25">
      <c r="B182" s="38"/>
    </row>
    <row r="183" spans="2:2" x14ac:dyDescent="0.25">
      <c r="B183" s="38"/>
    </row>
    <row r="184" spans="2:2" x14ac:dyDescent="0.25">
      <c r="B184" s="38"/>
    </row>
    <row r="185" spans="2:2" x14ac:dyDescent="0.25">
      <c r="B185" s="38"/>
    </row>
    <row r="186" spans="2:2" x14ac:dyDescent="0.25">
      <c r="B186" s="38"/>
    </row>
    <row r="187" spans="2:2" x14ac:dyDescent="0.25">
      <c r="B187" s="38"/>
    </row>
    <row r="188" spans="2:2" x14ac:dyDescent="0.25">
      <c r="B188" s="38"/>
    </row>
    <row r="189" spans="2:2" x14ac:dyDescent="0.25">
      <c r="B189" s="38"/>
    </row>
    <row r="190" spans="2:2" x14ac:dyDescent="0.25">
      <c r="B190" s="38"/>
    </row>
    <row r="191" spans="2:2" x14ac:dyDescent="0.25">
      <c r="B191" s="38"/>
    </row>
    <row r="192" spans="2:2" x14ac:dyDescent="0.25">
      <c r="B192" s="38"/>
    </row>
  </sheetData>
  <customSheetViews>
    <customSheetView guid="{2B424CCC-7244-4294-A128-8AE125D4F682}">
      <selection activeCell="B7" sqref="B7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I193"/>
  <sheetViews>
    <sheetView workbookViewId="0">
      <pane xSplit="2" ySplit="9" topLeftCell="BR169" activePane="bottomRight" state="frozen"/>
      <selection pane="topRight" activeCell="C1" sqref="C1"/>
      <selection pane="bottomLeft" activeCell="A10" sqref="A10"/>
      <selection pane="bottomRight" activeCell="BV160" sqref="BV160:CB191"/>
    </sheetView>
  </sheetViews>
  <sheetFormatPr defaultRowHeight="15" x14ac:dyDescent="0.25"/>
  <cols>
    <col min="1" max="1" width="13.85546875" style="4" bestFit="1" customWidth="1"/>
    <col min="2" max="2" width="13.28515625" style="4" bestFit="1" customWidth="1"/>
    <col min="3" max="4" width="12" style="4" bestFit="1" customWidth="1"/>
    <col min="5" max="5" width="14.85546875" style="4" bestFit="1" customWidth="1"/>
    <col min="6" max="8" width="12" style="4" bestFit="1" customWidth="1"/>
    <col min="9" max="9" width="9.85546875" style="4" bestFit="1" customWidth="1"/>
    <col min="10" max="10" width="12" style="4" bestFit="1" customWidth="1"/>
    <col min="11" max="11" width="27.28515625" style="4" bestFit="1" customWidth="1"/>
    <col min="12" max="17" width="12" style="4" bestFit="1" customWidth="1"/>
    <col min="18" max="18" width="11" style="4" bestFit="1" customWidth="1"/>
    <col min="19" max="19" width="12" style="4" bestFit="1" customWidth="1"/>
    <col min="20" max="20" width="11" style="4" bestFit="1" customWidth="1"/>
    <col min="21" max="21" width="8.7109375" style="4" bestFit="1" customWidth="1"/>
    <col min="22" max="22" width="11" style="4" bestFit="1" customWidth="1"/>
    <col min="23" max="23" width="13.140625" style="4" bestFit="1" customWidth="1"/>
    <col min="24" max="24" width="11" style="4" bestFit="1" customWidth="1"/>
    <col min="25" max="25" width="20.7109375" style="4" bestFit="1" customWidth="1"/>
    <col min="26" max="26" width="21.7109375" style="4" bestFit="1" customWidth="1"/>
    <col min="27" max="28" width="21.140625" style="4" bestFit="1" customWidth="1"/>
    <col min="29" max="29" width="17" style="4" bestFit="1" customWidth="1"/>
    <col min="30" max="30" width="17.85546875" style="4" bestFit="1" customWidth="1"/>
    <col min="31" max="31" width="16.7109375" style="4" bestFit="1" customWidth="1"/>
    <col min="32" max="32" width="22.140625" style="4" bestFit="1" customWidth="1"/>
    <col min="33" max="33" width="26.140625" style="4" bestFit="1" customWidth="1"/>
    <col min="34" max="34" width="21.140625" style="4" bestFit="1" customWidth="1"/>
    <col min="35" max="35" width="16.140625" style="4" bestFit="1" customWidth="1"/>
    <col min="36" max="36" width="25" style="4" bestFit="1" customWidth="1"/>
    <col min="37" max="37" width="24.85546875" style="4" bestFit="1" customWidth="1"/>
    <col min="38" max="38" width="19.140625" style="4" bestFit="1" customWidth="1"/>
    <col min="39" max="39" width="22" style="4" bestFit="1" customWidth="1"/>
    <col min="40" max="40" width="13.140625" style="4" bestFit="1" customWidth="1"/>
    <col min="41" max="41" width="11.42578125" style="4" bestFit="1" customWidth="1"/>
    <col min="42" max="43" width="12" style="4" bestFit="1" customWidth="1"/>
    <col min="44" max="44" width="12.7109375" style="4" bestFit="1" customWidth="1"/>
    <col min="45" max="45" width="12" style="4" bestFit="1" customWidth="1"/>
    <col min="46" max="46" width="21" style="4" bestFit="1" customWidth="1"/>
    <col min="47" max="47" width="26.5703125" style="4" bestFit="1" customWidth="1"/>
    <col min="48" max="48" width="25.28515625" style="4" bestFit="1" customWidth="1"/>
    <col min="49" max="49" width="18.42578125" style="4" bestFit="1" customWidth="1"/>
    <col min="50" max="50" width="14.28515625" style="4" bestFit="1" customWidth="1"/>
    <col min="51" max="51" width="12" style="4" bestFit="1" customWidth="1"/>
    <col min="52" max="52" width="12.28515625" style="4" bestFit="1" customWidth="1"/>
    <col min="53" max="53" width="28.7109375" style="4" bestFit="1" customWidth="1"/>
    <col min="54" max="54" width="23" style="4" bestFit="1" customWidth="1"/>
    <col min="55" max="55" width="12" style="4" bestFit="1" customWidth="1"/>
    <col min="56" max="56" width="19" style="4" bestFit="1" customWidth="1"/>
    <col min="57" max="57" width="29.85546875" style="4" bestFit="1" customWidth="1"/>
    <col min="58" max="58" width="28.7109375" style="4" bestFit="1" customWidth="1"/>
    <col min="59" max="59" width="29" style="4" bestFit="1" customWidth="1"/>
    <col min="60" max="61" width="30.140625" style="4" bestFit="1" customWidth="1"/>
    <col min="62" max="62" width="38.5703125" style="4" bestFit="1" customWidth="1"/>
    <col min="63" max="64" width="39.5703125" style="4" bestFit="1" customWidth="1"/>
    <col min="65" max="65" width="28.5703125" style="4" bestFit="1" customWidth="1"/>
    <col min="66" max="66" width="29.7109375" style="4" bestFit="1" customWidth="1"/>
    <col min="67" max="67" width="32" style="4" bestFit="1" customWidth="1"/>
    <col min="68" max="68" width="34.140625" style="4" bestFit="1" customWidth="1"/>
    <col min="69" max="69" width="28.5703125" style="4" bestFit="1" customWidth="1"/>
    <col min="70" max="72" width="21.85546875" style="4" bestFit="1" customWidth="1"/>
    <col min="73" max="73" width="13.140625" style="4" bestFit="1" customWidth="1"/>
    <col min="74" max="75" width="12" style="4" bestFit="1" customWidth="1"/>
    <col min="76" max="76" width="6.42578125" style="4" bestFit="1" customWidth="1"/>
    <col min="77" max="80" width="12" style="4" bestFit="1" customWidth="1"/>
    <col min="81" max="81" width="14.7109375" style="4" bestFit="1" customWidth="1"/>
    <col min="82" max="82" width="3" style="4" customWidth="1"/>
    <col min="83" max="86" width="9.140625" style="4"/>
    <col min="87" max="87" width="14.7109375" style="4" bestFit="1" customWidth="1"/>
    <col min="88" max="16384" width="9.140625" style="4"/>
  </cols>
  <sheetData>
    <row r="1" spans="1:87" s="1" customFormat="1" x14ac:dyDescent="0.25">
      <c r="A1" s="6" t="s">
        <v>0</v>
      </c>
      <c r="B1" s="7" t="s">
        <v>1</v>
      </c>
      <c r="C1" s="1" t="s">
        <v>2</v>
      </c>
      <c r="D1" s="1" t="s">
        <v>3</v>
      </c>
      <c r="E1" s="1" t="s">
        <v>3</v>
      </c>
      <c r="F1" s="1" t="s">
        <v>4</v>
      </c>
      <c r="G1" s="1" t="s">
        <v>5</v>
      </c>
      <c r="H1" s="1" t="s">
        <v>6</v>
      </c>
      <c r="J1" s="1" t="s">
        <v>7</v>
      </c>
      <c r="K1" s="1" t="s">
        <v>8</v>
      </c>
      <c r="L1" s="1" t="s">
        <v>9</v>
      </c>
      <c r="M1" s="1" t="s">
        <v>10</v>
      </c>
      <c r="N1" s="1" t="s">
        <v>11</v>
      </c>
      <c r="O1" s="1" t="s">
        <v>12</v>
      </c>
      <c r="P1" s="1" t="s">
        <v>13</v>
      </c>
      <c r="Q1" s="1" t="s">
        <v>14</v>
      </c>
      <c r="R1" s="1" t="s">
        <v>15</v>
      </c>
      <c r="S1" s="1" t="s">
        <v>16</v>
      </c>
      <c r="T1" s="1" t="s">
        <v>17</v>
      </c>
      <c r="U1" s="1" t="s">
        <v>18</v>
      </c>
      <c r="V1" s="1" t="s">
        <v>19</v>
      </c>
      <c r="W1" s="1" t="s">
        <v>20</v>
      </c>
      <c r="X1" s="1" t="s">
        <v>21</v>
      </c>
      <c r="Y1" s="1" t="s">
        <v>22</v>
      </c>
      <c r="Z1" s="1" t="s">
        <v>23</v>
      </c>
      <c r="AA1" s="1" t="s">
        <v>24</v>
      </c>
      <c r="AB1" s="1" t="s">
        <v>25</v>
      </c>
      <c r="AC1" s="1" t="s">
        <v>26</v>
      </c>
      <c r="AD1" s="1" t="s">
        <v>27</v>
      </c>
      <c r="AE1" s="1" t="s">
        <v>28</v>
      </c>
      <c r="AF1" s="1" t="s">
        <v>29</v>
      </c>
      <c r="AG1" s="1" t="s">
        <v>30</v>
      </c>
      <c r="AH1" s="1" t="s">
        <v>31</v>
      </c>
      <c r="AI1" s="1" t="s">
        <v>32</v>
      </c>
      <c r="AJ1" s="1" t="s">
        <v>33</v>
      </c>
      <c r="AK1" s="1" t="s">
        <v>34</v>
      </c>
      <c r="AL1" s="1" t="s">
        <v>35</v>
      </c>
      <c r="AM1" s="1" t="s">
        <v>36</v>
      </c>
      <c r="AN1" s="1" t="s">
        <v>37</v>
      </c>
      <c r="AO1" s="1" t="s">
        <v>38</v>
      </c>
      <c r="AP1" s="1" t="s">
        <v>39</v>
      </c>
      <c r="AQ1" s="1" t="s">
        <v>40</v>
      </c>
      <c r="AR1" s="1" t="s">
        <v>41</v>
      </c>
      <c r="AS1" s="1" t="s">
        <v>42</v>
      </c>
      <c r="AT1" s="1" t="s">
        <v>43</v>
      </c>
      <c r="AU1" s="1" t="s">
        <v>44</v>
      </c>
      <c r="AV1" s="1" t="s">
        <v>45</v>
      </c>
      <c r="AW1" s="1" t="s">
        <v>46</v>
      </c>
      <c r="AX1" s="1" t="s">
        <v>47</v>
      </c>
      <c r="AY1" s="1" t="s">
        <v>48</v>
      </c>
      <c r="AZ1" s="1" t="s">
        <v>49</v>
      </c>
      <c r="BA1" s="1" t="s">
        <v>50</v>
      </c>
      <c r="BB1" s="1" t="s">
        <v>51</v>
      </c>
      <c r="BC1" s="1" t="s">
        <v>52</v>
      </c>
      <c r="BD1" s="1" t="s">
        <v>53</v>
      </c>
      <c r="BE1" s="1" t="s">
        <v>54</v>
      </c>
      <c r="BF1" s="1" t="s">
        <v>55</v>
      </c>
      <c r="BG1" s="1" t="s">
        <v>56</v>
      </c>
      <c r="BH1" s="1" t="s">
        <v>57</v>
      </c>
      <c r="BI1" s="1" t="s">
        <v>58</v>
      </c>
      <c r="BJ1" s="1" t="s">
        <v>59</v>
      </c>
      <c r="BK1" s="1" t="s">
        <v>60</v>
      </c>
      <c r="BL1" s="1" t="s">
        <v>61</v>
      </c>
      <c r="BM1" s="1" t="s">
        <v>62</v>
      </c>
      <c r="BN1" s="1" t="s">
        <v>63</v>
      </c>
      <c r="BO1" s="1" t="s">
        <v>64</v>
      </c>
      <c r="BP1" s="1" t="s">
        <v>65</v>
      </c>
      <c r="BQ1" s="1" t="s">
        <v>66</v>
      </c>
      <c r="BR1" s="1" t="s">
        <v>67</v>
      </c>
      <c r="BS1" s="1" t="s">
        <v>68</v>
      </c>
      <c r="BT1" s="1" t="s">
        <v>69</v>
      </c>
      <c r="BU1" s="1" t="s">
        <v>70</v>
      </c>
      <c r="BV1" s="1" t="s">
        <v>71</v>
      </c>
      <c r="BW1" s="1" t="s">
        <v>172</v>
      </c>
      <c r="BY1" s="1" t="s">
        <v>2</v>
      </c>
      <c r="BZ1" s="1" t="s">
        <v>3</v>
      </c>
      <c r="CA1" s="1" t="s">
        <v>4</v>
      </c>
      <c r="CB1" s="1" t="s">
        <v>174</v>
      </c>
      <c r="CC1" s="1" t="s">
        <v>188</v>
      </c>
      <c r="CE1" s="1" t="s">
        <v>2</v>
      </c>
      <c r="CF1" s="1" t="s">
        <v>3</v>
      </c>
      <c r="CG1" s="1" t="s">
        <v>4</v>
      </c>
      <c r="CH1" s="1" t="s">
        <v>174</v>
      </c>
      <c r="CI1" s="1" t="s">
        <v>188</v>
      </c>
    </row>
    <row r="2" spans="1:87" s="1" customFormat="1" x14ac:dyDescent="0.25">
      <c r="A2" s="6" t="s">
        <v>72</v>
      </c>
      <c r="B2" s="7" t="s">
        <v>73</v>
      </c>
      <c r="C2" s="1" t="s">
        <v>74</v>
      </c>
      <c r="D2" s="1" t="s">
        <v>75</v>
      </c>
      <c r="E2" s="1" t="s">
        <v>76</v>
      </c>
      <c r="F2" s="1" t="s">
        <v>77</v>
      </c>
      <c r="G2" s="1" t="s">
        <v>78</v>
      </c>
      <c r="H2" s="1" t="s">
        <v>79</v>
      </c>
      <c r="I2" s="1" t="s">
        <v>80</v>
      </c>
      <c r="J2" s="1" t="s">
        <v>81</v>
      </c>
      <c r="K2" s="1" t="s">
        <v>82</v>
      </c>
      <c r="L2" s="1" t="s">
        <v>83</v>
      </c>
      <c r="M2" s="1" t="s">
        <v>84</v>
      </c>
      <c r="N2" s="1" t="s">
        <v>85</v>
      </c>
      <c r="O2" s="1" t="s">
        <v>86</v>
      </c>
      <c r="P2" s="1" t="s">
        <v>87</v>
      </c>
      <c r="Q2" s="1" t="s">
        <v>88</v>
      </c>
      <c r="R2" s="1" t="s">
        <v>89</v>
      </c>
      <c r="S2" s="1" t="s">
        <v>90</v>
      </c>
      <c r="T2" s="1" t="s">
        <v>91</v>
      </c>
      <c r="U2" s="1" t="s">
        <v>92</v>
      </c>
      <c r="V2" s="1" t="s">
        <v>93</v>
      </c>
      <c r="W2" s="1" t="s">
        <v>94</v>
      </c>
      <c r="X2" s="1" t="s">
        <v>95</v>
      </c>
      <c r="Y2" s="1" t="s">
        <v>96</v>
      </c>
      <c r="Z2" s="1" t="s">
        <v>97</v>
      </c>
      <c r="AA2" s="1" t="s">
        <v>98</v>
      </c>
      <c r="AB2" s="1" t="s">
        <v>99</v>
      </c>
      <c r="AC2" s="1" t="s">
        <v>100</v>
      </c>
      <c r="AD2" s="1" t="s">
        <v>101</v>
      </c>
      <c r="AE2" s="1" t="s">
        <v>102</v>
      </c>
      <c r="AF2" s="1" t="s">
        <v>103</v>
      </c>
      <c r="AG2" s="1" t="s">
        <v>104</v>
      </c>
      <c r="AH2" s="1" t="s">
        <v>105</v>
      </c>
      <c r="AI2" s="1" t="s">
        <v>106</v>
      </c>
      <c r="AJ2" s="1" t="s">
        <v>107</v>
      </c>
      <c r="AK2" s="1" t="s">
        <v>108</v>
      </c>
      <c r="AL2" s="1" t="s">
        <v>109</v>
      </c>
      <c r="AM2" s="1" t="s">
        <v>110</v>
      </c>
      <c r="AN2" s="1" t="s">
        <v>111</v>
      </c>
      <c r="AO2" s="1" t="s">
        <v>112</v>
      </c>
      <c r="AP2" s="1" t="s">
        <v>113</v>
      </c>
      <c r="AQ2" s="1" t="s">
        <v>114</v>
      </c>
      <c r="AR2" s="1" t="s">
        <v>115</v>
      </c>
      <c r="AS2" s="1" t="s">
        <v>116</v>
      </c>
      <c r="AT2" s="1" t="s">
        <v>117</v>
      </c>
      <c r="AU2" s="1" t="s">
        <v>118</v>
      </c>
      <c r="AV2" s="1" t="s">
        <v>119</v>
      </c>
      <c r="AW2" s="1" t="s">
        <v>120</v>
      </c>
      <c r="AX2" s="1" t="s">
        <v>121</v>
      </c>
      <c r="AY2" s="1" t="s">
        <v>122</v>
      </c>
      <c r="AZ2" s="1" t="s">
        <v>123</v>
      </c>
      <c r="BA2" s="1" t="s">
        <v>124</v>
      </c>
      <c r="BB2" s="1" t="s">
        <v>125</v>
      </c>
      <c r="BC2" s="1" t="s">
        <v>52</v>
      </c>
      <c r="BD2" s="1" t="s">
        <v>126</v>
      </c>
      <c r="BE2" s="1" t="s">
        <v>127</v>
      </c>
      <c r="BF2" s="1" t="s">
        <v>128</v>
      </c>
      <c r="BG2" s="1" t="s">
        <v>129</v>
      </c>
      <c r="BH2" s="1" t="s">
        <v>130</v>
      </c>
      <c r="BI2" s="1" t="s">
        <v>131</v>
      </c>
      <c r="BJ2" s="1" t="s">
        <v>132</v>
      </c>
      <c r="BK2" s="1" t="s">
        <v>133</v>
      </c>
      <c r="BL2" s="1" t="s">
        <v>134</v>
      </c>
      <c r="BM2" s="1" t="s">
        <v>135</v>
      </c>
      <c r="BN2" s="1" t="s">
        <v>136</v>
      </c>
      <c r="BO2" s="1" t="s">
        <v>137</v>
      </c>
      <c r="BP2" s="1" t="s">
        <v>138</v>
      </c>
      <c r="BQ2" s="1" t="s">
        <v>139</v>
      </c>
      <c r="BR2" s="1" t="s">
        <v>140</v>
      </c>
      <c r="BS2" s="1" t="s">
        <v>141</v>
      </c>
      <c r="BT2" s="1" t="s">
        <v>142</v>
      </c>
      <c r="BU2" s="1" t="s">
        <v>143</v>
      </c>
      <c r="BV2" s="1" t="s">
        <v>144</v>
      </c>
      <c r="CC2" s="1" t="s">
        <v>192</v>
      </c>
      <c r="CI2" s="1" t="s">
        <v>192</v>
      </c>
    </row>
    <row r="3" spans="1:87" s="1" customFormat="1" x14ac:dyDescent="0.25">
      <c r="A3" s="6" t="s">
        <v>145</v>
      </c>
      <c r="B3" s="7" t="s">
        <v>146</v>
      </c>
      <c r="C3" s="1" t="s">
        <v>147</v>
      </c>
      <c r="D3" s="1" t="s">
        <v>147</v>
      </c>
      <c r="E3" s="1" t="s">
        <v>148</v>
      </c>
      <c r="F3" s="1" t="s">
        <v>148</v>
      </c>
      <c r="G3" s="1" t="s">
        <v>148</v>
      </c>
      <c r="H3" s="1" t="s">
        <v>149</v>
      </c>
      <c r="J3" s="1" t="s">
        <v>147</v>
      </c>
      <c r="L3" s="1" t="s">
        <v>147</v>
      </c>
      <c r="M3" s="1" t="s">
        <v>147</v>
      </c>
      <c r="N3" s="1" t="s">
        <v>148</v>
      </c>
      <c r="O3" s="1" t="s">
        <v>148</v>
      </c>
      <c r="P3" s="1" t="s">
        <v>148</v>
      </c>
      <c r="Q3" s="1" t="s">
        <v>148</v>
      </c>
      <c r="R3" s="1" t="s">
        <v>148</v>
      </c>
      <c r="S3" s="1" t="s">
        <v>148</v>
      </c>
      <c r="T3" s="1" t="s">
        <v>149</v>
      </c>
      <c r="U3" s="1" t="s">
        <v>149</v>
      </c>
      <c r="V3" s="1" t="s">
        <v>149</v>
      </c>
      <c r="W3" s="1" t="s">
        <v>150</v>
      </c>
      <c r="X3" s="1" t="s">
        <v>147</v>
      </c>
      <c r="Y3" s="1" t="s">
        <v>151</v>
      </c>
      <c r="Z3" s="1" t="s">
        <v>152</v>
      </c>
      <c r="AA3" s="1" t="s">
        <v>152</v>
      </c>
      <c r="AB3" s="1" t="s">
        <v>152</v>
      </c>
      <c r="AC3" s="1" t="s">
        <v>147</v>
      </c>
      <c r="AD3" s="1" t="s">
        <v>153</v>
      </c>
      <c r="AE3" s="1" t="s">
        <v>147</v>
      </c>
      <c r="AF3" s="1" t="s">
        <v>152</v>
      </c>
      <c r="AG3" s="1" t="s">
        <v>154</v>
      </c>
      <c r="AH3" s="1" t="s">
        <v>154</v>
      </c>
      <c r="AI3" s="1" t="s">
        <v>154</v>
      </c>
      <c r="AJ3" s="1" t="s">
        <v>154</v>
      </c>
      <c r="AK3" s="1" t="s">
        <v>154</v>
      </c>
      <c r="AL3" s="1" t="s">
        <v>154</v>
      </c>
      <c r="AM3" s="1" t="s">
        <v>154</v>
      </c>
      <c r="AN3" s="1" t="s">
        <v>155</v>
      </c>
      <c r="AO3" s="1" t="s">
        <v>156</v>
      </c>
      <c r="AP3" s="1" t="s">
        <v>157</v>
      </c>
      <c r="AQ3" s="1" t="s">
        <v>158</v>
      </c>
      <c r="AR3" s="1" t="s">
        <v>158</v>
      </c>
      <c r="AS3" s="1" t="s">
        <v>159</v>
      </c>
      <c r="AT3" s="1" t="s">
        <v>160</v>
      </c>
      <c r="AU3" s="1" t="s">
        <v>156</v>
      </c>
      <c r="AV3" s="1" t="s">
        <v>156</v>
      </c>
      <c r="AW3" s="1" t="s">
        <v>156</v>
      </c>
      <c r="AX3" s="1" t="s">
        <v>156</v>
      </c>
      <c r="AY3" s="1" t="s">
        <v>156</v>
      </c>
      <c r="AZ3" s="1" t="s">
        <v>156</v>
      </c>
      <c r="BD3" s="1" t="s">
        <v>147</v>
      </c>
      <c r="BE3" s="1" t="s">
        <v>161</v>
      </c>
      <c r="BF3" s="1" t="s">
        <v>161</v>
      </c>
      <c r="BG3" s="1" t="s">
        <v>161</v>
      </c>
      <c r="BH3" s="1" t="s">
        <v>161</v>
      </c>
      <c r="BI3" s="1" t="s">
        <v>161</v>
      </c>
      <c r="BJ3" s="1" t="s">
        <v>161</v>
      </c>
      <c r="BK3" s="1" t="s">
        <v>161</v>
      </c>
      <c r="BL3" s="1" t="s">
        <v>161</v>
      </c>
      <c r="BM3" s="1" t="s">
        <v>161</v>
      </c>
      <c r="BN3" s="1" t="s">
        <v>161</v>
      </c>
      <c r="BO3" s="1" t="s">
        <v>161</v>
      </c>
      <c r="BP3" s="1" t="s">
        <v>161</v>
      </c>
      <c r="BQ3" s="1" t="s">
        <v>161</v>
      </c>
      <c r="BR3" s="1" t="s">
        <v>151</v>
      </c>
      <c r="BS3" s="1" t="s">
        <v>151</v>
      </c>
      <c r="BT3" s="1" t="s">
        <v>151</v>
      </c>
      <c r="BU3" s="1" t="s">
        <v>162</v>
      </c>
      <c r="BV3" s="1" t="s">
        <v>154</v>
      </c>
      <c r="BW3" s="1" t="s">
        <v>173</v>
      </c>
      <c r="BY3" s="1" t="s">
        <v>187</v>
      </c>
      <c r="BZ3" s="1" t="s">
        <v>187</v>
      </c>
      <c r="CA3" s="1" t="s">
        <v>187</v>
      </c>
      <c r="CB3" s="1" t="s">
        <v>187</v>
      </c>
      <c r="CC3" s="1" t="s">
        <v>187</v>
      </c>
      <c r="CE3" s="1" t="s">
        <v>175</v>
      </c>
      <c r="CF3" s="1" t="s">
        <v>175</v>
      </c>
      <c r="CG3" s="1" t="s">
        <v>175</v>
      </c>
      <c r="CH3" s="1" t="s">
        <v>175</v>
      </c>
      <c r="CI3" s="1" t="s">
        <v>175</v>
      </c>
    </row>
    <row r="4" spans="1:87" s="14" customFormat="1" x14ac:dyDescent="0.25">
      <c r="A4" s="6"/>
    </row>
    <row r="5" spans="1:87" s="14" customFormat="1" x14ac:dyDescent="0.25">
      <c r="A5" s="14" t="s">
        <v>168</v>
      </c>
      <c r="C5" s="14">
        <f>AVERAGE(C10:C500)</f>
        <v>12.414246666666671</v>
      </c>
      <c r="D5" s="14">
        <f t="shared" ref="D5:BO5" si="0">AVERAGE(D10:D500)</f>
        <v>1.7005306666666666</v>
      </c>
      <c r="E5" s="14">
        <f t="shared" si="0"/>
        <v>17005.325168939999</v>
      </c>
      <c r="F5" s="14">
        <f t="shared" si="0"/>
        <v>932.94533333333311</v>
      </c>
      <c r="G5" s="14">
        <f t="shared" si="0"/>
        <v>2.2006666666666672</v>
      </c>
      <c r="H5" s="14">
        <f t="shared" si="0"/>
        <v>3648.2186666666671</v>
      </c>
      <c r="I5" s="14" t="e">
        <f t="shared" si="0"/>
        <v>#DIV/0!</v>
      </c>
      <c r="J5" s="14">
        <f t="shared" si="0"/>
        <v>1.4592666666666683</v>
      </c>
      <c r="K5" s="14">
        <f t="shared" si="0"/>
        <v>0.86969266666666667</v>
      </c>
      <c r="L5" s="14">
        <f t="shared" si="0"/>
        <v>10.804973999999993</v>
      </c>
      <c r="M5" s="14">
        <f t="shared" si="0"/>
        <v>1.463621333333333</v>
      </c>
      <c r="N5" s="14">
        <f t="shared" si="0"/>
        <v>808.7913060000003</v>
      </c>
      <c r="O5" s="14">
        <f t="shared" si="0"/>
        <v>1.9099893333333338</v>
      </c>
      <c r="P5" s="14">
        <f t="shared" si="0"/>
        <v>810.69933333333313</v>
      </c>
      <c r="Q5" s="14">
        <f t="shared" si="0"/>
        <v>660.63010000000043</v>
      </c>
      <c r="R5" s="14">
        <f t="shared" si="0"/>
        <v>1.5601859999999999</v>
      </c>
      <c r="S5" s="14">
        <f t="shared" si="0"/>
        <v>662.19133333333377</v>
      </c>
      <c r="T5" s="14">
        <f t="shared" si="0"/>
        <v>3648.2199306666666</v>
      </c>
      <c r="U5" s="14" t="e">
        <f t="shared" si="0"/>
        <v>#DIV/0!</v>
      </c>
      <c r="V5" s="14" t="e">
        <f t="shared" si="0"/>
        <v>#DIV/0!</v>
      </c>
      <c r="W5" s="14">
        <f t="shared" si="0"/>
        <v>0</v>
      </c>
      <c r="X5" s="14">
        <f t="shared" si="0"/>
        <v>1.2712046666666659</v>
      </c>
      <c r="Y5" s="14">
        <f t="shared" si="0"/>
        <v>11.985333333333349</v>
      </c>
      <c r="Z5" s="14">
        <f t="shared" si="0"/>
        <v>848.81333333333339</v>
      </c>
      <c r="AA5" s="14">
        <f t="shared" si="0"/>
        <v>848.54</v>
      </c>
      <c r="AB5" s="14">
        <f t="shared" si="0"/>
        <v>856.92</v>
      </c>
      <c r="AC5" s="14">
        <f t="shared" si="0"/>
        <v>92.926000000000002</v>
      </c>
      <c r="AD5" s="14">
        <f t="shared" si="0"/>
        <v>27.291933333333311</v>
      </c>
      <c r="AE5" s="14">
        <f t="shared" si="0"/>
        <v>0.62926666666666597</v>
      </c>
      <c r="AF5" s="14">
        <f t="shared" si="0"/>
        <v>978.57333333333338</v>
      </c>
      <c r="AG5" s="14">
        <f t="shared" si="0"/>
        <v>1</v>
      </c>
      <c r="AH5" s="14">
        <f t="shared" si="0"/>
        <v>39.49743999333333</v>
      </c>
      <c r="AI5" s="14">
        <f t="shared" si="0"/>
        <v>37</v>
      </c>
      <c r="AJ5" s="14">
        <f t="shared" si="0"/>
        <v>190.30000000000004</v>
      </c>
      <c r="AK5" s="14">
        <f t="shared" si="0"/>
        <v>168.9666666666667</v>
      </c>
      <c r="AL5" s="14">
        <f t="shared" si="0"/>
        <v>3.8753333333333337</v>
      </c>
      <c r="AM5" s="14">
        <f t="shared" si="0"/>
        <v>174.85200000000003</v>
      </c>
      <c r="AN5" s="14" t="e">
        <f t="shared" si="0"/>
        <v>#DIV/0!</v>
      </c>
      <c r="AO5" s="14">
        <f t="shared" si="0"/>
        <v>1.8666666666666667</v>
      </c>
      <c r="AP5" s="14">
        <f t="shared" si="0"/>
        <v>0.77497052469135808</v>
      </c>
      <c r="AQ5" s="14">
        <f t="shared" si="0"/>
        <v>47.161499640000017</v>
      </c>
      <c r="AR5" s="14">
        <f t="shared" si="0"/>
        <v>-88.487479733333331</v>
      </c>
      <c r="AS5" s="14">
        <f t="shared" si="0"/>
        <v>315.72666666666669</v>
      </c>
      <c r="AT5" s="14">
        <f t="shared" si="0"/>
        <v>31.302</v>
      </c>
      <c r="AU5" s="14">
        <f t="shared" si="0"/>
        <v>12</v>
      </c>
      <c r="AV5" s="14">
        <f t="shared" si="0"/>
        <v>9.18</v>
      </c>
      <c r="AW5" s="14" t="e">
        <f t="shared" si="0"/>
        <v>#DIV/0!</v>
      </c>
      <c r="AX5" s="14">
        <f t="shared" si="0"/>
        <v>1.5303928600000001</v>
      </c>
      <c r="AY5" s="14">
        <f t="shared" si="0"/>
        <v>1.3623304399999996</v>
      </c>
      <c r="AZ5" s="14">
        <f t="shared" si="0"/>
        <v>2.3990583599999997</v>
      </c>
      <c r="BA5" s="14">
        <f t="shared" si="0"/>
        <v>13.403999999999998</v>
      </c>
      <c r="BB5" s="14">
        <f t="shared" si="0"/>
        <v>13.840266666666663</v>
      </c>
      <c r="BC5" s="14">
        <f t="shared" si="0"/>
        <v>1.0326000000000004</v>
      </c>
      <c r="BD5" s="14">
        <f t="shared" si="0"/>
        <v>14.998000000000012</v>
      </c>
      <c r="BE5" s="14">
        <f t="shared" si="0"/>
        <v>2500.0775733333335</v>
      </c>
      <c r="BF5" s="14">
        <f t="shared" si="0"/>
        <v>206.48410666666669</v>
      </c>
      <c r="BG5" s="14">
        <f t="shared" si="0"/>
        <v>19.241093333333339</v>
      </c>
      <c r="BH5" s="14">
        <f t="shared" si="0"/>
        <v>4.5900000000000003E-2</v>
      </c>
      <c r="BI5" s="14">
        <f t="shared" si="0"/>
        <v>19.287020000000012</v>
      </c>
      <c r="BJ5" s="14">
        <f t="shared" si="0"/>
        <v>15.716406666666671</v>
      </c>
      <c r="BK5" s="14">
        <f t="shared" si="0"/>
        <v>3.7520000000000026E-2</v>
      </c>
      <c r="BL5" s="14">
        <f t="shared" si="0"/>
        <v>15.75396666666666</v>
      </c>
      <c r="BM5" s="14">
        <f t="shared" si="0"/>
        <v>28.280291999999996</v>
      </c>
      <c r="BN5" s="14" t="e">
        <f t="shared" si="0"/>
        <v>#DIV/0!</v>
      </c>
      <c r="BO5" s="14" t="e">
        <f t="shared" si="0"/>
        <v>#DIV/0!</v>
      </c>
      <c r="BP5" s="14" t="e">
        <f t="shared" ref="BP5:BW5" si="1">AVERAGE(BP10:BP500)</f>
        <v>#DIV/0!</v>
      </c>
      <c r="BQ5" s="14">
        <f t="shared" si="1"/>
        <v>214.86869333333331</v>
      </c>
      <c r="BR5" s="14">
        <f t="shared" si="1"/>
        <v>0.31540027333333326</v>
      </c>
      <c r="BS5" s="14">
        <f t="shared" si="1"/>
        <v>-5</v>
      </c>
      <c r="BT5" s="14">
        <f t="shared" si="1"/>
        <v>6.7541466666666697E-3</v>
      </c>
      <c r="BU5" s="14">
        <f t="shared" si="1"/>
        <v>7.7075944133333314</v>
      </c>
      <c r="BV5" s="14">
        <f t="shared" si="1"/>
        <v>21</v>
      </c>
      <c r="BW5" s="14">
        <f t="shared" si="1"/>
        <v>2.0363464440026666</v>
      </c>
      <c r="BX5" s="23"/>
      <c r="BY5" s="14">
        <f t="shared" ref="BY5:CB5" si="2">AVERAGE(BY10:BY500)</f>
        <v>14426.561706112077</v>
      </c>
      <c r="BZ5" s="14">
        <f t="shared" si="2"/>
        <v>1218.3811838945728</v>
      </c>
      <c r="CA5" s="14">
        <f t="shared" si="2"/>
        <v>104.80113297265997</v>
      </c>
      <c r="CB5" s="14">
        <f t="shared" si="2"/>
        <v>166.44382553302054</v>
      </c>
      <c r="CC5" s="24">
        <f>BZ8/(B8/3600)+CB8/(B8/3600)+CA8/(B8/3600)</f>
        <v>1499.6236332888454</v>
      </c>
      <c r="CD5" s="23"/>
      <c r="CE5" s="22">
        <f>BY8/$AT8</f>
        <v>460.88306517513502</v>
      </c>
      <c r="CF5" s="22">
        <f>BZ8/$AT8</f>
        <v>38.923429298274002</v>
      </c>
      <c r="CG5" s="22">
        <f>CA8/$AT8</f>
        <v>3.3480650748405836</v>
      </c>
      <c r="CH5" s="22">
        <f>CB8/$AT8</f>
        <v>5.3173543394358358</v>
      </c>
      <c r="CI5" s="25">
        <f>(BZ8+CB8+CA8)/AT8</f>
        <v>47.588848712550416</v>
      </c>
    </row>
    <row r="6" spans="1:87" s="14" customFormat="1" x14ac:dyDescent="0.25">
      <c r="A6" s="14" t="s">
        <v>169</v>
      </c>
      <c r="C6" s="14">
        <f>MIN(C10:C500)</f>
        <v>5.923</v>
      </c>
      <c r="D6" s="14">
        <f t="shared" ref="D6:BO6" si="3">MIN(D10:D500)</f>
        <v>0.2702</v>
      </c>
      <c r="E6" s="14">
        <f t="shared" si="3"/>
        <v>2702.4097400000001</v>
      </c>
      <c r="F6" s="14">
        <f t="shared" si="3"/>
        <v>204</v>
      </c>
      <c r="G6" s="14">
        <f t="shared" si="3"/>
        <v>0.2</v>
      </c>
      <c r="H6" s="14">
        <f t="shared" si="3"/>
        <v>953.9</v>
      </c>
      <c r="I6" s="14">
        <f t="shared" si="3"/>
        <v>0</v>
      </c>
      <c r="J6" s="14">
        <f t="shared" si="3"/>
        <v>0.6</v>
      </c>
      <c r="K6" s="14">
        <f t="shared" si="3"/>
        <v>0.83650000000000002</v>
      </c>
      <c r="L6" s="14">
        <f t="shared" si="3"/>
        <v>5.0033000000000003</v>
      </c>
      <c r="M6" s="14">
        <f t="shared" si="3"/>
        <v>0.2382</v>
      </c>
      <c r="N6" s="14">
        <f t="shared" si="3"/>
        <v>179.76060000000001</v>
      </c>
      <c r="O6" s="14">
        <f t="shared" si="3"/>
        <v>0.1898</v>
      </c>
      <c r="P6" s="14">
        <f t="shared" si="3"/>
        <v>182.2</v>
      </c>
      <c r="Q6" s="14">
        <f t="shared" si="3"/>
        <v>146.8426</v>
      </c>
      <c r="R6" s="14">
        <f t="shared" si="3"/>
        <v>0.155</v>
      </c>
      <c r="S6" s="14">
        <f t="shared" si="3"/>
        <v>148.80000000000001</v>
      </c>
      <c r="T6" s="14">
        <f t="shared" si="3"/>
        <v>953.87929999999994</v>
      </c>
      <c r="U6" s="14">
        <f t="shared" si="3"/>
        <v>0</v>
      </c>
      <c r="V6" s="14">
        <f t="shared" si="3"/>
        <v>0</v>
      </c>
      <c r="W6" s="14">
        <f t="shared" si="3"/>
        <v>0</v>
      </c>
      <c r="X6" s="14">
        <f t="shared" si="3"/>
        <v>0.50680000000000003</v>
      </c>
      <c r="Y6" s="14">
        <f t="shared" si="3"/>
        <v>11.8</v>
      </c>
      <c r="Z6" s="14">
        <f t="shared" si="3"/>
        <v>843</v>
      </c>
      <c r="AA6" s="14">
        <f t="shared" si="3"/>
        <v>842</v>
      </c>
      <c r="AB6" s="14">
        <f t="shared" si="3"/>
        <v>840</v>
      </c>
      <c r="AC6" s="14">
        <f t="shared" si="3"/>
        <v>92</v>
      </c>
      <c r="AD6" s="14">
        <f t="shared" si="3"/>
        <v>27.01</v>
      </c>
      <c r="AE6" s="14">
        <f t="shared" si="3"/>
        <v>0.62</v>
      </c>
      <c r="AF6" s="14">
        <f t="shared" si="3"/>
        <v>978</v>
      </c>
      <c r="AG6" s="14">
        <f t="shared" si="3"/>
        <v>1</v>
      </c>
      <c r="AH6" s="14">
        <f t="shared" si="3"/>
        <v>37</v>
      </c>
      <c r="AI6" s="14">
        <f t="shared" si="3"/>
        <v>37</v>
      </c>
      <c r="AJ6" s="14">
        <f t="shared" si="3"/>
        <v>189</v>
      </c>
      <c r="AK6" s="14">
        <f t="shared" si="3"/>
        <v>168</v>
      </c>
      <c r="AL6" s="14">
        <f t="shared" si="3"/>
        <v>3.5</v>
      </c>
      <c r="AM6" s="14">
        <f t="shared" si="3"/>
        <v>174</v>
      </c>
      <c r="AN6" s="14">
        <f t="shared" si="3"/>
        <v>0</v>
      </c>
      <c r="AO6" s="14">
        <f t="shared" si="3"/>
        <v>1</v>
      </c>
      <c r="AP6" s="14">
        <f t="shared" si="3"/>
        <v>0.77410879629629636</v>
      </c>
      <c r="AQ6" s="14">
        <f t="shared" si="3"/>
        <v>47.158442000000001</v>
      </c>
      <c r="AR6" s="14">
        <f t="shared" si="3"/>
        <v>-88.491923</v>
      </c>
      <c r="AS6" s="14">
        <f t="shared" si="3"/>
        <v>308.89999999999998</v>
      </c>
      <c r="AT6" s="14">
        <f t="shared" si="3"/>
        <v>19.3</v>
      </c>
      <c r="AU6" s="14">
        <f t="shared" si="3"/>
        <v>12</v>
      </c>
      <c r="AV6" s="14">
        <f t="shared" si="3"/>
        <v>5</v>
      </c>
      <c r="AW6" s="14">
        <f t="shared" si="3"/>
        <v>0</v>
      </c>
      <c r="AX6" s="14">
        <f t="shared" si="3"/>
        <v>1.0438000000000001</v>
      </c>
      <c r="AY6" s="14">
        <f t="shared" si="3"/>
        <v>1</v>
      </c>
      <c r="AZ6" s="14">
        <f t="shared" si="3"/>
        <v>1.7157</v>
      </c>
      <c r="BA6" s="14">
        <f t="shared" si="3"/>
        <v>13.404</v>
      </c>
      <c r="BB6" s="14">
        <f t="shared" si="3"/>
        <v>10.81</v>
      </c>
      <c r="BC6" s="14">
        <f t="shared" si="3"/>
        <v>0.81</v>
      </c>
      <c r="BD6" s="14">
        <f t="shared" si="3"/>
        <v>12.909000000000001</v>
      </c>
      <c r="BE6" s="14">
        <f t="shared" si="3"/>
        <v>1073.3599999999999</v>
      </c>
      <c r="BF6" s="14">
        <f t="shared" si="3"/>
        <v>37.57</v>
      </c>
      <c r="BG6" s="14">
        <f t="shared" si="3"/>
        <v>4.6500000000000004</v>
      </c>
      <c r="BH6" s="14">
        <f t="shared" si="3"/>
        <v>4.0000000000000001E-3</v>
      </c>
      <c r="BI6" s="14">
        <f t="shared" si="3"/>
        <v>4.7130000000000001</v>
      </c>
      <c r="BJ6" s="14">
        <f t="shared" si="3"/>
        <v>3.798</v>
      </c>
      <c r="BK6" s="14">
        <f t="shared" si="3"/>
        <v>4.0000000000000001E-3</v>
      </c>
      <c r="BL6" s="14">
        <f t="shared" si="3"/>
        <v>3.85</v>
      </c>
      <c r="BM6" s="14">
        <f t="shared" si="3"/>
        <v>8.0317000000000007</v>
      </c>
      <c r="BN6" s="14">
        <f t="shared" si="3"/>
        <v>0</v>
      </c>
      <c r="BO6" s="14">
        <f t="shared" si="3"/>
        <v>0</v>
      </c>
      <c r="BP6" s="14">
        <f t="shared" ref="BP6:BW6" si="4">MIN(BP10:BP500)</f>
        <v>0</v>
      </c>
      <c r="BQ6" s="14">
        <f t="shared" si="4"/>
        <v>79.054000000000002</v>
      </c>
      <c r="BR6" s="14">
        <f t="shared" si="4"/>
        <v>0.13872200000000001</v>
      </c>
      <c r="BS6" s="14">
        <f t="shared" si="4"/>
        <v>-5</v>
      </c>
      <c r="BT6" s="14">
        <f t="shared" si="4"/>
        <v>5.0000000000000001E-3</v>
      </c>
      <c r="BU6" s="14">
        <f t="shared" si="4"/>
        <v>3.3900190000000001</v>
      </c>
      <c r="BV6" s="14">
        <f t="shared" si="4"/>
        <v>21</v>
      </c>
      <c r="BW6" s="14">
        <f t="shared" si="4"/>
        <v>0.89564301980000005</v>
      </c>
      <c r="BX6" s="23"/>
      <c r="BY6" s="14">
        <f t="shared" ref="BY6:CB6" si="5">MIN(BY10:BY500)</f>
        <v>2876.0403468099994</v>
      </c>
      <c r="BZ6" s="14">
        <f t="shared" si="5"/>
        <v>127.65440051338</v>
      </c>
      <c r="CA6" s="14">
        <f t="shared" si="5"/>
        <v>11.536908234563999</v>
      </c>
      <c r="CB6" s="14">
        <f t="shared" si="5"/>
        <v>25.110423355713401</v>
      </c>
      <c r="CC6" s="23"/>
      <c r="CD6" s="23"/>
      <c r="CE6" s="26"/>
      <c r="CF6" s="26"/>
      <c r="CG6" s="26"/>
      <c r="CH6" s="26"/>
      <c r="CI6" s="23"/>
    </row>
    <row r="7" spans="1:87" s="14" customFormat="1" x14ac:dyDescent="0.25">
      <c r="A7" s="14" t="s">
        <v>170</v>
      </c>
      <c r="C7" s="14">
        <f>MAX(C10:C500)</f>
        <v>13.209</v>
      </c>
      <c r="D7" s="14">
        <f t="shared" ref="D7:BO7" si="6">MAX(D10:D500)</f>
        <v>8.7464999999999993</v>
      </c>
      <c r="E7" s="14">
        <f t="shared" si="6"/>
        <v>87464.871589999995</v>
      </c>
      <c r="F7" s="14">
        <f t="shared" si="6"/>
        <v>1898.5</v>
      </c>
      <c r="G7" s="14">
        <f t="shared" si="6"/>
        <v>5</v>
      </c>
      <c r="H7" s="14">
        <f t="shared" si="6"/>
        <v>11526.1</v>
      </c>
      <c r="I7" s="14">
        <f t="shared" si="6"/>
        <v>0</v>
      </c>
      <c r="J7" s="14">
        <f t="shared" si="6"/>
        <v>2</v>
      </c>
      <c r="K7" s="14">
        <f t="shared" si="6"/>
        <v>0.88570000000000004</v>
      </c>
      <c r="L7" s="14">
        <f t="shared" si="6"/>
        <v>11.5131</v>
      </c>
      <c r="M7" s="14">
        <f t="shared" si="6"/>
        <v>7.3879000000000001</v>
      </c>
      <c r="N7" s="14">
        <f t="shared" si="6"/>
        <v>1634.4392</v>
      </c>
      <c r="O7" s="14">
        <f t="shared" si="6"/>
        <v>4.2328000000000001</v>
      </c>
      <c r="P7" s="14">
        <f t="shared" si="6"/>
        <v>1635.9</v>
      </c>
      <c r="Q7" s="14">
        <f t="shared" si="6"/>
        <v>1335.2824000000001</v>
      </c>
      <c r="R7" s="14">
        <f t="shared" si="6"/>
        <v>3.4577</v>
      </c>
      <c r="S7" s="14">
        <f t="shared" si="6"/>
        <v>1336.5</v>
      </c>
      <c r="T7" s="14">
        <f t="shared" si="6"/>
        <v>11526.1</v>
      </c>
      <c r="U7" s="14">
        <f t="shared" si="6"/>
        <v>0</v>
      </c>
      <c r="V7" s="14">
        <f t="shared" si="6"/>
        <v>0</v>
      </c>
      <c r="W7" s="14">
        <f t="shared" si="6"/>
        <v>0</v>
      </c>
      <c r="X7" s="14">
        <f t="shared" si="6"/>
        <v>1.7594000000000001</v>
      </c>
      <c r="Y7" s="14">
        <f t="shared" si="6"/>
        <v>12.5</v>
      </c>
      <c r="Z7" s="14">
        <f t="shared" si="6"/>
        <v>853</v>
      </c>
      <c r="AA7" s="14">
        <f t="shared" si="6"/>
        <v>854</v>
      </c>
      <c r="AB7" s="14">
        <f t="shared" si="6"/>
        <v>879</v>
      </c>
      <c r="AC7" s="14">
        <f t="shared" si="6"/>
        <v>93</v>
      </c>
      <c r="AD7" s="14">
        <f t="shared" si="6"/>
        <v>27.33</v>
      </c>
      <c r="AE7" s="14">
        <f t="shared" si="6"/>
        <v>0.63</v>
      </c>
      <c r="AF7" s="14">
        <f t="shared" si="6"/>
        <v>980</v>
      </c>
      <c r="AG7" s="14">
        <f t="shared" si="6"/>
        <v>1</v>
      </c>
      <c r="AH7" s="14">
        <f t="shared" si="6"/>
        <v>42</v>
      </c>
      <c r="AI7" s="14">
        <f t="shared" si="6"/>
        <v>37</v>
      </c>
      <c r="AJ7" s="14">
        <f t="shared" si="6"/>
        <v>192</v>
      </c>
      <c r="AK7" s="14">
        <f t="shared" si="6"/>
        <v>171</v>
      </c>
      <c r="AL7" s="14">
        <f t="shared" si="6"/>
        <v>4.5999999999999996</v>
      </c>
      <c r="AM7" s="14">
        <f t="shared" si="6"/>
        <v>176</v>
      </c>
      <c r="AN7" s="14">
        <f t="shared" si="6"/>
        <v>0</v>
      </c>
      <c r="AO7" s="14">
        <f t="shared" si="6"/>
        <v>2</v>
      </c>
      <c r="AP7" s="14">
        <f t="shared" si="6"/>
        <v>0.77583333333333337</v>
      </c>
      <c r="AQ7" s="14">
        <f t="shared" si="6"/>
        <v>47.164394999999999</v>
      </c>
      <c r="AR7" s="14">
        <f t="shared" si="6"/>
        <v>-88.483868999999999</v>
      </c>
      <c r="AS7" s="14">
        <f t="shared" si="6"/>
        <v>320.60000000000002</v>
      </c>
      <c r="AT7" s="14">
        <f t="shared" si="6"/>
        <v>45.1</v>
      </c>
      <c r="AU7" s="14">
        <f t="shared" si="6"/>
        <v>12</v>
      </c>
      <c r="AV7" s="14">
        <f t="shared" si="6"/>
        <v>10</v>
      </c>
      <c r="AW7" s="14">
        <f t="shared" si="6"/>
        <v>0</v>
      </c>
      <c r="AX7" s="14">
        <f t="shared" si="6"/>
        <v>2.3281000000000001</v>
      </c>
      <c r="AY7" s="14">
        <f t="shared" si="6"/>
        <v>2.2719</v>
      </c>
      <c r="AZ7" s="14">
        <f t="shared" si="6"/>
        <v>3.3719000000000001</v>
      </c>
      <c r="BA7" s="14">
        <f t="shared" si="6"/>
        <v>13.404</v>
      </c>
      <c r="BB7" s="14">
        <f t="shared" si="6"/>
        <v>15.79</v>
      </c>
      <c r="BC7" s="14">
        <f t="shared" si="6"/>
        <v>1.18</v>
      </c>
      <c r="BD7" s="14">
        <f t="shared" si="6"/>
        <v>19.54</v>
      </c>
      <c r="BE7" s="14">
        <f t="shared" si="6"/>
        <v>2814.8</v>
      </c>
      <c r="BF7" s="14">
        <f t="shared" si="6"/>
        <v>1008.756</v>
      </c>
      <c r="BG7" s="14">
        <f t="shared" si="6"/>
        <v>38.720999999999997</v>
      </c>
      <c r="BH7" s="14">
        <f t="shared" si="6"/>
        <v>9.0999999999999998E-2</v>
      </c>
      <c r="BI7" s="14">
        <f t="shared" si="6"/>
        <v>38.756</v>
      </c>
      <c r="BJ7" s="14">
        <f t="shared" si="6"/>
        <v>31.634</v>
      </c>
      <c r="BK7" s="14">
        <f t="shared" si="6"/>
        <v>7.3999999999999996E-2</v>
      </c>
      <c r="BL7" s="14">
        <f t="shared" si="6"/>
        <v>31.661999999999999</v>
      </c>
      <c r="BM7" s="14">
        <f t="shared" si="6"/>
        <v>88.368399999999994</v>
      </c>
      <c r="BN7" s="14">
        <f t="shared" si="6"/>
        <v>0</v>
      </c>
      <c r="BO7" s="14">
        <f t="shared" si="6"/>
        <v>0</v>
      </c>
      <c r="BP7" s="14">
        <f t="shared" ref="BP7:BW7" si="7">MAX(BP10:BP500)</f>
        <v>0</v>
      </c>
      <c r="BQ7" s="14">
        <f t="shared" si="7"/>
        <v>313.41500000000002</v>
      </c>
      <c r="BR7" s="14">
        <f t="shared" si="7"/>
        <v>0.691909</v>
      </c>
      <c r="BS7" s="14">
        <f t="shared" si="7"/>
        <v>-5</v>
      </c>
      <c r="BT7" s="14">
        <f t="shared" si="7"/>
        <v>8.9999999999999993E-3</v>
      </c>
      <c r="BU7" s="14">
        <f t="shared" si="7"/>
        <v>16.908525999999998</v>
      </c>
      <c r="BV7" s="14">
        <f t="shared" si="7"/>
        <v>21</v>
      </c>
      <c r="BW7" s="14">
        <f t="shared" si="7"/>
        <v>4.4672325691999992</v>
      </c>
      <c r="BX7" s="23"/>
      <c r="BY7" s="14">
        <f t="shared" ref="BY7:CB7" si="8">MAX(BY10:BY500)</f>
        <v>29139.849912913356</v>
      </c>
      <c r="BZ7" s="14">
        <f t="shared" si="8"/>
        <v>4574.2354115929193</v>
      </c>
      <c r="CA7" s="14">
        <f t="shared" si="8"/>
        <v>340.49675821607997</v>
      </c>
      <c r="CB7" s="14">
        <f t="shared" si="8"/>
        <v>427.10945336426698</v>
      </c>
      <c r="CC7" s="23"/>
      <c r="CD7" s="23"/>
      <c r="CE7" s="27"/>
      <c r="CF7" s="27"/>
      <c r="CG7" s="27"/>
      <c r="CH7" s="27"/>
      <c r="CI7" s="23"/>
    </row>
    <row r="8" spans="1:87" s="14" customFormat="1" x14ac:dyDescent="0.25">
      <c r="A8" s="14" t="s">
        <v>171</v>
      </c>
      <c r="B8" s="14">
        <f>COUNTA(B10:B500)-1</f>
        <v>149</v>
      </c>
      <c r="AT8" s="15">
        <f>SUM(AT10:AT500)/3600</f>
        <v>1.3042500000000001</v>
      </c>
      <c r="BU8" s="15">
        <f>SUM(BU10:BU500)/3600</f>
        <v>0.32114976722222216</v>
      </c>
      <c r="BV8" s="23"/>
      <c r="BW8" s="15">
        <f>SUM(BW10:BW500)/3600</f>
        <v>8.4847768500111109E-2</v>
      </c>
      <c r="BX8" s="23"/>
      <c r="BY8" s="15">
        <f>SUM(BY10:BY500)/3600</f>
        <v>601.10673775466989</v>
      </c>
      <c r="BZ8" s="15">
        <f>SUM(BZ10:BZ500)/3600</f>
        <v>50.765882662273867</v>
      </c>
      <c r="CA8" s="15">
        <f>SUM(CA10:CA500)/3600</f>
        <v>4.3667138738608315</v>
      </c>
      <c r="CB8" s="15">
        <f>SUM(CB10:CB500)/3600</f>
        <v>6.9351593972091896</v>
      </c>
      <c r="CC8" s="29">
        <f>VLOOKUP("Fuel Specific Gravity",'Raw Data'!A1:B2000,2,FALSE)</f>
        <v>0.751</v>
      </c>
      <c r="CD8" s="23"/>
      <c r="CE8" s="23"/>
      <c r="CF8" s="23"/>
      <c r="CG8" s="23"/>
      <c r="CH8" s="23"/>
      <c r="CI8" s="29"/>
    </row>
    <row r="9" spans="1:87" s="14" customFormat="1" x14ac:dyDescent="0.25">
      <c r="B9" s="16"/>
      <c r="AT9" s="17"/>
      <c r="BU9" s="4"/>
      <c r="BV9" s="4"/>
      <c r="BW9" s="30">
        <f>AT8/BW8</f>
        <v>15.371647635002825</v>
      </c>
      <c r="BX9" s="31" t="s">
        <v>190</v>
      </c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</row>
    <row r="10" spans="1:87" x14ac:dyDescent="0.25">
      <c r="A10" s="2">
        <v>43167</v>
      </c>
      <c r="B10" s="38">
        <v>2.3297453703703702E-2</v>
      </c>
      <c r="C10" s="4">
        <v>13.13</v>
      </c>
      <c r="D10" s="4">
        <v>0.88719999999999999</v>
      </c>
      <c r="E10" s="4">
        <v>8872.0815989999992</v>
      </c>
      <c r="F10" s="4">
        <v>1394.8</v>
      </c>
      <c r="G10" s="4">
        <v>1.3</v>
      </c>
      <c r="H10" s="4">
        <v>3344.4</v>
      </c>
      <c r="J10" s="4">
        <v>1.3</v>
      </c>
      <c r="K10" s="4">
        <v>0.872</v>
      </c>
      <c r="L10" s="4">
        <v>11.4496</v>
      </c>
      <c r="M10" s="4">
        <v>0.77370000000000005</v>
      </c>
      <c r="N10" s="4">
        <v>1216.3069</v>
      </c>
      <c r="O10" s="4">
        <v>1.1587000000000001</v>
      </c>
      <c r="P10" s="4">
        <v>1217.5</v>
      </c>
      <c r="Q10" s="4">
        <v>992.44939999999997</v>
      </c>
      <c r="R10" s="4">
        <v>0.94540000000000002</v>
      </c>
      <c r="S10" s="4">
        <v>993.4</v>
      </c>
      <c r="T10" s="4">
        <v>3344.4488000000001</v>
      </c>
      <c r="W10" s="4">
        <v>0</v>
      </c>
      <c r="X10" s="4">
        <v>1.1335999999999999</v>
      </c>
      <c r="Y10" s="4">
        <v>12</v>
      </c>
      <c r="Z10" s="4">
        <v>850</v>
      </c>
      <c r="AA10" s="4">
        <v>849</v>
      </c>
      <c r="AB10" s="4">
        <v>860</v>
      </c>
      <c r="AC10" s="4">
        <v>92</v>
      </c>
      <c r="AD10" s="4">
        <v>27.01</v>
      </c>
      <c r="AE10" s="4">
        <v>0.62</v>
      </c>
      <c r="AF10" s="4">
        <v>979</v>
      </c>
      <c r="AG10" s="4">
        <v>1</v>
      </c>
      <c r="AH10" s="4">
        <v>42</v>
      </c>
      <c r="AI10" s="4">
        <v>37</v>
      </c>
      <c r="AJ10" s="4">
        <v>192</v>
      </c>
      <c r="AK10" s="4">
        <v>170</v>
      </c>
      <c r="AL10" s="4">
        <v>4</v>
      </c>
      <c r="AM10" s="4">
        <v>175</v>
      </c>
      <c r="AN10" s="4" t="s">
        <v>155</v>
      </c>
      <c r="AO10" s="4">
        <v>2</v>
      </c>
      <c r="AP10" s="5">
        <v>0.77410879629629636</v>
      </c>
      <c r="AQ10" s="4">
        <v>47.159286999999999</v>
      </c>
      <c r="AR10" s="4">
        <v>-88.489694</v>
      </c>
      <c r="AS10" s="4">
        <v>313.39999999999998</v>
      </c>
      <c r="AT10" s="4">
        <v>36</v>
      </c>
      <c r="AU10" s="4">
        <v>12</v>
      </c>
      <c r="AV10" s="4">
        <v>10</v>
      </c>
      <c r="AW10" s="4" t="s">
        <v>199</v>
      </c>
      <c r="AX10" s="4">
        <v>1.4</v>
      </c>
      <c r="AY10" s="4">
        <v>1.1437999999999999</v>
      </c>
      <c r="AZ10" s="4">
        <v>2.1438000000000001</v>
      </c>
      <c r="BA10" s="4">
        <v>13.404</v>
      </c>
      <c r="BB10" s="4">
        <v>14.02</v>
      </c>
      <c r="BC10" s="4">
        <v>1.05</v>
      </c>
      <c r="BD10" s="4">
        <v>14.676</v>
      </c>
      <c r="BE10" s="4">
        <v>2650.0360000000001</v>
      </c>
      <c r="BF10" s="4">
        <v>113.97</v>
      </c>
      <c r="BG10" s="4">
        <v>29.481000000000002</v>
      </c>
      <c r="BH10" s="4">
        <v>2.8000000000000001E-2</v>
      </c>
      <c r="BI10" s="4">
        <v>29.509</v>
      </c>
      <c r="BJ10" s="4">
        <v>24.055</v>
      </c>
      <c r="BK10" s="4">
        <v>2.3E-2</v>
      </c>
      <c r="BL10" s="4">
        <v>24.077999999999999</v>
      </c>
      <c r="BM10" s="4">
        <v>26.712</v>
      </c>
      <c r="BQ10" s="4">
        <v>190.77799999999999</v>
      </c>
      <c r="BR10" s="4">
        <v>0.28962599999999999</v>
      </c>
      <c r="BS10" s="4">
        <v>-5</v>
      </c>
      <c r="BT10" s="4">
        <v>7.0000000000000001E-3</v>
      </c>
      <c r="BU10" s="4">
        <v>7.0777349999999997</v>
      </c>
      <c r="BV10" s="4">
        <v>21</v>
      </c>
      <c r="BW10" s="4">
        <f>BU10*0.2642</f>
        <v>1.8699375869999999</v>
      </c>
      <c r="BY10" s="4">
        <f>BE10*$BU10*VLOOKUP("Fuel Specific Gravity",'Raw Data'!$A$1:$B$2000,2,FALSE)</f>
        <v>14085.945663893461</v>
      </c>
      <c r="BZ10" s="4">
        <f>BF10*$BU10*VLOOKUP("Fuel Specific Gravity",'Raw Data'!$A$1:$B$2000,2,FALSE)</f>
        <v>605.79374292044997</v>
      </c>
      <c r="CA10" s="4">
        <f>BJ10*$BU10*VLOOKUP("Fuel Specific Gravity",'Raw Data'!$A$1:$B$2000,2,FALSE)</f>
        <v>127.86144148417499</v>
      </c>
      <c r="CB10" s="4">
        <f>BM10*$BU10*VLOOKUP("Fuel Specific Gravity",'Raw Data'!$A$1:$B$2000,2,FALSE)</f>
        <v>141.98440344731998</v>
      </c>
      <c r="CE10" s="32" t="s">
        <v>191</v>
      </c>
    </row>
    <row r="11" spans="1:87" x14ac:dyDescent="0.25">
      <c r="A11" s="2">
        <v>43167</v>
      </c>
      <c r="B11" s="38">
        <v>2.3309027777777779E-2</v>
      </c>
      <c r="C11" s="4">
        <v>13.097</v>
      </c>
      <c r="D11" s="4">
        <v>0.85150000000000003</v>
      </c>
      <c r="E11" s="4">
        <v>8514.5068030000002</v>
      </c>
      <c r="F11" s="4">
        <v>1368.8</v>
      </c>
      <c r="G11" s="4">
        <v>1.5</v>
      </c>
      <c r="H11" s="4">
        <v>3226.8</v>
      </c>
      <c r="J11" s="4">
        <v>1.3</v>
      </c>
      <c r="K11" s="4">
        <v>0.87270000000000003</v>
      </c>
      <c r="L11" s="4">
        <v>11.4297</v>
      </c>
      <c r="M11" s="4">
        <v>0.74299999999999999</v>
      </c>
      <c r="N11" s="4">
        <v>1194.5263</v>
      </c>
      <c r="O11" s="4">
        <v>1.3343</v>
      </c>
      <c r="P11" s="4">
        <v>1195.9000000000001</v>
      </c>
      <c r="Q11" s="4">
        <v>974.67750000000001</v>
      </c>
      <c r="R11" s="4">
        <v>1.0887</v>
      </c>
      <c r="S11" s="4">
        <v>975.8</v>
      </c>
      <c r="T11" s="4">
        <v>3226.8069999999998</v>
      </c>
      <c r="W11" s="4">
        <v>0</v>
      </c>
      <c r="X11" s="4">
        <v>1.1345000000000001</v>
      </c>
      <c r="Y11" s="4">
        <v>12</v>
      </c>
      <c r="Z11" s="4">
        <v>850</v>
      </c>
      <c r="AA11" s="4">
        <v>850</v>
      </c>
      <c r="AB11" s="4">
        <v>859</v>
      </c>
      <c r="AC11" s="4">
        <v>92</v>
      </c>
      <c r="AD11" s="4">
        <v>27.01</v>
      </c>
      <c r="AE11" s="4">
        <v>0.62</v>
      </c>
      <c r="AF11" s="4">
        <v>979</v>
      </c>
      <c r="AG11" s="4">
        <v>1</v>
      </c>
      <c r="AH11" s="4">
        <v>42</v>
      </c>
      <c r="AI11" s="4">
        <v>37</v>
      </c>
      <c r="AJ11" s="4">
        <v>192</v>
      </c>
      <c r="AK11" s="4">
        <v>170</v>
      </c>
      <c r="AL11" s="4">
        <v>3.9</v>
      </c>
      <c r="AM11" s="4">
        <v>175</v>
      </c>
      <c r="AN11" s="4" t="s">
        <v>155</v>
      </c>
      <c r="AO11" s="4">
        <v>2</v>
      </c>
      <c r="AP11" s="5">
        <v>0.7741203703703704</v>
      </c>
      <c r="AQ11" s="4">
        <v>47.159190000000002</v>
      </c>
      <c r="AR11" s="4">
        <v>-88.489530999999999</v>
      </c>
      <c r="AS11" s="4">
        <v>313.60000000000002</v>
      </c>
      <c r="AT11" s="4">
        <v>36.1</v>
      </c>
      <c r="AU11" s="4">
        <v>12</v>
      </c>
      <c r="AV11" s="4">
        <v>10</v>
      </c>
      <c r="AW11" s="4" t="s">
        <v>199</v>
      </c>
      <c r="AX11" s="4">
        <v>1.5438000000000001</v>
      </c>
      <c r="AY11" s="4">
        <v>1.0562</v>
      </c>
      <c r="AZ11" s="4">
        <v>2.2719</v>
      </c>
      <c r="BA11" s="4">
        <v>13.404</v>
      </c>
      <c r="BB11" s="4">
        <v>14.1</v>
      </c>
      <c r="BC11" s="4">
        <v>1.05</v>
      </c>
      <c r="BD11" s="4">
        <v>14.589</v>
      </c>
      <c r="BE11" s="4">
        <v>2658.6590000000001</v>
      </c>
      <c r="BF11" s="4">
        <v>110.00700000000001</v>
      </c>
      <c r="BG11" s="4">
        <v>29.097999999999999</v>
      </c>
      <c r="BH11" s="4">
        <v>3.3000000000000002E-2</v>
      </c>
      <c r="BI11" s="4">
        <v>29.13</v>
      </c>
      <c r="BJ11" s="4">
        <v>23.742000000000001</v>
      </c>
      <c r="BK11" s="4">
        <v>2.7E-2</v>
      </c>
      <c r="BL11" s="4">
        <v>23.768999999999998</v>
      </c>
      <c r="BM11" s="4">
        <v>25.901299999999999</v>
      </c>
      <c r="BQ11" s="4">
        <v>191.87799999999999</v>
      </c>
      <c r="BR11" s="4">
        <v>0.30129400000000001</v>
      </c>
      <c r="BS11" s="4">
        <v>-5</v>
      </c>
      <c r="BT11" s="4">
        <v>7.8770000000000003E-3</v>
      </c>
      <c r="BU11" s="4">
        <v>7.3628720000000003</v>
      </c>
      <c r="BV11" s="4">
        <v>21</v>
      </c>
      <c r="BW11" s="4">
        <f t="shared" ref="BW11:BW74" si="9">BU11*0.2642</f>
        <v>1.9452707824</v>
      </c>
      <c r="BY11" s="4">
        <f>BE11*$BU11*VLOOKUP("Fuel Specific Gravity",'Raw Data'!$A$1:$B$2000,2,FALSE)</f>
        <v>14701.099797394649</v>
      </c>
      <c r="BZ11" s="4">
        <f>BF11*$BU11*VLOOKUP("Fuel Specific Gravity",'Raw Data'!$A$1:$B$2000,2,FALSE)</f>
        <v>608.28556253810405</v>
      </c>
      <c r="CA11" s="4">
        <f>BJ11*$BU11*VLOOKUP("Fuel Specific Gravity",'Raw Data'!$A$1:$B$2000,2,FALSE)</f>
        <v>131.28178957502402</v>
      </c>
      <c r="CB11" s="4">
        <f>BM11*$BU11*VLOOKUP("Fuel Specific Gravity",'Raw Data'!$A$1:$B$2000,2,FALSE)</f>
        <v>143.22167535673358</v>
      </c>
    </row>
    <row r="12" spans="1:87" x14ac:dyDescent="0.25">
      <c r="A12" s="2">
        <v>43167</v>
      </c>
      <c r="B12" s="38">
        <v>2.3320601851851849E-2</v>
      </c>
      <c r="C12" s="4">
        <v>13.115</v>
      </c>
      <c r="D12" s="4">
        <v>1.0266</v>
      </c>
      <c r="E12" s="4">
        <v>10266.207479999999</v>
      </c>
      <c r="F12" s="4">
        <v>1310.2</v>
      </c>
      <c r="G12" s="4">
        <v>1.7</v>
      </c>
      <c r="H12" s="4">
        <v>3220.2</v>
      </c>
      <c r="J12" s="4">
        <v>1.3</v>
      </c>
      <c r="K12" s="4">
        <v>0.871</v>
      </c>
      <c r="L12" s="4">
        <v>11.423</v>
      </c>
      <c r="M12" s="4">
        <v>0.89410000000000001</v>
      </c>
      <c r="N12" s="4">
        <v>1141.1106</v>
      </c>
      <c r="O12" s="4">
        <v>1.4805999999999999</v>
      </c>
      <c r="P12" s="4">
        <v>1142.5999999999999</v>
      </c>
      <c r="Q12" s="4">
        <v>931.09270000000004</v>
      </c>
      <c r="R12" s="4">
        <v>1.2081</v>
      </c>
      <c r="S12" s="4">
        <v>932.3</v>
      </c>
      <c r="T12" s="4">
        <v>3220.2143999999998</v>
      </c>
      <c r="W12" s="4">
        <v>0</v>
      </c>
      <c r="X12" s="4">
        <v>1.1322000000000001</v>
      </c>
      <c r="Y12" s="4">
        <v>12.1</v>
      </c>
      <c r="Z12" s="4">
        <v>849</v>
      </c>
      <c r="AA12" s="4">
        <v>848</v>
      </c>
      <c r="AB12" s="4">
        <v>857</v>
      </c>
      <c r="AC12" s="4">
        <v>92</v>
      </c>
      <c r="AD12" s="4">
        <v>27.01</v>
      </c>
      <c r="AE12" s="4">
        <v>0.62</v>
      </c>
      <c r="AF12" s="4">
        <v>979</v>
      </c>
      <c r="AG12" s="4">
        <v>1</v>
      </c>
      <c r="AH12" s="4">
        <v>42</v>
      </c>
      <c r="AI12" s="4">
        <v>37</v>
      </c>
      <c r="AJ12" s="4">
        <v>192</v>
      </c>
      <c r="AK12" s="4">
        <v>170</v>
      </c>
      <c r="AL12" s="4">
        <v>3.9</v>
      </c>
      <c r="AM12" s="4">
        <v>175</v>
      </c>
      <c r="AN12" s="4" t="s">
        <v>155</v>
      </c>
      <c r="AO12" s="4">
        <v>2</v>
      </c>
      <c r="AP12" s="5">
        <v>0.77413194444444444</v>
      </c>
      <c r="AQ12" s="4">
        <v>47.159095000000001</v>
      </c>
      <c r="AR12" s="4">
        <v>-88.489367999999999</v>
      </c>
      <c r="AS12" s="4">
        <v>313.7</v>
      </c>
      <c r="AT12" s="4">
        <v>36</v>
      </c>
      <c r="AU12" s="4">
        <v>12</v>
      </c>
      <c r="AV12" s="4">
        <v>10</v>
      </c>
      <c r="AW12" s="4" t="s">
        <v>199</v>
      </c>
      <c r="AX12" s="4">
        <v>1.2404999999999999</v>
      </c>
      <c r="AY12" s="4">
        <v>1</v>
      </c>
      <c r="AZ12" s="4">
        <v>1.8686</v>
      </c>
      <c r="BA12" s="4">
        <v>13.404</v>
      </c>
      <c r="BB12" s="4">
        <v>13.9</v>
      </c>
      <c r="BC12" s="4">
        <v>1.04</v>
      </c>
      <c r="BD12" s="4">
        <v>14.816000000000001</v>
      </c>
      <c r="BE12" s="4">
        <v>2626.7820000000002</v>
      </c>
      <c r="BF12" s="4">
        <v>130.86600000000001</v>
      </c>
      <c r="BG12" s="4">
        <v>27.478999999999999</v>
      </c>
      <c r="BH12" s="4">
        <v>3.5999999999999997E-2</v>
      </c>
      <c r="BI12" s="4">
        <v>27.515000000000001</v>
      </c>
      <c r="BJ12" s="4">
        <v>22.422000000000001</v>
      </c>
      <c r="BK12" s="4">
        <v>2.9000000000000001E-2</v>
      </c>
      <c r="BL12" s="4">
        <v>22.451000000000001</v>
      </c>
      <c r="BM12" s="4">
        <v>25.5535</v>
      </c>
      <c r="BQ12" s="4">
        <v>189.31399999999999</v>
      </c>
      <c r="BR12" s="4">
        <v>0.44431999999999999</v>
      </c>
      <c r="BS12" s="4">
        <v>-5</v>
      </c>
      <c r="BT12" s="4">
        <v>7.123E-3</v>
      </c>
      <c r="BU12" s="4">
        <v>10.85807</v>
      </c>
      <c r="BV12" s="4">
        <v>21</v>
      </c>
      <c r="BW12" s="4">
        <f t="shared" si="9"/>
        <v>2.8687020939999996</v>
      </c>
      <c r="BY12" s="4">
        <f>BE12*$BU12*VLOOKUP("Fuel Specific Gravity",'Raw Data'!$A$1:$B$2000,2,FALSE)</f>
        <v>21419.85890588574</v>
      </c>
      <c r="BZ12" s="4">
        <f>BF12*$BU12*VLOOKUP("Fuel Specific Gravity",'Raw Data'!$A$1:$B$2000,2,FALSE)</f>
        <v>1067.1350936536201</v>
      </c>
      <c r="CA12" s="4">
        <f>BJ12*$BU12*VLOOKUP("Fuel Specific Gravity",'Raw Data'!$A$1:$B$2000,2,FALSE)</f>
        <v>182.83819380054001</v>
      </c>
      <c r="CB12" s="4">
        <f>BM12*$BU12*VLOOKUP("Fuel Specific Gravity",'Raw Data'!$A$1:$B$2000,2,FALSE)</f>
        <v>208.37373050049499</v>
      </c>
    </row>
    <row r="13" spans="1:87" x14ac:dyDescent="0.25">
      <c r="A13" s="2">
        <v>43167</v>
      </c>
      <c r="B13" s="38">
        <v>2.333217592592593E-2</v>
      </c>
      <c r="C13" s="4">
        <v>13.148</v>
      </c>
      <c r="D13" s="4">
        <v>1.0302</v>
      </c>
      <c r="E13" s="4">
        <v>10301.85464</v>
      </c>
      <c r="F13" s="4">
        <v>1309.4000000000001</v>
      </c>
      <c r="G13" s="4">
        <v>1.7</v>
      </c>
      <c r="H13" s="4">
        <v>3421.4</v>
      </c>
      <c r="J13" s="4">
        <v>1.3</v>
      </c>
      <c r="K13" s="4">
        <v>0.87050000000000005</v>
      </c>
      <c r="L13" s="4">
        <v>11.4453</v>
      </c>
      <c r="M13" s="4">
        <v>0.89670000000000005</v>
      </c>
      <c r="N13" s="4">
        <v>1139.7692</v>
      </c>
      <c r="O13" s="4">
        <v>1.4798</v>
      </c>
      <c r="P13" s="4">
        <v>1141.2</v>
      </c>
      <c r="Q13" s="4">
        <v>929.9982</v>
      </c>
      <c r="R13" s="4">
        <v>1.2075</v>
      </c>
      <c r="S13" s="4">
        <v>931.2</v>
      </c>
      <c r="T13" s="4">
        <v>3421.3780999999999</v>
      </c>
      <c r="W13" s="4">
        <v>0</v>
      </c>
      <c r="X13" s="4">
        <v>1.1315999999999999</v>
      </c>
      <c r="Y13" s="4">
        <v>12</v>
      </c>
      <c r="Z13" s="4">
        <v>847</v>
      </c>
      <c r="AA13" s="4">
        <v>847</v>
      </c>
      <c r="AB13" s="4">
        <v>856</v>
      </c>
      <c r="AC13" s="4">
        <v>92</v>
      </c>
      <c r="AD13" s="4">
        <v>27.01</v>
      </c>
      <c r="AE13" s="4">
        <v>0.62</v>
      </c>
      <c r="AF13" s="4">
        <v>979</v>
      </c>
      <c r="AG13" s="4">
        <v>1</v>
      </c>
      <c r="AH13" s="4">
        <v>42</v>
      </c>
      <c r="AI13" s="4">
        <v>37</v>
      </c>
      <c r="AJ13" s="4">
        <v>192</v>
      </c>
      <c r="AK13" s="4">
        <v>170</v>
      </c>
      <c r="AL13" s="4">
        <v>3.9</v>
      </c>
      <c r="AM13" s="4">
        <v>175</v>
      </c>
      <c r="AN13" s="4" t="s">
        <v>155</v>
      </c>
      <c r="AO13" s="4">
        <v>2</v>
      </c>
      <c r="AP13" s="5">
        <v>0.77414351851851848</v>
      </c>
      <c r="AQ13" s="4">
        <v>47.158965000000002</v>
      </c>
      <c r="AR13" s="4">
        <v>-88.489056000000005</v>
      </c>
      <c r="AS13" s="4">
        <v>313.60000000000002</v>
      </c>
      <c r="AT13" s="4">
        <v>35.9</v>
      </c>
      <c r="AU13" s="4">
        <v>12</v>
      </c>
      <c r="AV13" s="4">
        <v>10</v>
      </c>
      <c r="AW13" s="4" t="s">
        <v>199</v>
      </c>
      <c r="AX13" s="4">
        <v>1.2438</v>
      </c>
      <c r="AY13" s="4">
        <v>1.2876000000000001</v>
      </c>
      <c r="AZ13" s="4">
        <v>1.9876</v>
      </c>
      <c r="BA13" s="4">
        <v>13.404</v>
      </c>
      <c r="BB13" s="4">
        <v>13.84</v>
      </c>
      <c r="BC13" s="4">
        <v>1.03</v>
      </c>
      <c r="BD13" s="4">
        <v>14.88</v>
      </c>
      <c r="BE13" s="4">
        <v>2622.5390000000002</v>
      </c>
      <c r="BF13" s="4">
        <v>130.78</v>
      </c>
      <c r="BG13" s="4">
        <v>27.349</v>
      </c>
      <c r="BH13" s="4">
        <v>3.5999999999999997E-2</v>
      </c>
      <c r="BI13" s="4">
        <v>27.385000000000002</v>
      </c>
      <c r="BJ13" s="4">
        <v>22.315999999999999</v>
      </c>
      <c r="BK13" s="4">
        <v>2.9000000000000001E-2</v>
      </c>
      <c r="BL13" s="4">
        <v>22.344999999999999</v>
      </c>
      <c r="BM13" s="4">
        <v>27.053100000000001</v>
      </c>
      <c r="BQ13" s="4">
        <v>188.535</v>
      </c>
      <c r="BR13" s="4">
        <v>0.48767899999999997</v>
      </c>
      <c r="BS13" s="4">
        <v>-5</v>
      </c>
      <c r="BT13" s="4">
        <v>7.8770000000000003E-3</v>
      </c>
      <c r="BU13" s="4">
        <v>11.917655999999999</v>
      </c>
      <c r="BV13" s="4">
        <v>21</v>
      </c>
      <c r="BW13" s="4">
        <f t="shared" si="9"/>
        <v>3.1486447151999997</v>
      </c>
      <c r="BY13" s="4">
        <f>BE13*$BU13*VLOOKUP("Fuel Specific Gravity",'Raw Data'!$A$1:$B$2000,2,FALSE)</f>
        <v>23472.142754086584</v>
      </c>
      <c r="BZ13" s="4">
        <f>BF13*$BU13*VLOOKUP("Fuel Specific Gravity",'Raw Data'!$A$1:$B$2000,2,FALSE)</f>
        <v>1170.5018798116801</v>
      </c>
      <c r="CA13" s="4">
        <f>BJ13*$BU13*VLOOKUP("Fuel Specific Gravity",'Raw Data'!$A$1:$B$2000,2,FALSE)</f>
        <v>199.731762883296</v>
      </c>
      <c r="CB13" s="4">
        <f>BM13*$BU13*VLOOKUP("Fuel Specific Gravity",'Raw Data'!$A$1:$B$2000,2,FALSE)</f>
        <v>242.12956418973357</v>
      </c>
    </row>
    <row r="14" spans="1:87" x14ac:dyDescent="0.25">
      <c r="A14" s="2">
        <v>43167</v>
      </c>
      <c r="B14" s="38">
        <v>2.334375E-2</v>
      </c>
      <c r="C14" s="4">
        <v>13.131</v>
      </c>
      <c r="D14" s="4">
        <v>1.302</v>
      </c>
      <c r="E14" s="4">
        <v>13019.8374</v>
      </c>
      <c r="F14" s="4">
        <v>1449.3</v>
      </c>
      <c r="G14" s="4">
        <v>1.6</v>
      </c>
      <c r="H14" s="4">
        <v>3578.5</v>
      </c>
      <c r="J14" s="4">
        <v>1.2</v>
      </c>
      <c r="K14" s="4">
        <v>0.86799999999999999</v>
      </c>
      <c r="L14" s="4">
        <v>11.3977</v>
      </c>
      <c r="M14" s="4">
        <v>1.1301000000000001</v>
      </c>
      <c r="N14" s="4">
        <v>1258.0209</v>
      </c>
      <c r="O14" s="4">
        <v>1.3636999999999999</v>
      </c>
      <c r="P14" s="4">
        <v>1259.4000000000001</v>
      </c>
      <c r="Q14" s="4">
        <v>1026.4861000000001</v>
      </c>
      <c r="R14" s="4">
        <v>1.1127</v>
      </c>
      <c r="S14" s="4">
        <v>1027.5999999999999</v>
      </c>
      <c r="T14" s="4">
        <v>3578.5331000000001</v>
      </c>
      <c r="W14" s="4">
        <v>0</v>
      </c>
      <c r="X14" s="4">
        <v>1.0445</v>
      </c>
      <c r="Y14" s="4">
        <v>12</v>
      </c>
      <c r="Z14" s="4">
        <v>845</v>
      </c>
      <c r="AA14" s="4">
        <v>845</v>
      </c>
      <c r="AB14" s="4">
        <v>854</v>
      </c>
      <c r="AC14" s="4">
        <v>92</v>
      </c>
      <c r="AD14" s="4">
        <v>27.01</v>
      </c>
      <c r="AE14" s="4">
        <v>0.62</v>
      </c>
      <c r="AF14" s="4">
        <v>979</v>
      </c>
      <c r="AG14" s="4">
        <v>1</v>
      </c>
      <c r="AH14" s="4">
        <v>42</v>
      </c>
      <c r="AI14" s="4">
        <v>37</v>
      </c>
      <c r="AJ14" s="4">
        <v>192</v>
      </c>
      <c r="AK14" s="4">
        <v>169.1</v>
      </c>
      <c r="AL14" s="4">
        <v>3.9</v>
      </c>
      <c r="AM14" s="4">
        <v>175</v>
      </c>
      <c r="AN14" s="4" t="s">
        <v>155</v>
      </c>
      <c r="AO14" s="4">
        <v>2</v>
      </c>
      <c r="AP14" s="5">
        <v>0.77416666666666656</v>
      </c>
      <c r="AQ14" s="4">
        <v>47.158925000000004</v>
      </c>
      <c r="AR14" s="4">
        <v>-88.488951999999998</v>
      </c>
      <c r="AS14" s="4">
        <v>313.5</v>
      </c>
      <c r="AT14" s="4">
        <v>35.799999999999997</v>
      </c>
      <c r="AU14" s="4">
        <v>12</v>
      </c>
      <c r="AV14" s="4">
        <v>10</v>
      </c>
      <c r="AW14" s="4" t="s">
        <v>199</v>
      </c>
      <c r="AX14" s="4">
        <v>1.4436560000000001</v>
      </c>
      <c r="AY14" s="4">
        <v>1.5436559999999999</v>
      </c>
      <c r="AZ14" s="4">
        <v>2.3154849999999998</v>
      </c>
      <c r="BA14" s="4">
        <v>13.404</v>
      </c>
      <c r="BB14" s="4">
        <v>13.57</v>
      </c>
      <c r="BC14" s="4">
        <v>1.01</v>
      </c>
      <c r="BD14" s="4">
        <v>15.207000000000001</v>
      </c>
      <c r="BE14" s="4">
        <v>2570.6590000000001</v>
      </c>
      <c r="BF14" s="4">
        <v>162.22999999999999</v>
      </c>
      <c r="BG14" s="4">
        <v>29.713000000000001</v>
      </c>
      <c r="BH14" s="4">
        <v>3.2000000000000001E-2</v>
      </c>
      <c r="BI14" s="4">
        <v>29.745999999999999</v>
      </c>
      <c r="BJ14" s="4">
        <v>24.245000000000001</v>
      </c>
      <c r="BK14" s="4">
        <v>2.5999999999999999E-2</v>
      </c>
      <c r="BL14" s="4">
        <v>24.271000000000001</v>
      </c>
      <c r="BM14" s="4">
        <v>27.851900000000001</v>
      </c>
      <c r="BQ14" s="4">
        <v>171.28700000000001</v>
      </c>
      <c r="BR14" s="4">
        <v>0.51380199999999998</v>
      </c>
      <c r="BS14" s="4">
        <v>-5</v>
      </c>
      <c r="BT14" s="4">
        <v>7.123E-3</v>
      </c>
      <c r="BU14" s="4">
        <v>12.556037</v>
      </c>
      <c r="BV14" s="4">
        <v>21</v>
      </c>
      <c r="BW14" s="4">
        <f t="shared" si="9"/>
        <v>3.3173049753999999</v>
      </c>
      <c r="BY14" s="4">
        <f>BE14*$BU14*VLOOKUP("Fuel Specific Gravity",'Raw Data'!$A$1:$B$2000,2,FALSE)</f>
        <v>24240.244428305632</v>
      </c>
      <c r="BZ14" s="4">
        <f>BF14*$BU14*VLOOKUP("Fuel Specific Gravity",'Raw Data'!$A$1:$B$2000,2,FALSE)</f>
        <v>1529.7613777650099</v>
      </c>
      <c r="CA14" s="4">
        <f>BJ14*$BU14*VLOOKUP("Fuel Specific Gravity",'Raw Data'!$A$1:$B$2000,2,FALSE)</f>
        <v>228.62025891581501</v>
      </c>
      <c r="CB14" s="4">
        <f>BM14*$BU14*VLOOKUP("Fuel Specific Gravity",'Raw Data'!$A$1:$B$2000,2,FALSE)</f>
        <v>262.63182467714529</v>
      </c>
    </row>
    <row r="15" spans="1:87" x14ac:dyDescent="0.25">
      <c r="A15" s="2">
        <v>43167</v>
      </c>
      <c r="B15" s="38">
        <v>2.3355324074074077E-2</v>
      </c>
      <c r="C15" s="4">
        <v>13.010999999999999</v>
      </c>
      <c r="D15" s="4">
        <v>1.6814</v>
      </c>
      <c r="E15" s="4">
        <v>16813.806229999998</v>
      </c>
      <c r="F15" s="4">
        <v>1618.5</v>
      </c>
      <c r="G15" s="4">
        <v>1.5</v>
      </c>
      <c r="H15" s="4">
        <v>3714.7</v>
      </c>
      <c r="J15" s="4">
        <v>1.2</v>
      </c>
      <c r="K15" s="4">
        <v>0.86539999999999995</v>
      </c>
      <c r="L15" s="4">
        <v>11.259</v>
      </c>
      <c r="M15" s="4">
        <v>1.4550000000000001</v>
      </c>
      <c r="N15" s="4">
        <v>1400.6147000000001</v>
      </c>
      <c r="O15" s="4">
        <v>1.2981</v>
      </c>
      <c r="P15" s="4">
        <v>1401.9</v>
      </c>
      <c r="Q15" s="4">
        <v>1142.8359</v>
      </c>
      <c r="R15" s="4">
        <v>1.0591999999999999</v>
      </c>
      <c r="S15" s="4">
        <v>1143.9000000000001</v>
      </c>
      <c r="T15" s="4">
        <v>3714.7267999999999</v>
      </c>
      <c r="W15" s="4">
        <v>0</v>
      </c>
      <c r="X15" s="4">
        <v>1.0384</v>
      </c>
      <c r="Y15" s="4">
        <v>12</v>
      </c>
      <c r="Z15" s="4">
        <v>844</v>
      </c>
      <c r="AA15" s="4">
        <v>844</v>
      </c>
      <c r="AB15" s="4">
        <v>854</v>
      </c>
      <c r="AC15" s="4">
        <v>92</v>
      </c>
      <c r="AD15" s="4">
        <v>27.01</v>
      </c>
      <c r="AE15" s="4">
        <v>0.62</v>
      </c>
      <c r="AF15" s="4">
        <v>979</v>
      </c>
      <c r="AG15" s="4">
        <v>1</v>
      </c>
      <c r="AH15" s="4">
        <v>42</v>
      </c>
      <c r="AI15" s="4">
        <v>37</v>
      </c>
      <c r="AJ15" s="4">
        <v>192</v>
      </c>
      <c r="AK15" s="4">
        <v>169</v>
      </c>
      <c r="AL15" s="4">
        <v>3.9</v>
      </c>
      <c r="AM15" s="4">
        <v>175</v>
      </c>
      <c r="AN15" s="4" t="s">
        <v>155</v>
      </c>
      <c r="AO15" s="4">
        <v>2</v>
      </c>
      <c r="AP15" s="5">
        <v>0.77416666666666656</v>
      </c>
      <c r="AQ15" s="4">
        <v>47.158884999999998</v>
      </c>
      <c r="AR15" s="4">
        <v>-88.488803000000004</v>
      </c>
      <c r="AS15" s="4">
        <v>313.39999999999998</v>
      </c>
      <c r="AT15" s="4">
        <v>36.9</v>
      </c>
      <c r="AU15" s="4">
        <v>12</v>
      </c>
      <c r="AV15" s="4">
        <v>10</v>
      </c>
      <c r="AW15" s="4" t="s">
        <v>199</v>
      </c>
      <c r="AX15" s="4">
        <v>1.5</v>
      </c>
      <c r="AY15" s="4">
        <v>1.6</v>
      </c>
      <c r="AZ15" s="4">
        <v>2.4</v>
      </c>
      <c r="BA15" s="4">
        <v>13.404</v>
      </c>
      <c r="BB15" s="4">
        <v>13.29</v>
      </c>
      <c r="BC15" s="4">
        <v>0.99</v>
      </c>
      <c r="BD15" s="4">
        <v>15.557</v>
      </c>
      <c r="BE15" s="4">
        <v>2500.4699999999998</v>
      </c>
      <c r="BF15" s="4">
        <v>205.66900000000001</v>
      </c>
      <c r="BG15" s="4">
        <v>32.573999999999998</v>
      </c>
      <c r="BH15" s="4">
        <v>0.03</v>
      </c>
      <c r="BI15" s="4">
        <v>32.604999999999997</v>
      </c>
      <c r="BJ15" s="4">
        <v>26.579000000000001</v>
      </c>
      <c r="BK15" s="4">
        <v>2.5000000000000001E-2</v>
      </c>
      <c r="BL15" s="4">
        <v>26.603999999999999</v>
      </c>
      <c r="BM15" s="4">
        <v>28.468900000000001</v>
      </c>
      <c r="BQ15" s="4">
        <v>167.68899999999999</v>
      </c>
      <c r="BR15" s="4">
        <v>0.54769500000000004</v>
      </c>
      <c r="BS15" s="4">
        <v>-5</v>
      </c>
      <c r="BT15" s="4">
        <v>7.0000000000000001E-3</v>
      </c>
      <c r="BU15" s="4">
        <v>13.384297</v>
      </c>
      <c r="BV15" s="4">
        <v>21</v>
      </c>
      <c r="BW15" s="4">
        <f t="shared" si="9"/>
        <v>3.5361312674000001</v>
      </c>
      <c r="BY15" s="4">
        <f>BE15*$BU15*VLOOKUP("Fuel Specific Gravity",'Raw Data'!$A$1:$B$2000,2,FALSE)</f>
        <v>25133.74187281209</v>
      </c>
      <c r="BZ15" s="4">
        <f>BF15*$BU15*VLOOKUP("Fuel Specific Gravity",'Raw Data'!$A$1:$B$2000,2,FALSE)</f>
        <v>2067.3039697494432</v>
      </c>
      <c r="CA15" s="4">
        <f>BJ15*$BU15*VLOOKUP("Fuel Specific Gravity",'Raw Data'!$A$1:$B$2000,2,FALSE)</f>
        <v>267.16166370221299</v>
      </c>
      <c r="CB15" s="4">
        <f>BM15*$BU15*VLOOKUP("Fuel Specific Gravity",'Raw Data'!$A$1:$B$2000,2,FALSE)</f>
        <v>286.15819586033831</v>
      </c>
    </row>
    <row r="16" spans="1:87" x14ac:dyDescent="0.25">
      <c r="A16" s="2">
        <v>43167</v>
      </c>
      <c r="B16" s="38">
        <v>2.3366898148148147E-2</v>
      </c>
      <c r="C16" s="4">
        <v>12.851000000000001</v>
      </c>
      <c r="D16" s="4">
        <v>2.0461</v>
      </c>
      <c r="E16" s="4">
        <v>20460.846089999999</v>
      </c>
      <c r="F16" s="4">
        <v>1719.8</v>
      </c>
      <c r="G16" s="4">
        <v>1.5</v>
      </c>
      <c r="H16" s="4">
        <v>3882.2</v>
      </c>
      <c r="J16" s="4">
        <v>1.2</v>
      </c>
      <c r="K16" s="4">
        <v>0.86309999999999998</v>
      </c>
      <c r="L16" s="4">
        <v>11.0914</v>
      </c>
      <c r="M16" s="4">
        <v>1.766</v>
      </c>
      <c r="N16" s="4">
        <v>1484.3966</v>
      </c>
      <c r="O16" s="4">
        <v>1.2946</v>
      </c>
      <c r="P16" s="4">
        <v>1485.7</v>
      </c>
      <c r="Q16" s="4">
        <v>1212.4025999999999</v>
      </c>
      <c r="R16" s="4">
        <v>1.0573999999999999</v>
      </c>
      <c r="S16" s="4">
        <v>1213.5</v>
      </c>
      <c r="T16" s="4">
        <v>3882.2348999999999</v>
      </c>
      <c r="W16" s="4">
        <v>0</v>
      </c>
      <c r="X16" s="4">
        <v>1.0357000000000001</v>
      </c>
      <c r="Y16" s="4">
        <v>12</v>
      </c>
      <c r="Z16" s="4">
        <v>844</v>
      </c>
      <c r="AA16" s="4">
        <v>843</v>
      </c>
      <c r="AB16" s="4">
        <v>854</v>
      </c>
      <c r="AC16" s="4">
        <v>92.9</v>
      </c>
      <c r="AD16" s="4">
        <v>27.27</v>
      </c>
      <c r="AE16" s="4">
        <v>0.63</v>
      </c>
      <c r="AF16" s="4">
        <v>979</v>
      </c>
      <c r="AG16" s="4">
        <v>1</v>
      </c>
      <c r="AH16" s="4">
        <v>42</v>
      </c>
      <c r="AI16" s="4">
        <v>37</v>
      </c>
      <c r="AJ16" s="4">
        <v>191.1</v>
      </c>
      <c r="AK16" s="4">
        <v>169</v>
      </c>
      <c r="AL16" s="4">
        <v>3.9</v>
      </c>
      <c r="AM16" s="4">
        <v>175</v>
      </c>
      <c r="AN16" s="4" t="s">
        <v>155</v>
      </c>
      <c r="AO16" s="4">
        <v>2</v>
      </c>
      <c r="AP16" s="5">
        <v>0.77417824074074071</v>
      </c>
      <c r="AQ16" s="4">
        <v>47.158828999999997</v>
      </c>
      <c r="AR16" s="4">
        <v>-88.488597999999996</v>
      </c>
      <c r="AS16" s="4">
        <v>313.2</v>
      </c>
      <c r="AT16" s="4">
        <v>37.4</v>
      </c>
      <c r="AU16" s="4">
        <v>12</v>
      </c>
      <c r="AV16" s="4">
        <v>10</v>
      </c>
      <c r="AW16" s="4" t="s">
        <v>199</v>
      </c>
      <c r="AX16" s="4">
        <v>1.2843</v>
      </c>
      <c r="AY16" s="4">
        <v>1.6</v>
      </c>
      <c r="AZ16" s="4">
        <v>2.1124000000000001</v>
      </c>
      <c r="BA16" s="4">
        <v>13.404</v>
      </c>
      <c r="BB16" s="4">
        <v>13.06</v>
      </c>
      <c r="BC16" s="4">
        <v>0.97</v>
      </c>
      <c r="BD16" s="4">
        <v>15.862</v>
      </c>
      <c r="BE16" s="4">
        <v>2433.3719999999998</v>
      </c>
      <c r="BF16" s="4">
        <v>246.595</v>
      </c>
      <c r="BG16" s="4">
        <v>34.103999999999999</v>
      </c>
      <c r="BH16" s="4">
        <v>0.03</v>
      </c>
      <c r="BI16" s="4">
        <v>34.134</v>
      </c>
      <c r="BJ16" s="4">
        <v>27.855</v>
      </c>
      <c r="BK16" s="4">
        <v>2.4E-2</v>
      </c>
      <c r="BL16" s="4">
        <v>27.88</v>
      </c>
      <c r="BM16" s="4">
        <v>29.3919</v>
      </c>
      <c r="BQ16" s="4">
        <v>165.22</v>
      </c>
      <c r="BR16" s="4">
        <v>0.61251299999999997</v>
      </c>
      <c r="BS16" s="4">
        <v>-5</v>
      </c>
      <c r="BT16" s="4">
        <v>7.0000000000000001E-3</v>
      </c>
      <c r="BU16" s="4">
        <v>14.968287</v>
      </c>
      <c r="BV16" s="4">
        <v>21</v>
      </c>
      <c r="BW16" s="4">
        <f t="shared" si="9"/>
        <v>3.9546214254000001</v>
      </c>
      <c r="BY16" s="4">
        <f>BE16*$BU16*VLOOKUP("Fuel Specific Gravity",'Raw Data'!$A$1:$B$2000,2,FALSE)</f>
        <v>27353.981265796763</v>
      </c>
      <c r="BZ16" s="4">
        <f>BF16*$BU16*VLOOKUP("Fuel Specific Gravity",'Raw Data'!$A$1:$B$2000,2,FALSE)</f>
        <v>2772.0196543065149</v>
      </c>
      <c r="CA16" s="4">
        <f>BJ16*$BU16*VLOOKUP("Fuel Specific Gravity",'Raw Data'!$A$1:$B$2000,2,FALSE)</f>
        <v>313.12316742313499</v>
      </c>
      <c r="CB16" s="4">
        <f>BM16*$BU16*VLOOKUP("Fuel Specific Gravity",'Raw Data'!$A$1:$B$2000,2,FALSE)</f>
        <v>330.39974240115026</v>
      </c>
    </row>
    <row r="17" spans="1:80" x14ac:dyDescent="0.25">
      <c r="A17" s="2">
        <v>43167</v>
      </c>
      <c r="B17" s="38">
        <v>2.3378472222222221E-2</v>
      </c>
      <c r="C17" s="4">
        <v>12.678000000000001</v>
      </c>
      <c r="D17" s="4">
        <v>2.3913000000000002</v>
      </c>
      <c r="E17" s="4">
        <v>23913.111499999999</v>
      </c>
      <c r="F17" s="4">
        <v>1757.4</v>
      </c>
      <c r="G17" s="4">
        <v>1.6</v>
      </c>
      <c r="H17" s="4">
        <v>4181.2</v>
      </c>
      <c r="J17" s="4">
        <v>1.1000000000000001</v>
      </c>
      <c r="K17" s="4">
        <v>0.86109999999999998</v>
      </c>
      <c r="L17" s="4">
        <v>10.9169</v>
      </c>
      <c r="M17" s="4">
        <v>2.0590999999999999</v>
      </c>
      <c r="N17" s="4">
        <v>1513.2384999999999</v>
      </c>
      <c r="O17" s="4">
        <v>1.3776999999999999</v>
      </c>
      <c r="P17" s="4">
        <v>1514.6</v>
      </c>
      <c r="Q17" s="4">
        <v>1234.9037000000001</v>
      </c>
      <c r="R17" s="4">
        <v>1.1243000000000001</v>
      </c>
      <c r="S17" s="4">
        <v>1236</v>
      </c>
      <c r="T17" s="4">
        <v>4181.2420000000002</v>
      </c>
      <c r="W17" s="4">
        <v>0</v>
      </c>
      <c r="X17" s="4">
        <v>0.94720000000000004</v>
      </c>
      <c r="Y17" s="4">
        <v>12</v>
      </c>
      <c r="Z17" s="4">
        <v>843</v>
      </c>
      <c r="AA17" s="4">
        <v>842</v>
      </c>
      <c r="AB17" s="4">
        <v>853</v>
      </c>
      <c r="AC17" s="4">
        <v>92.1</v>
      </c>
      <c r="AD17" s="4">
        <v>27.04</v>
      </c>
      <c r="AE17" s="4">
        <v>0.62</v>
      </c>
      <c r="AF17" s="4">
        <v>979</v>
      </c>
      <c r="AG17" s="4">
        <v>1</v>
      </c>
      <c r="AH17" s="4">
        <v>42</v>
      </c>
      <c r="AI17" s="4">
        <v>37</v>
      </c>
      <c r="AJ17" s="4">
        <v>191.9</v>
      </c>
      <c r="AK17" s="4">
        <v>169</v>
      </c>
      <c r="AL17" s="4">
        <v>4</v>
      </c>
      <c r="AM17" s="4">
        <v>175</v>
      </c>
      <c r="AN17" s="4" t="s">
        <v>155</v>
      </c>
      <c r="AO17" s="4">
        <v>2</v>
      </c>
      <c r="AP17" s="5">
        <v>0.77418981481481486</v>
      </c>
      <c r="AQ17" s="4">
        <v>47.158813000000002</v>
      </c>
      <c r="AR17" s="4">
        <v>-88.488371999999998</v>
      </c>
      <c r="AS17" s="4">
        <v>313.2</v>
      </c>
      <c r="AT17" s="4">
        <v>40.1</v>
      </c>
      <c r="AU17" s="4">
        <v>12</v>
      </c>
      <c r="AV17" s="4">
        <v>10</v>
      </c>
      <c r="AW17" s="4" t="s">
        <v>199</v>
      </c>
      <c r="AX17" s="4">
        <v>1.3438000000000001</v>
      </c>
      <c r="AY17" s="4">
        <v>1.1686000000000001</v>
      </c>
      <c r="AZ17" s="4">
        <v>2.1438000000000001</v>
      </c>
      <c r="BA17" s="4">
        <v>13.404</v>
      </c>
      <c r="BB17" s="4">
        <v>12.85</v>
      </c>
      <c r="BC17" s="4">
        <v>0.96</v>
      </c>
      <c r="BD17" s="4">
        <v>16.132999999999999</v>
      </c>
      <c r="BE17" s="4">
        <v>2368.4389999999999</v>
      </c>
      <c r="BF17" s="4">
        <v>284.32799999999997</v>
      </c>
      <c r="BG17" s="4">
        <v>34.380000000000003</v>
      </c>
      <c r="BH17" s="4">
        <v>3.1E-2</v>
      </c>
      <c r="BI17" s="4">
        <v>34.411000000000001</v>
      </c>
      <c r="BJ17" s="4">
        <v>28.056999999999999</v>
      </c>
      <c r="BK17" s="4">
        <v>2.5999999999999999E-2</v>
      </c>
      <c r="BL17" s="4">
        <v>28.082000000000001</v>
      </c>
      <c r="BM17" s="4">
        <v>31.3034</v>
      </c>
      <c r="BQ17" s="4">
        <v>149.416</v>
      </c>
      <c r="BR17" s="4">
        <v>0.62538499999999997</v>
      </c>
      <c r="BS17" s="4">
        <v>-5</v>
      </c>
      <c r="BT17" s="4">
        <v>6.123E-3</v>
      </c>
      <c r="BU17" s="4">
        <v>15.282845999999999</v>
      </c>
      <c r="BV17" s="4">
        <v>21</v>
      </c>
      <c r="BW17" s="4">
        <f t="shared" si="9"/>
        <v>4.0377279131999995</v>
      </c>
      <c r="BY17" s="4">
        <f>BE17*$BU17*VLOOKUP("Fuel Specific Gravity",'Raw Data'!$A$1:$B$2000,2,FALSE)</f>
        <v>27183.562861542894</v>
      </c>
      <c r="BZ17" s="4">
        <f>BF17*$BU17*VLOOKUP("Fuel Specific Gravity",'Raw Data'!$A$1:$B$2000,2,FALSE)</f>
        <v>3263.3511191534876</v>
      </c>
      <c r="CA17" s="4">
        <f>BJ17*$BU17*VLOOKUP("Fuel Specific Gravity",'Raw Data'!$A$1:$B$2000,2,FALSE)</f>
        <v>322.02189847672196</v>
      </c>
      <c r="CB17" s="4">
        <f>BM17*$BU17*VLOOKUP("Fuel Specific Gravity",'Raw Data'!$A$1:$B$2000,2,FALSE)</f>
        <v>359.28218614877636</v>
      </c>
    </row>
    <row r="18" spans="1:80" x14ac:dyDescent="0.25">
      <c r="A18" s="2">
        <v>43167</v>
      </c>
      <c r="B18" s="38">
        <v>2.3390046296296294E-2</v>
      </c>
      <c r="C18" s="4">
        <v>11.88</v>
      </c>
      <c r="D18" s="4">
        <v>2.9695</v>
      </c>
      <c r="E18" s="4">
        <v>29695.306830000001</v>
      </c>
      <c r="F18" s="4">
        <v>1750</v>
      </c>
      <c r="G18" s="4">
        <v>1.6</v>
      </c>
      <c r="H18" s="4">
        <v>4398.5</v>
      </c>
      <c r="J18" s="4">
        <v>1</v>
      </c>
      <c r="K18" s="4">
        <v>0.86180000000000001</v>
      </c>
      <c r="L18" s="4">
        <v>10.2385</v>
      </c>
      <c r="M18" s="4">
        <v>2.5592000000000001</v>
      </c>
      <c r="N18" s="4">
        <v>1508.1962000000001</v>
      </c>
      <c r="O18" s="4">
        <v>1.3789</v>
      </c>
      <c r="P18" s="4">
        <v>1509.6</v>
      </c>
      <c r="Q18" s="4">
        <v>1230.6172999999999</v>
      </c>
      <c r="R18" s="4">
        <v>1.1251</v>
      </c>
      <c r="S18" s="4">
        <v>1231.7</v>
      </c>
      <c r="T18" s="4">
        <v>4398.4958999999999</v>
      </c>
      <c r="W18" s="4">
        <v>0</v>
      </c>
      <c r="X18" s="4">
        <v>0.86329999999999996</v>
      </c>
      <c r="Y18" s="4">
        <v>12</v>
      </c>
      <c r="Z18" s="4">
        <v>844</v>
      </c>
      <c r="AA18" s="4">
        <v>842</v>
      </c>
      <c r="AB18" s="4">
        <v>852</v>
      </c>
      <c r="AC18" s="4">
        <v>92</v>
      </c>
      <c r="AD18" s="4">
        <v>27.01</v>
      </c>
      <c r="AE18" s="4">
        <v>0.62</v>
      </c>
      <c r="AF18" s="4">
        <v>979</v>
      </c>
      <c r="AG18" s="4">
        <v>1</v>
      </c>
      <c r="AH18" s="4">
        <v>42</v>
      </c>
      <c r="AI18" s="4">
        <v>37</v>
      </c>
      <c r="AJ18" s="4">
        <v>191.1</v>
      </c>
      <c r="AK18" s="4">
        <v>169</v>
      </c>
      <c r="AL18" s="4">
        <v>4</v>
      </c>
      <c r="AM18" s="4">
        <v>175</v>
      </c>
      <c r="AN18" s="4" t="s">
        <v>155</v>
      </c>
      <c r="AO18" s="4">
        <v>2</v>
      </c>
      <c r="AP18" s="5">
        <v>0.7742013888888889</v>
      </c>
      <c r="AQ18" s="4">
        <v>47.158817999999997</v>
      </c>
      <c r="AR18" s="4">
        <v>-88.488130999999996</v>
      </c>
      <c r="AS18" s="4">
        <v>313</v>
      </c>
      <c r="AT18" s="4">
        <v>42.1</v>
      </c>
      <c r="AU18" s="4">
        <v>12</v>
      </c>
      <c r="AV18" s="4">
        <v>10</v>
      </c>
      <c r="AW18" s="4" t="s">
        <v>199</v>
      </c>
      <c r="AX18" s="4">
        <v>1.3281000000000001</v>
      </c>
      <c r="AY18" s="4">
        <v>1.2876000000000001</v>
      </c>
      <c r="AZ18" s="4">
        <v>2.3437999999999999</v>
      </c>
      <c r="BA18" s="4">
        <v>13.404</v>
      </c>
      <c r="BB18" s="4">
        <v>12.93</v>
      </c>
      <c r="BC18" s="4">
        <v>0.96</v>
      </c>
      <c r="BD18" s="4">
        <v>16.032</v>
      </c>
      <c r="BE18" s="4">
        <v>2247.5929999999998</v>
      </c>
      <c r="BF18" s="4">
        <v>357.57400000000001</v>
      </c>
      <c r="BG18" s="4">
        <v>34.671999999999997</v>
      </c>
      <c r="BH18" s="4">
        <v>3.2000000000000001E-2</v>
      </c>
      <c r="BI18" s="4">
        <v>34.703000000000003</v>
      </c>
      <c r="BJ18" s="4">
        <v>28.29</v>
      </c>
      <c r="BK18" s="4">
        <v>2.5999999999999999E-2</v>
      </c>
      <c r="BL18" s="4">
        <v>28.315999999999999</v>
      </c>
      <c r="BM18" s="4">
        <v>33.3202</v>
      </c>
      <c r="BQ18" s="4">
        <v>137.792</v>
      </c>
      <c r="BR18" s="4">
        <v>0.65581800000000001</v>
      </c>
      <c r="BS18" s="4">
        <v>-5</v>
      </c>
      <c r="BT18" s="4">
        <v>6.0000000000000001E-3</v>
      </c>
      <c r="BU18" s="4">
        <v>16.026551999999999</v>
      </c>
      <c r="BV18" s="4">
        <v>21</v>
      </c>
      <c r="BW18" s="4">
        <f t="shared" si="9"/>
        <v>4.2342150383999995</v>
      </c>
      <c r="BY18" s="4">
        <f>BE18*$BU18*VLOOKUP("Fuel Specific Gravity",'Raw Data'!$A$1:$B$2000,2,FALSE)</f>
        <v>27051.895733091333</v>
      </c>
      <c r="BZ18" s="4">
        <f>BF18*$BU18*VLOOKUP("Fuel Specific Gravity",'Raw Data'!$A$1:$B$2000,2,FALSE)</f>
        <v>4303.7394069408483</v>
      </c>
      <c r="CA18" s="4">
        <f>BJ18*$BU18*VLOOKUP("Fuel Specific Gravity",'Raw Data'!$A$1:$B$2000,2,FALSE)</f>
        <v>340.49675821607997</v>
      </c>
      <c r="CB18" s="4">
        <f>BM18*$BU18*VLOOKUP("Fuel Specific Gravity",'Raw Data'!$A$1:$B$2000,2,FALSE)</f>
        <v>401.03994638075034</v>
      </c>
    </row>
    <row r="19" spans="1:80" x14ac:dyDescent="0.25">
      <c r="A19" s="2">
        <v>43167</v>
      </c>
      <c r="B19" s="38">
        <v>2.3401620370370368E-2</v>
      </c>
      <c r="C19" s="4">
        <v>10.369</v>
      </c>
      <c r="D19" s="4">
        <v>5.6871999999999998</v>
      </c>
      <c r="E19" s="4">
        <v>56871.700080000002</v>
      </c>
      <c r="F19" s="4">
        <v>1721.8</v>
      </c>
      <c r="G19" s="4">
        <v>1.8</v>
      </c>
      <c r="H19" s="4">
        <v>4662.5</v>
      </c>
      <c r="J19" s="4">
        <v>1</v>
      </c>
      <c r="K19" s="4">
        <v>0.84770000000000001</v>
      </c>
      <c r="L19" s="4">
        <v>8.7905999999999995</v>
      </c>
      <c r="M19" s="4">
        <v>4.8212999999999999</v>
      </c>
      <c r="N19" s="4">
        <v>1459.6802</v>
      </c>
      <c r="O19" s="4">
        <v>1.4902</v>
      </c>
      <c r="P19" s="4">
        <v>1461.2</v>
      </c>
      <c r="Q19" s="4">
        <v>1191.0306</v>
      </c>
      <c r="R19" s="4">
        <v>1.216</v>
      </c>
      <c r="S19" s="4">
        <v>1192.2</v>
      </c>
      <c r="T19" s="4">
        <v>4662.5286999999998</v>
      </c>
      <c r="W19" s="4">
        <v>0</v>
      </c>
      <c r="X19" s="4">
        <v>0.84770000000000001</v>
      </c>
      <c r="Y19" s="4">
        <v>12</v>
      </c>
      <c r="Z19" s="4">
        <v>846</v>
      </c>
      <c r="AA19" s="4">
        <v>845</v>
      </c>
      <c r="AB19" s="4">
        <v>856</v>
      </c>
      <c r="AC19" s="4">
        <v>92</v>
      </c>
      <c r="AD19" s="4">
        <v>27.01</v>
      </c>
      <c r="AE19" s="4">
        <v>0.62</v>
      </c>
      <c r="AF19" s="4">
        <v>979</v>
      </c>
      <c r="AG19" s="4">
        <v>1</v>
      </c>
      <c r="AH19" s="4">
        <v>42</v>
      </c>
      <c r="AI19" s="4">
        <v>37</v>
      </c>
      <c r="AJ19" s="4">
        <v>191</v>
      </c>
      <c r="AK19" s="4">
        <v>169.9</v>
      </c>
      <c r="AL19" s="4">
        <v>3.9</v>
      </c>
      <c r="AM19" s="4">
        <v>175</v>
      </c>
      <c r="AN19" s="4" t="s">
        <v>155</v>
      </c>
      <c r="AO19" s="4">
        <v>2</v>
      </c>
      <c r="AP19" s="5">
        <v>0.77421296296296294</v>
      </c>
      <c r="AQ19" s="4">
        <v>47.158824000000003</v>
      </c>
      <c r="AR19" s="4">
        <v>-88.487879000000007</v>
      </c>
      <c r="AS19" s="4">
        <v>312.8</v>
      </c>
      <c r="AT19" s="4">
        <v>42.5</v>
      </c>
      <c r="AU19" s="4">
        <v>12</v>
      </c>
      <c r="AV19" s="4">
        <v>9</v>
      </c>
      <c r="AW19" s="4" t="s">
        <v>238</v>
      </c>
      <c r="AX19" s="4">
        <v>1.3718999999999999</v>
      </c>
      <c r="AY19" s="4">
        <v>1.1124000000000001</v>
      </c>
      <c r="AZ19" s="4">
        <v>2.4719000000000002</v>
      </c>
      <c r="BA19" s="4">
        <v>13.404</v>
      </c>
      <c r="BB19" s="4">
        <v>11.66</v>
      </c>
      <c r="BC19" s="4">
        <v>0.87</v>
      </c>
      <c r="BD19" s="4">
        <v>17.96</v>
      </c>
      <c r="BE19" s="4">
        <v>1814.15</v>
      </c>
      <c r="BF19" s="4">
        <v>633.27300000000002</v>
      </c>
      <c r="BG19" s="4">
        <v>31.545999999999999</v>
      </c>
      <c r="BH19" s="4">
        <v>3.2000000000000001E-2</v>
      </c>
      <c r="BI19" s="4">
        <v>31.577999999999999</v>
      </c>
      <c r="BJ19" s="4">
        <v>25.74</v>
      </c>
      <c r="BK19" s="4">
        <v>2.5999999999999999E-2</v>
      </c>
      <c r="BL19" s="4">
        <v>25.766999999999999</v>
      </c>
      <c r="BM19" s="4">
        <v>33.204500000000003</v>
      </c>
      <c r="BQ19" s="4">
        <v>127.208</v>
      </c>
      <c r="BR19" s="4">
        <v>0.348665</v>
      </c>
      <c r="BS19" s="4">
        <v>-5</v>
      </c>
      <c r="BT19" s="4">
        <v>6.8770000000000003E-3</v>
      </c>
      <c r="BU19" s="4">
        <v>8.5205000000000002</v>
      </c>
      <c r="BV19" s="4">
        <v>21</v>
      </c>
      <c r="BW19" s="4">
        <f t="shared" si="9"/>
        <v>2.2511161</v>
      </c>
      <c r="BY19" s="4">
        <f>BE19*$BU19*VLOOKUP("Fuel Specific Gravity",'Raw Data'!$A$1:$B$2000,2,FALSE)</f>
        <v>11608.556271325002</v>
      </c>
      <c r="BZ19" s="4">
        <f>BF19*$BU19*VLOOKUP("Fuel Specific Gravity",'Raw Data'!$A$1:$B$2000,2,FALSE)</f>
        <v>4052.2477499715005</v>
      </c>
      <c r="CA19" s="4">
        <f>BJ19*$BU19*VLOOKUP("Fuel Specific Gravity",'Raw Data'!$A$1:$B$2000,2,FALSE)</f>
        <v>164.70757017</v>
      </c>
      <c r="CB19" s="4">
        <f>BM19*$BU19*VLOOKUP("Fuel Specific Gravity",'Raw Data'!$A$1:$B$2000,2,FALSE)</f>
        <v>212.47212562975002</v>
      </c>
    </row>
    <row r="20" spans="1:80" x14ac:dyDescent="0.25">
      <c r="A20" s="2">
        <v>43167</v>
      </c>
      <c r="B20" s="38">
        <v>2.3413194444444448E-2</v>
      </c>
      <c r="C20" s="4">
        <v>9.5250000000000004</v>
      </c>
      <c r="D20" s="4">
        <v>6.1113999999999997</v>
      </c>
      <c r="E20" s="4">
        <v>61113.918469999997</v>
      </c>
      <c r="F20" s="4">
        <v>1528.5</v>
      </c>
      <c r="G20" s="4">
        <v>2.6</v>
      </c>
      <c r="H20" s="4">
        <v>8904.1</v>
      </c>
      <c r="J20" s="4">
        <v>0.9</v>
      </c>
      <c r="K20" s="4">
        <v>0.84599999999999997</v>
      </c>
      <c r="L20" s="4">
        <v>8.0584000000000007</v>
      </c>
      <c r="M20" s="4">
        <v>5.1703000000000001</v>
      </c>
      <c r="N20" s="4">
        <v>1293.1323</v>
      </c>
      <c r="O20" s="4">
        <v>2.2132000000000001</v>
      </c>
      <c r="P20" s="4">
        <v>1295.3</v>
      </c>
      <c r="Q20" s="4">
        <v>1055.1352999999999</v>
      </c>
      <c r="R20" s="4">
        <v>1.8058000000000001</v>
      </c>
      <c r="S20" s="4">
        <v>1056.9000000000001</v>
      </c>
      <c r="T20" s="4">
        <v>8904.0877999999993</v>
      </c>
      <c r="W20" s="4">
        <v>0</v>
      </c>
      <c r="X20" s="4">
        <v>0.76139999999999997</v>
      </c>
      <c r="Y20" s="4">
        <v>12.1</v>
      </c>
      <c r="Z20" s="4">
        <v>848</v>
      </c>
      <c r="AA20" s="4">
        <v>847</v>
      </c>
      <c r="AB20" s="4">
        <v>859</v>
      </c>
      <c r="AC20" s="4">
        <v>92</v>
      </c>
      <c r="AD20" s="4">
        <v>27.01</v>
      </c>
      <c r="AE20" s="4">
        <v>0.62</v>
      </c>
      <c r="AF20" s="4">
        <v>979</v>
      </c>
      <c r="AG20" s="4">
        <v>1</v>
      </c>
      <c r="AH20" s="4">
        <v>42</v>
      </c>
      <c r="AI20" s="4">
        <v>37</v>
      </c>
      <c r="AJ20" s="4">
        <v>191</v>
      </c>
      <c r="AK20" s="4">
        <v>170</v>
      </c>
      <c r="AL20" s="4">
        <v>4</v>
      </c>
      <c r="AM20" s="4">
        <v>175</v>
      </c>
      <c r="AN20" s="4" t="s">
        <v>155</v>
      </c>
      <c r="AO20" s="4">
        <v>2</v>
      </c>
      <c r="AP20" s="5">
        <v>0.77422453703703698</v>
      </c>
      <c r="AQ20" s="4">
        <v>47.158830000000002</v>
      </c>
      <c r="AR20" s="4">
        <v>-88.487617</v>
      </c>
      <c r="AS20" s="4">
        <v>312.7</v>
      </c>
      <c r="AT20" s="4">
        <v>43.6</v>
      </c>
      <c r="AU20" s="4">
        <v>12</v>
      </c>
      <c r="AV20" s="4">
        <v>8</v>
      </c>
      <c r="AW20" s="4" t="s">
        <v>239</v>
      </c>
      <c r="AX20" s="4">
        <v>1.3281000000000001</v>
      </c>
      <c r="AY20" s="4">
        <v>1.2876000000000001</v>
      </c>
      <c r="AZ20" s="4">
        <v>2.6438000000000001</v>
      </c>
      <c r="BA20" s="4">
        <v>13.404</v>
      </c>
      <c r="BB20" s="4">
        <v>11.51</v>
      </c>
      <c r="BC20" s="4">
        <v>0.86</v>
      </c>
      <c r="BD20" s="4">
        <v>18.202000000000002</v>
      </c>
      <c r="BE20" s="4">
        <v>1658.19</v>
      </c>
      <c r="BF20" s="4">
        <v>677.14</v>
      </c>
      <c r="BG20" s="4">
        <v>27.866</v>
      </c>
      <c r="BH20" s="4">
        <v>4.8000000000000001E-2</v>
      </c>
      <c r="BI20" s="4">
        <v>27.913</v>
      </c>
      <c r="BJ20" s="4">
        <v>22.736999999999998</v>
      </c>
      <c r="BK20" s="4">
        <v>3.9E-2</v>
      </c>
      <c r="BL20" s="4">
        <v>22.776</v>
      </c>
      <c r="BM20" s="4">
        <v>63.226500000000001</v>
      </c>
      <c r="BQ20" s="4">
        <v>113.92100000000001</v>
      </c>
      <c r="BR20" s="4">
        <v>0.36808099999999999</v>
      </c>
      <c r="BS20" s="4">
        <v>-5</v>
      </c>
      <c r="BT20" s="4">
        <v>6.1240000000000001E-3</v>
      </c>
      <c r="BU20" s="4">
        <v>8.9949779999999997</v>
      </c>
      <c r="BV20" s="4">
        <v>21</v>
      </c>
      <c r="BW20" s="4">
        <f t="shared" si="9"/>
        <v>2.3764731875999998</v>
      </c>
      <c r="BY20" s="4">
        <f>BE20*$BU20*VLOOKUP("Fuel Specific Gravity",'Raw Data'!$A$1:$B$2000,2,FALSE)</f>
        <v>11201.452309934821</v>
      </c>
      <c r="BZ20" s="4">
        <f>BF20*$BU20*VLOOKUP("Fuel Specific Gravity",'Raw Data'!$A$1:$B$2000,2,FALSE)</f>
        <v>4574.2354115929193</v>
      </c>
      <c r="CA20" s="4">
        <f>BJ20*$BU20*VLOOKUP("Fuel Specific Gravity",'Raw Data'!$A$1:$B$2000,2,FALSE)</f>
        <v>153.59362990428599</v>
      </c>
      <c r="CB20" s="4">
        <f>BM20*$BU20*VLOOKUP("Fuel Specific Gravity",'Raw Data'!$A$1:$B$2000,2,FALSE)</f>
        <v>427.10945336426698</v>
      </c>
    </row>
    <row r="21" spans="1:80" x14ac:dyDescent="0.25">
      <c r="A21" s="2">
        <v>43167</v>
      </c>
      <c r="B21" s="38">
        <v>2.3424768518518518E-2</v>
      </c>
      <c r="C21" s="4">
        <v>10.612</v>
      </c>
      <c r="D21" s="4">
        <v>5.4280999999999997</v>
      </c>
      <c r="E21" s="4">
        <v>54280.708330000001</v>
      </c>
      <c r="F21" s="4">
        <v>1193.9000000000001</v>
      </c>
      <c r="G21" s="4">
        <v>3.6</v>
      </c>
      <c r="H21" s="4">
        <v>8860.4</v>
      </c>
      <c r="J21" s="4">
        <v>0.9</v>
      </c>
      <c r="K21" s="4">
        <v>0.84409999999999996</v>
      </c>
      <c r="L21" s="4">
        <v>8.9581</v>
      </c>
      <c r="M21" s="4">
        <v>4.5819000000000001</v>
      </c>
      <c r="N21" s="4">
        <v>1007.7625</v>
      </c>
      <c r="O21" s="4">
        <v>3.0274999999999999</v>
      </c>
      <c r="P21" s="4">
        <v>1010.8</v>
      </c>
      <c r="Q21" s="4">
        <v>823.1046</v>
      </c>
      <c r="R21" s="4">
        <v>2.4727999999999999</v>
      </c>
      <c r="S21" s="4">
        <v>825.6</v>
      </c>
      <c r="T21" s="4">
        <v>8860.4362000000001</v>
      </c>
      <c r="W21" s="4">
        <v>0</v>
      </c>
      <c r="X21" s="4">
        <v>0.75970000000000004</v>
      </c>
      <c r="Y21" s="4">
        <v>12</v>
      </c>
      <c r="Z21" s="4">
        <v>849</v>
      </c>
      <c r="AA21" s="4">
        <v>848</v>
      </c>
      <c r="AB21" s="4">
        <v>860</v>
      </c>
      <c r="AC21" s="4">
        <v>92.9</v>
      </c>
      <c r="AD21" s="4">
        <v>27.27</v>
      </c>
      <c r="AE21" s="4">
        <v>0.63</v>
      </c>
      <c r="AF21" s="4">
        <v>979</v>
      </c>
      <c r="AG21" s="4">
        <v>1</v>
      </c>
      <c r="AH21" s="4">
        <v>42</v>
      </c>
      <c r="AI21" s="4">
        <v>37</v>
      </c>
      <c r="AJ21" s="4">
        <v>191</v>
      </c>
      <c r="AK21" s="4">
        <v>170</v>
      </c>
      <c r="AL21" s="4">
        <v>4</v>
      </c>
      <c r="AM21" s="4">
        <v>175</v>
      </c>
      <c r="AN21" s="4" t="s">
        <v>155</v>
      </c>
      <c r="AO21" s="4">
        <v>2</v>
      </c>
      <c r="AP21" s="5">
        <v>0.77423611111111112</v>
      </c>
      <c r="AQ21" s="4">
        <v>47.158833999999999</v>
      </c>
      <c r="AR21" s="4">
        <v>-88.487347999999997</v>
      </c>
      <c r="AS21" s="4">
        <v>312.60000000000002</v>
      </c>
      <c r="AT21" s="4">
        <v>43.7</v>
      </c>
      <c r="AU21" s="4">
        <v>12</v>
      </c>
      <c r="AV21" s="4">
        <v>8</v>
      </c>
      <c r="AW21" s="4" t="s">
        <v>239</v>
      </c>
      <c r="AX21" s="4">
        <v>1.3</v>
      </c>
      <c r="AY21" s="4">
        <v>1.6156999999999999</v>
      </c>
      <c r="AZ21" s="4">
        <v>2.9157000000000002</v>
      </c>
      <c r="BA21" s="4">
        <v>13.404</v>
      </c>
      <c r="BB21" s="4">
        <v>11.37</v>
      </c>
      <c r="BC21" s="4">
        <v>0.85</v>
      </c>
      <c r="BD21" s="4">
        <v>18.466999999999999</v>
      </c>
      <c r="BE21" s="4">
        <v>1804.008</v>
      </c>
      <c r="BF21" s="4">
        <v>587.28499999999997</v>
      </c>
      <c r="BG21" s="4">
        <v>21.253</v>
      </c>
      <c r="BH21" s="4">
        <v>6.4000000000000001E-2</v>
      </c>
      <c r="BI21" s="4">
        <v>21.317</v>
      </c>
      <c r="BJ21" s="4">
        <v>17.359000000000002</v>
      </c>
      <c r="BK21" s="4">
        <v>5.1999999999999998E-2</v>
      </c>
      <c r="BL21" s="4">
        <v>17.411000000000001</v>
      </c>
      <c r="BM21" s="4">
        <v>61.574300000000001</v>
      </c>
      <c r="BQ21" s="4">
        <v>111.242</v>
      </c>
      <c r="BR21" s="4">
        <v>0.318249</v>
      </c>
      <c r="BS21" s="4">
        <v>-5</v>
      </c>
      <c r="BT21" s="4">
        <v>6.0000000000000001E-3</v>
      </c>
      <c r="BU21" s="4">
        <v>7.7772160000000001</v>
      </c>
      <c r="BV21" s="4">
        <v>21</v>
      </c>
      <c r="BW21" s="4">
        <f t="shared" si="9"/>
        <v>2.0547404671999998</v>
      </c>
      <c r="BY21" s="4">
        <f>BE21*$BU21*VLOOKUP("Fuel Specific Gravity",'Raw Data'!$A$1:$B$2000,2,FALSE)</f>
        <v>10536.650071177728</v>
      </c>
      <c r="BZ21" s="4">
        <f>BF21*$BU21*VLOOKUP("Fuel Specific Gravity",'Raw Data'!$A$1:$B$2000,2,FALSE)</f>
        <v>3430.1491662185595</v>
      </c>
      <c r="CA21" s="4">
        <f>BJ21*$BU21*VLOOKUP("Fuel Specific Gravity",'Raw Data'!$A$1:$B$2000,2,FALSE)</f>
        <v>101.38852410054402</v>
      </c>
      <c r="CB21" s="4">
        <f>BM21*$BU21*VLOOKUP("Fuel Specific Gravity",'Raw Data'!$A$1:$B$2000,2,FALSE)</f>
        <v>359.63634999274882</v>
      </c>
    </row>
    <row r="22" spans="1:80" x14ac:dyDescent="0.25">
      <c r="A22" s="2">
        <v>43167</v>
      </c>
      <c r="B22" s="38">
        <v>2.3436342592592595E-2</v>
      </c>
      <c r="C22" s="4">
        <v>11.045999999999999</v>
      </c>
      <c r="D22" s="4">
        <v>4.3494000000000002</v>
      </c>
      <c r="E22" s="4">
        <v>43494.411769999999</v>
      </c>
      <c r="F22" s="4">
        <v>957.7</v>
      </c>
      <c r="G22" s="4">
        <v>4</v>
      </c>
      <c r="H22" s="4">
        <v>7207.6</v>
      </c>
      <c r="J22" s="4">
        <v>0.9</v>
      </c>
      <c r="K22" s="4">
        <v>0.85270000000000001</v>
      </c>
      <c r="L22" s="4">
        <v>9.4186999999999994</v>
      </c>
      <c r="M22" s="4">
        <v>3.7088000000000001</v>
      </c>
      <c r="N22" s="4">
        <v>816.63459999999998</v>
      </c>
      <c r="O22" s="4">
        <v>3.4108000000000001</v>
      </c>
      <c r="P22" s="4">
        <v>820</v>
      </c>
      <c r="Q22" s="4">
        <v>666.42840000000001</v>
      </c>
      <c r="R22" s="4">
        <v>2.7835000000000001</v>
      </c>
      <c r="S22" s="4">
        <v>669.2</v>
      </c>
      <c r="T22" s="4">
        <v>7207.6106</v>
      </c>
      <c r="W22" s="4">
        <v>0</v>
      </c>
      <c r="X22" s="4">
        <v>0.76739999999999997</v>
      </c>
      <c r="Y22" s="4">
        <v>12</v>
      </c>
      <c r="Z22" s="4">
        <v>850</v>
      </c>
      <c r="AA22" s="4">
        <v>849</v>
      </c>
      <c r="AB22" s="4">
        <v>860</v>
      </c>
      <c r="AC22" s="4">
        <v>92.1</v>
      </c>
      <c r="AD22" s="4">
        <v>27.04</v>
      </c>
      <c r="AE22" s="4">
        <v>0.62</v>
      </c>
      <c r="AF22" s="4">
        <v>979</v>
      </c>
      <c r="AG22" s="4">
        <v>1</v>
      </c>
      <c r="AH22" s="4">
        <v>42</v>
      </c>
      <c r="AI22" s="4">
        <v>37</v>
      </c>
      <c r="AJ22" s="4">
        <v>191</v>
      </c>
      <c r="AK22" s="4">
        <v>170</v>
      </c>
      <c r="AL22" s="4">
        <v>4</v>
      </c>
      <c r="AM22" s="4">
        <v>174.8</v>
      </c>
      <c r="AN22" s="4" t="s">
        <v>155</v>
      </c>
      <c r="AO22" s="4">
        <v>2</v>
      </c>
      <c r="AP22" s="5">
        <v>0.77424768518518527</v>
      </c>
      <c r="AQ22" s="4">
        <v>47.158839</v>
      </c>
      <c r="AR22" s="4">
        <v>-88.487083999999996</v>
      </c>
      <c r="AS22" s="4">
        <v>312.5</v>
      </c>
      <c r="AT22" s="4">
        <v>43.6</v>
      </c>
      <c r="AU22" s="4">
        <v>12</v>
      </c>
      <c r="AV22" s="4">
        <v>8</v>
      </c>
      <c r="AW22" s="4" t="s">
        <v>239</v>
      </c>
      <c r="AX22" s="4">
        <v>1.3</v>
      </c>
      <c r="AY22" s="4">
        <v>1.9876</v>
      </c>
      <c r="AZ22" s="4">
        <v>3.1438000000000001</v>
      </c>
      <c r="BA22" s="4">
        <v>13.404</v>
      </c>
      <c r="BB22" s="4">
        <v>12.08</v>
      </c>
      <c r="BC22" s="4">
        <v>0.9</v>
      </c>
      <c r="BD22" s="4">
        <v>17.274000000000001</v>
      </c>
      <c r="BE22" s="4">
        <v>1976.1569999999999</v>
      </c>
      <c r="BF22" s="4">
        <v>495.26799999999997</v>
      </c>
      <c r="BG22" s="4">
        <v>17.943000000000001</v>
      </c>
      <c r="BH22" s="4">
        <v>7.4999999999999997E-2</v>
      </c>
      <c r="BI22" s="4">
        <v>18.018000000000001</v>
      </c>
      <c r="BJ22" s="4">
        <v>14.643000000000001</v>
      </c>
      <c r="BK22" s="4">
        <v>6.0999999999999999E-2</v>
      </c>
      <c r="BL22" s="4">
        <v>14.704000000000001</v>
      </c>
      <c r="BM22" s="4">
        <v>52.184800000000003</v>
      </c>
      <c r="BQ22" s="4">
        <v>117.077</v>
      </c>
      <c r="BR22" s="4">
        <v>0.23633199999999999</v>
      </c>
      <c r="BS22" s="4">
        <v>-5</v>
      </c>
      <c r="BT22" s="4">
        <v>5.1229999999999999E-3</v>
      </c>
      <c r="BU22" s="4">
        <v>5.7753629999999996</v>
      </c>
      <c r="BV22" s="4">
        <v>21</v>
      </c>
      <c r="BW22" s="4">
        <f t="shared" si="9"/>
        <v>1.5258509045999997</v>
      </c>
      <c r="BY22" s="4">
        <f>BE22*$BU22*VLOOKUP("Fuel Specific Gravity",'Raw Data'!$A$1:$B$2000,2,FALSE)</f>
        <v>8571.1810390132396</v>
      </c>
      <c r="BZ22" s="4">
        <f>BF22*$BU22*VLOOKUP("Fuel Specific Gravity",'Raw Data'!$A$1:$B$2000,2,FALSE)</f>
        <v>2148.1247141952836</v>
      </c>
      <c r="CA22" s="4">
        <f>BJ22*$BU22*VLOOKUP("Fuel Specific Gravity",'Raw Data'!$A$1:$B$2000,2,FALSE)</f>
        <v>63.511048947158997</v>
      </c>
      <c r="CB22" s="4">
        <f>BM22*$BU22*VLOOKUP("Fuel Specific Gravity",'Raw Data'!$A$1:$B$2000,2,FALSE)</f>
        <v>226.34100847488241</v>
      </c>
    </row>
    <row r="23" spans="1:80" x14ac:dyDescent="0.25">
      <c r="A23" s="2">
        <v>43167</v>
      </c>
      <c r="B23" s="38">
        <v>2.3447916666666666E-2</v>
      </c>
      <c r="C23" s="4">
        <v>12.023</v>
      </c>
      <c r="D23" s="4">
        <v>2.9780000000000002</v>
      </c>
      <c r="E23" s="4">
        <v>29780.179950000002</v>
      </c>
      <c r="F23" s="4">
        <v>789.7</v>
      </c>
      <c r="G23" s="4">
        <v>3.8</v>
      </c>
      <c r="H23" s="4">
        <v>5793.4</v>
      </c>
      <c r="J23" s="4">
        <v>0.9</v>
      </c>
      <c r="K23" s="4">
        <v>0.85919999999999996</v>
      </c>
      <c r="L23" s="4">
        <v>10.330500000000001</v>
      </c>
      <c r="M23" s="4">
        <v>2.5587</v>
      </c>
      <c r="N23" s="4">
        <v>678.49599999999998</v>
      </c>
      <c r="O23" s="4">
        <v>3.2650000000000001</v>
      </c>
      <c r="P23" s="4">
        <v>681.8</v>
      </c>
      <c r="Q23" s="4">
        <v>554.17150000000004</v>
      </c>
      <c r="R23" s="4">
        <v>2.6667000000000001</v>
      </c>
      <c r="S23" s="4">
        <v>556.79999999999995</v>
      </c>
      <c r="T23" s="4">
        <v>5793.3791000000001</v>
      </c>
      <c r="W23" s="4">
        <v>0</v>
      </c>
      <c r="X23" s="4">
        <v>0.77329999999999999</v>
      </c>
      <c r="Y23" s="4">
        <v>12</v>
      </c>
      <c r="Z23" s="4">
        <v>850</v>
      </c>
      <c r="AA23" s="4">
        <v>848</v>
      </c>
      <c r="AB23" s="4">
        <v>860</v>
      </c>
      <c r="AC23" s="4">
        <v>92.9</v>
      </c>
      <c r="AD23" s="4">
        <v>27.27</v>
      </c>
      <c r="AE23" s="4">
        <v>0.63</v>
      </c>
      <c r="AF23" s="4">
        <v>979</v>
      </c>
      <c r="AG23" s="4">
        <v>1</v>
      </c>
      <c r="AH23" s="4">
        <v>42</v>
      </c>
      <c r="AI23" s="4">
        <v>37</v>
      </c>
      <c r="AJ23" s="4">
        <v>191</v>
      </c>
      <c r="AK23" s="4">
        <v>170</v>
      </c>
      <c r="AL23" s="4">
        <v>4</v>
      </c>
      <c r="AM23" s="4">
        <v>174.4</v>
      </c>
      <c r="AN23" s="4" t="s">
        <v>155</v>
      </c>
      <c r="AO23" s="4">
        <v>2</v>
      </c>
      <c r="AP23" s="5">
        <v>0.7742592592592592</v>
      </c>
      <c r="AQ23" s="4">
        <v>47.158835000000003</v>
      </c>
      <c r="AR23" s="4">
        <v>-88.486847999999995</v>
      </c>
      <c r="AS23" s="4">
        <v>312.10000000000002</v>
      </c>
      <c r="AT23" s="4">
        <v>41.4</v>
      </c>
      <c r="AU23" s="4">
        <v>12</v>
      </c>
      <c r="AV23" s="4">
        <v>8</v>
      </c>
      <c r="AW23" s="4" t="s">
        <v>239</v>
      </c>
      <c r="AX23" s="4">
        <v>1.3718999999999999</v>
      </c>
      <c r="AY23" s="4">
        <v>2.1718999999999999</v>
      </c>
      <c r="AZ23" s="4">
        <v>3.2719</v>
      </c>
      <c r="BA23" s="4">
        <v>13.404</v>
      </c>
      <c r="BB23" s="4">
        <v>12.67</v>
      </c>
      <c r="BC23" s="4">
        <v>0.95</v>
      </c>
      <c r="BD23" s="4">
        <v>16.385999999999999</v>
      </c>
      <c r="BE23" s="4">
        <v>2228.7779999999998</v>
      </c>
      <c r="BF23" s="4">
        <v>351.358</v>
      </c>
      <c r="BG23" s="4">
        <v>15.33</v>
      </c>
      <c r="BH23" s="4">
        <v>7.3999999999999996E-2</v>
      </c>
      <c r="BI23" s="4">
        <v>15.403</v>
      </c>
      <c r="BJ23" s="4">
        <v>12.521000000000001</v>
      </c>
      <c r="BK23" s="4">
        <v>0.06</v>
      </c>
      <c r="BL23" s="4">
        <v>12.581</v>
      </c>
      <c r="BM23" s="4">
        <v>43.131999999999998</v>
      </c>
      <c r="BQ23" s="4">
        <v>121.307</v>
      </c>
      <c r="BR23" s="4">
        <v>0.21284500000000001</v>
      </c>
      <c r="BS23" s="4">
        <v>-5</v>
      </c>
      <c r="BT23" s="4">
        <v>5.0000000000000001E-3</v>
      </c>
      <c r="BU23" s="4">
        <v>5.2013990000000003</v>
      </c>
      <c r="BV23" s="4">
        <v>21</v>
      </c>
      <c r="BW23" s="4">
        <f t="shared" si="9"/>
        <v>1.3742096158000001</v>
      </c>
      <c r="BY23" s="4">
        <f>BE23*$BU23*VLOOKUP("Fuel Specific Gravity",'Raw Data'!$A$1:$B$2000,2,FALSE)</f>
        <v>8706.165508976921</v>
      </c>
      <c r="BZ23" s="4">
        <f>BF23*$BU23*VLOOKUP("Fuel Specific Gravity",'Raw Data'!$A$1:$B$2000,2,FALSE)</f>
        <v>1372.492415531342</v>
      </c>
      <c r="CA23" s="4">
        <f>BJ23*$BU23*VLOOKUP("Fuel Specific Gravity",'Raw Data'!$A$1:$B$2000,2,FALSE)</f>
        <v>48.910164376129011</v>
      </c>
      <c r="CB23" s="4">
        <f>BM23*$BU23*VLOOKUP("Fuel Specific Gravity",'Raw Data'!$A$1:$B$2000,2,FALSE)</f>
        <v>168.48440299266798</v>
      </c>
    </row>
    <row r="24" spans="1:80" x14ac:dyDescent="0.25">
      <c r="A24" s="2">
        <v>43167</v>
      </c>
      <c r="B24" s="38">
        <v>2.3459490740740743E-2</v>
      </c>
      <c r="C24" s="4">
        <v>12.635999999999999</v>
      </c>
      <c r="D24" s="4">
        <v>1.2814000000000001</v>
      </c>
      <c r="E24" s="4">
        <v>12813.598969999999</v>
      </c>
      <c r="F24" s="4">
        <v>679.1</v>
      </c>
      <c r="G24" s="4">
        <v>3.8</v>
      </c>
      <c r="H24" s="4">
        <v>4531.5</v>
      </c>
      <c r="J24" s="4">
        <v>0.9</v>
      </c>
      <c r="K24" s="4">
        <v>0.87109999999999999</v>
      </c>
      <c r="L24" s="4">
        <v>11.007199999999999</v>
      </c>
      <c r="M24" s="4">
        <v>1.1162000000000001</v>
      </c>
      <c r="N24" s="4">
        <v>591.58109999999999</v>
      </c>
      <c r="O24" s="4">
        <v>3.2734000000000001</v>
      </c>
      <c r="P24" s="4">
        <v>594.9</v>
      </c>
      <c r="Q24" s="4">
        <v>483.24990000000003</v>
      </c>
      <c r="R24" s="4">
        <v>2.6739999999999999</v>
      </c>
      <c r="S24" s="4">
        <v>485.9</v>
      </c>
      <c r="T24" s="4">
        <v>4531.47</v>
      </c>
      <c r="W24" s="4">
        <v>0</v>
      </c>
      <c r="X24" s="4">
        <v>0.78400000000000003</v>
      </c>
      <c r="Y24" s="4">
        <v>12</v>
      </c>
      <c r="Z24" s="4">
        <v>850</v>
      </c>
      <c r="AA24" s="4">
        <v>848</v>
      </c>
      <c r="AB24" s="4">
        <v>859</v>
      </c>
      <c r="AC24" s="4">
        <v>93</v>
      </c>
      <c r="AD24" s="4">
        <v>27.3</v>
      </c>
      <c r="AE24" s="4">
        <v>0.63</v>
      </c>
      <c r="AF24" s="4">
        <v>979</v>
      </c>
      <c r="AG24" s="4">
        <v>1</v>
      </c>
      <c r="AH24" s="4">
        <v>41.122999999999998</v>
      </c>
      <c r="AI24" s="4">
        <v>37</v>
      </c>
      <c r="AJ24" s="4">
        <v>191</v>
      </c>
      <c r="AK24" s="4">
        <v>170</v>
      </c>
      <c r="AL24" s="4">
        <v>3.9</v>
      </c>
      <c r="AM24" s="4">
        <v>174.1</v>
      </c>
      <c r="AN24" s="4" t="s">
        <v>155</v>
      </c>
      <c r="AO24" s="4">
        <v>2</v>
      </c>
      <c r="AP24" s="5">
        <v>0.77427083333333335</v>
      </c>
      <c r="AQ24" s="4">
        <v>47.158819000000001</v>
      </c>
      <c r="AR24" s="4">
        <v>-88.486625000000004</v>
      </c>
      <c r="AS24" s="4">
        <v>311.5</v>
      </c>
      <c r="AT24" s="4">
        <v>39.4</v>
      </c>
      <c r="AU24" s="4">
        <v>12</v>
      </c>
      <c r="AV24" s="4">
        <v>7</v>
      </c>
      <c r="AW24" s="4" t="s">
        <v>208</v>
      </c>
      <c r="AX24" s="4">
        <v>1.5438000000000001</v>
      </c>
      <c r="AY24" s="4">
        <v>2.2719</v>
      </c>
      <c r="AZ24" s="4">
        <v>3.3719000000000001</v>
      </c>
      <c r="BA24" s="4">
        <v>13.404</v>
      </c>
      <c r="BB24" s="4">
        <v>13.93</v>
      </c>
      <c r="BC24" s="4">
        <v>1.04</v>
      </c>
      <c r="BD24" s="4">
        <v>14.792999999999999</v>
      </c>
      <c r="BE24" s="4">
        <v>2543.7919999999999</v>
      </c>
      <c r="BF24" s="4">
        <v>164.18600000000001</v>
      </c>
      <c r="BG24" s="4">
        <v>14.317</v>
      </c>
      <c r="BH24" s="4">
        <v>7.9000000000000001E-2</v>
      </c>
      <c r="BI24" s="4">
        <v>14.396000000000001</v>
      </c>
      <c r="BJ24" s="4">
        <v>11.695</v>
      </c>
      <c r="BK24" s="4">
        <v>6.5000000000000002E-2</v>
      </c>
      <c r="BL24" s="4">
        <v>11.76</v>
      </c>
      <c r="BM24" s="4">
        <v>36.138100000000001</v>
      </c>
      <c r="BQ24" s="4">
        <v>131.744</v>
      </c>
      <c r="BR24" s="4">
        <v>0.24607999999999999</v>
      </c>
      <c r="BS24" s="4">
        <v>-5</v>
      </c>
      <c r="BT24" s="4">
        <v>5.0000000000000001E-3</v>
      </c>
      <c r="BU24" s="4">
        <v>6.0135800000000001</v>
      </c>
      <c r="BV24" s="4">
        <v>21</v>
      </c>
      <c r="BW24" s="4">
        <f t="shared" si="9"/>
        <v>1.5887878360000001</v>
      </c>
      <c r="BY24" s="4">
        <f>BE24*$BU24*VLOOKUP("Fuel Specific Gravity",'Raw Data'!$A$1:$B$2000,2,FALSE)</f>
        <v>11488.26981821536</v>
      </c>
      <c r="BZ24" s="4">
        <f>BF24*$BU24*VLOOKUP("Fuel Specific Gravity",'Raw Data'!$A$1:$B$2000,2,FALSE)</f>
        <v>741.49658005588014</v>
      </c>
      <c r="CA24" s="4">
        <f>BJ24*$BU24*VLOOKUP("Fuel Specific Gravity",'Raw Data'!$A$1:$B$2000,2,FALSE)</f>
        <v>52.816942393100007</v>
      </c>
      <c r="CB24" s="4">
        <f>BM24*$BU24*VLOOKUP("Fuel Specific Gravity",'Raw Data'!$A$1:$B$2000,2,FALSE)</f>
        <v>163.20683590389802</v>
      </c>
    </row>
    <row r="25" spans="1:80" x14ac:dyDescent="0.25">
      <c r="A25" s="2">
        <v>43167</v>
      </c>
      <c r="B25" s="38">
        <v>2.3471064814814813E-2</v>
      </c>
      <c r="C25" s="4">
        <v>12.913</v>
      </c>
      <c r="D25" s="4">
        <v>0.85289999999999999</v>
      </c>
      <c r="E25" s="4">
        <v>8528.7748339999998</v>
      </c>
      <c r="F25" s="4">
        <v>622.79999999999995</v>
      </c>
      <c r="G25" s="4">
        <v>3.5</v>
      </c>
      <c r="H25" s="4">
        <v>3328</v>
      </c>
      <c r="J25" s="4">
        <v>0.9</v>
      </c>
      <c r="K25" s="4">
        <v>0.874</v>
      </c>
      <c r="L25" s="4">
        <v>11.2858</v>
      </c>
      <c r="M25" s="4">
        <v>0.74539999999999995</v>
      </c>
      <c r="N25" s="4">
        <v>544.33050000000003</v>
      </c>
      <c r="O25" s="4">
        <v>3.0272999999999999</v>
      </c>
      <c r="P25" s="4">
        <v>547.4</v>
      </c>
      <c r="Q25" s="4">
        <v>444.65190000000001</v>
      </c>
      <c r="R25" s="4">
        <v>2.4729000000000001</v>
      </c>
      <c r="S25" s="4">
        <v>447.1</v>
      </c>
      <c r="T25" s="4">
        <v>3328.0187000000001</v>
      </c>
      <c r="W25" s="4">
        <v>0</v>
      </c>
      <c r="X25" s="4">
        <v>0.78659999999999997</v>
      </c>
      <c r="Y25" s="4">
        <v>12</v>
      </c>
      <c r="Z25" s="4">
        <v>848</v>
      </c>
      <c r="AA25" s="4">
        <v>846</v>
      </c>
      <c r="AB25" s="4">
        <v>857</v>
      </c>
      <c r="AC25" s="4">
        <v>93</v>
      </c>
      <c r="AD25" s="4">
        <v>27.3</v>
      </c>
      <c r="AE25" s="4">
        <v>0.63</v>
      </c>
      <c r="AF25" s="4">
        <v>979</v>
      </c>
      <c r="AG25" s="4">
        <v>1</v>
      </c>
      <c r="AH25" s="4">
        <v>41.877000000000002</v>
      </c>
      <c r="AI25" s="4">
        <v>37</v>
      </c>
      <c r="AJ25" s="4">
        <v>191</v>
      </c>
      <c r="AK25" s="4">
        <v>170</v>
      </c>
      <c r="AL25" s="4">
        <v>4</v>
      </c>
      <c r="AM25" s="4">
        <v>174</v>
      </c>
      <c r="AN25" s="4" t="s">
        <v>155</v>
      </c>
      <c r="AO25" s="4">
        <v>2</v>
      </c>
      <c r="AP25" s="5">
        <v>0.77428240740740739</v>
      </c>
      <c r="AQ25" s="4">
        <v>47.158794</v>
      </c>
      <c r="AR25" s="4">
        <v>-88.486407999999997</v>
      </c>
      <c r="AS25" s="4">
        <v>311.10000000000002</v>
      </c>
      <c r="AT25" s="4">
        <v>37.200000000000003</v>
      </c>
      <c r="AU25" s="4">
        <v>12</v>
      </c>
      <c r="AV25" s="4">
        <v>7</v>
      </c>
      <c r="AW25" s="4" t="s">
        <v>208</v>
      </c>
      <c r="AX25" s="4">
        <v>1.2404999999999999</v>
      </c>
      <c r="AY25" s="4">
        <v>1.6529</v>
      </c>
      <c r="AZ25" s="4">
        <v>2.2496</v>
      </c>
      <c r="BA25" s="4">
        <v>13.404</v>
      </c>
      <c r="BB25" s="4">
        <v>14.26</v>
      </c>
      <c r="BC25" s="4">
        <v>1.06</v>
      </c>
      <c r="BD25" s="4">
        <v>14.414999999999999</v>
      </c>
      <c r="BE25" s="4">
        <v>2653.1750000000002</v>
      </c>
      <c r="BF25" s="4">
        <v>111.536</v>
      </c>
      <c r="BG25" s="4">
        <v>13.401</v>
      </c>
      <c r="BH25" s="4">
        <v>7.4999999999999997E-2</v>
      </c>
      <c r="BI25" s="4">
        <v>13.475</v>
      </c>
      <c r="BJ25" s="4">
        <v>10.946999999999999</v>
      </c>
      <c r="BK25" s="4">
        <v>6.0999999999999999E-2</v>
      </c>
      <c r="BL25" s="4">
        <v>11.007999999999999</v>
      </c>
      <c r="BM25" s="4">
        <v>26.9986</v>
      </c>
      <c r="BQ25" s="4">
        <v>134.459</v>
      </c>
      <c r="BR25" s="4">
        <v>0.211535</v>
      </c>
      <c r="BS25" s="4">
        <v>-5</v>
      </c>
      <c r="BT25" s="4">
        <v>5.0000000000000001E-3</v>
      </c>
      <c r="BU25" s="4">
        <v>5.1693870000000004</v>
      </c>
      <c r="BV25" s="4">
        <v>21</v>
      </c>
      <c r="BW25" s="4">
        <f t="shared" si="9"/>
        <v>1.3657520454000001</v>
      </c>
      <c r="BY25" s="4">
        <f>BE25*$BU25*VLOOKUP("Fuel Specific Gravity",'Raw Data'!$A$1:$B$2000,2,FALSE)</f>
        <v>10300.181553647477</v>
      </c>
      <c r="BZ25" s="4">
        <f>BF25*$BU25*VLOOKUP("Fuel Specific Gravity",'Raw Data'!$A$1:$B$2000,2,FALSE)</f>
        <v>433.00613407243202</v>
      </c>
      <c r="CA25" s="4">
        <f>BJ25*$BU25*VLOOKUP("Fuel Specific Gravity",'Raw Data'!$A$1:$B$2000,2,FALSE)</f>
        <v>42.498548896239001</v>
      </c>
      <c r="CB25" s="4">
        <f>BM25*$BU25*VLOOKUP("Fuel Specific Gravity",'Raw Data'!$A$1:$B$2000,2,FALSE)</f>
        <v>104.8142251055082</v>
      </c>
    </row>
    <row r="26" spans="1:80" x14ac:dyDescent="0.25">
      <c r="A26" s="2">
        <v>43167</v>
      </c>
      <c r="B26" s="38">
        <v>2.348263888888889E-2</v>
      </c>
      <c r="C26" s="4">
        <v>13.031000000000001</v>
      </c>
      <c r="D26" s="4">
        <v>0.68369999999999997</v>
      </c>
      <c r="E26" s="4">
        <v>6837.4757280000003</v>
      </c>
      <c r="F26" s="4">
        <v>565.4</v>
      </c>
      <c r="G26" s="4">
        <v>3.2</v>
      </c>
      <c r="H26" s="4">
        <v>2518.1999999999998</v>
      </c>
      <c r="J26" s="4">
        <v>0.99</v>
      </c>
      <c r="K26" s="4">
        <v>0.87539999999999996</v>
      </c>
      <c r="L26" s="4">
        <v>11.4076</v>
      </c>
      <c r="M26" s="4">
        <v>0.59860000000000002</v>
      </c>
      <c r="N26" s="4">
        <v>494.98829999999998</v>
      </c>
      <c r="O26" s="4">
        <v>2.8014000000000001</v>
      </c>
      <c r="P26" s="4">
        <v>497.8</v>
      </c>
      <c r="Q26" s="4">
        <v>404.34530000000001</v>
      </c>
      <c r="R26" s="4">
        <v>2.2884000000000002</v>
      </c>
      <c r="S26" s="4">
        <v>406.6</v>
      </c>
      <c r="T26" s="4">
        <v>2518.2257</v>
      </c>
      <c r="W26" s="4">
        <v>0</v>
      </c>
      <c r="X26" s="4">
        <v>0.86639999999999995</v>
      </c>
      <c r="Y26" s="4">
        <v>12.3</v>
      </c>
      <c r="Z26" s="4">
        <v>846</v>
      </c>
      <c r="AA26" s="4">
        <v>845</v>
      </c>
      <c r="AB26" s="4">
        <v>857</v>
      </c>
      <c r="AC26" s="4">
        <v>93</v>
      </c>
      <c r="AD26" s="4">
        <v>27.3</v>
      </c>
      <c r="AE26" s="4">
        <v>0.63</v>
      </c>
      <c r="AF26" s="4">
        <v>979</v>
      </c>
      <c r="AG26" s="4">
        <v>1</v>
      </c>
      <c r="AH26" s="4">
        <v>42</v>
      </c>
      <c r="AI26" s="4">
        <v>37</v>
      </c>
      <c r="AJ26" s="4">
        <v>191</v>
      </c>
      <c r="AK26" s="4">
        <v>170</v>
      </c>
      <c r="AL26" s="4">
        <v>4.2</v>
      </c>
      <c r="AM26" s="4">
        <v>174</v>
      </c>
      <c r="AN26" s="4" t="s">
        <v>155</v>
      </c>
      <c r="AO26" s="4">
        <v>2</v>
      </c>
      <c r="AP26" s="5">
        <v>0.77429398148148154</v>
      </c>
      <c r="AQ26" s="4">
        <v>47.158751000000002</v>
      </c>
      <c r="AR26" s="4">
        <v>-88.486215000000001</v>
      </c>
      <c r="AS26" s="4">
        <v>311.2</v>
      </c>
      <c r="AT26" s="4">
        <v>35.299999999999997</v>
      </c>
      <c r="AU26" s="4">
        <v>12</v>
      </c>
      <c r="AV26" s="4">
        <v>7</v>
      </c>
      <c r="AW26" s="4" t="s">
        <v>208</v>
      </c>
      <c r="AX26" s="4">
        <v>1.5314000000000001</v>
      </c>
      <c r="AY26" s="4">
        <v>1.5438000000000001</v>
      </c>
      <c r="AZ26" s="4">
        <v>2.2313999999999998</v>
      </c>
      <c r="BA26" s="4">
        <v>13.404</v>
      </c>
      <c r="BB26" s="4">
        <v>14.42</v>
      </c>
      <c r="BC26" s="4">
        <v>1.08</v>
      </c>
      <c r="BD26" s="4">
        <v>14.227</v>
      </c>
      <c r="BE26" s="4">
        <v>2705.085</v>
      </c>
      <c r="BF26" s="4">
        <v>90.341999999999999</v>
      </c>
      <c r="BG26" s="4">
        <v>12.292</v>
      </c>
      <c r="BH26" s="4">
        <v>7.0000000000000007E-2</v>
      </c>
      <c r="BI26" s="4">
        <v>12.361000000000001</v>
      </c>
      <c r="BJ26" s="4">
        <v>10.041</v>
      </c>
      <c r="BK26" s="4">
        <v>5.7000000000000002E-2</v>
      </c>
      <c r="BL26" s="4">
        <v>10.098000000000001</v>
      </c>
      <c r="BM26" s="4">
        <v>20.6065</v>
      </c>
      <c r="BQ26" s="4">
        <v>149.38499999999999</v>
      </c>
      <c r="BR26" s="4">
        <v>0.22880200000000001</v>
      </c>
      <c r="BS26" s="4">
        <v>-5</v>
      </c>
      <c r="BT26" s="4">
        <v>5.0000000000000001E-3</v>
      </c>
      <c r="BU26" s="4">
        <v>5.5913490000000001</v>
      </c>
      <c r="BV26" s="4">
        <v>21</v>
      </c>
      <c r="BW26" s="4">
        <f t="shared" si="9"/>
        <v>1.4772344058</v>
      </c>
      <c r="BY26" s="4">
        <f>BE26*$BU26*VLOOKUP("Fuel Specific Gravity",'Raw Data'!$A$1:$B$2000,2,FALSE)</f>
        <v>11358.930806558415</v>
      </c>
      <c r="BZ26" s="4">
        <f>BF26*$BU26*VLOOKUP("Fuel Specific Gravity",'Raw Data'!$A$1:$B$2000,2,FALSE)</f>
        <v>379.35537216985801</v>
      </c>
      <c r="CA26" s="4">
        <f>BJ26*$BU26*VLOOKUP("Fuel Specific Gravity",'Raw Data'!$A$1:$B$2000,2,FALSE)</f>
        <v>42.163194217059001</v>
      </c>
      <c r="CB26" s="4">
        <f>BM26*$BU26*VLOOKUP("Fuel Specific Gravity",'Raw Data'!$A$1:$B$2000,2,FALSE)</f>
        <v>86.5288180095435</v>
      </c>
    </row>
    <row r="27" spans="1:80" x14ac:dyDescent="0.25">
      <c r="A27" s="2">
        <v>43167</v>
      </c>
      <c r="B27" s="38">
        <v>2.349421296296296E-2</v>
      </c>
      <c r="C27" s="4">
        <v>13.119</v>
      </c>
      <c r="D27" s="4">
        <v>0.56840000000000002</v>
      </c>
      <c r="E27" s="4">
        <v>5684.0802679999997</v>
      </c>
      <c r="F27" s="4">
        <v>509</v>
      </c>
      <c r="G27" s="4">
        <v>3.2</v>
      </c>
      <c r="H27" s="4">
        <v>1991.8</v>
      </c>
      <c r="J27" s="4">
        <v>1.1000000000000001</v>
      </c>
      <c r="K27" s="4">
        <v>0.87639999999999996</v>
      </c>
      <c r="L27" s="4">
        <v>11.4968</v>
      </c>
      <c r="M27" s="4">
        <v>0.49809999999999999</v>
      </c>
      <c r="N27" s="4">
        <v>446.10079999999999</v>
      </c>
      <c r="O27" s="4">
        <v>2.8043999999999998</v>
      </c>
      <c r="P27" s="4">
        <v>448.9</v>
      </c>
      <c r="Q27" s="4">
        <v>364.41019999999997</v>
      </c>
      <c r="R27" s="4">
        <v>2.2907999999999999</v>
      </c>
      <c r="S27" s="4">
        <v>366.7</v>
      </c>
      <c r="T27" s="4">
        <v>1991.7876000000001</v>
      </c>
      <c r="W27" s="4">
        <v>0</v>
      </c>
      <c r="X27" s="4">
        <v>0.96399999999999997</v>
      </c>
      <c r="Y27" s="4">
        <v>12.4</v>
      </c>
      <c r="Z27" s="4">
        <v>845</v>
      </c>
      <c r="AA27" s="4">
        <v>844</v>
      </c>
      <c r="AB27" s="4">
        <v>857</v>
      </c>
      <c r="AC27" s="4">
        <v>93</v>
      </c>
      <c r="AD27" s="4">
        <v>27.3</v>
      </c>
      <c r="AE27" s="4">
        <v>0.63</v>
      </c>
      <c r="AF27" s="4">
        <v>979</v>
      </c>
      <c r="AG27" s="4">
        <v>1</v>
      </c>
      <c r="AH27" s="4">
        <v>42</v>
      </c>
      <c r="AI27" s="4">
        <v>37</v>
      </c>
      <c r="AJ27" s="4">
        <v>191</v>
      </c>
      <c r="AK27" s="4">
        <v>170.9</v>
      </c>
      <c r="AL27" s="4">
        <v>4.4000000000000004</v>
      </c>
      <c r="AM27" s="4">
        <v>174</v>
      </c>
      <c r="AN27" s="4" t="s">
        <v>155</v>
      </c>
      <c r="AO27" s="4">
        <v>2</v>
      </c>
      <c r="AP27" s="5">
        <v>0.77430555555555547</v>
      </c>
      <c r="AQ27" s="4">
        <v>47.158707</v>
      </c>
      <c r="AR27" s="4">
        <v>-88.486022000000006</v>
      </c>
      <c r="AS27" s="4">
        <v>311.2</v>
      </c>
      <c r="AT27" s="4">
        <v>32.5</v>
      </c>
      <c r="AU27" s="4">
        <v>12</v>
      </c>
      <c r="AV27" s="4">
        <v>8</v>
      </c>
      <c r="AW27" s="4" t="s">
        <v>239</v>
      </c>
      <c r="AX27" s="4">
        <v>1.7</v>
      </c>
      <c r="AY27" s="4">
        <v>1.6</v>
      </c>
      <c r="AZ27" s="4">
        <v>2.4</v>
      </c>
      <c r="BA27" s="4">
        <v>13.404</v>
      </c>
      <c r="BB27" s="4">
        <v>14.53</v>
      </c>
      <c r="BC27" s="4">
        <v>1.08</v>
      </c>
      <c r="BD27" s="4">
        <v>14.106999999999999</v>
      </c>
      <c r="BE27" s="4">
        <v>2740.5729999999999</v>
      </c>
      <c r="BF27" s="4">
        <v>75.576999999999998</v>
      </c>
      <c r="BG27" s="4">
        <v>11.135999999999999</v>
      </c>
      <c r="BH27" s="4">
        <v>7.0000000000000007E-2</v>
      </c>
      <c r="BI27" s="4">
        <v>11.206</v>
      </c>
      <c r="BJ27" s="4">
        <v>9.0969999999999995</v>
      </c>
      <c r="BK27" s="4">
        <v>5.7000000000000002E-2</v>
      </c>
      <c r="BL27" s="4">
        <v>9.1539999999999999</v>
      </c>
      <c r="BM27" s="4">
        <v>16.384399999999999</v>
      </c>
      <c r="BQ27" s="4">
        <v>167.08699999999999</v>
      </c>
      <c r="BR27" s="4">
        <v>0.22586100000000001</v>
      </c>
      <c r="BS27" s="4">
        <v>-5</v>
      </c>
      <c r="BT27" s="4">
        <v>5.0000000000000001E-3</v>
      </c>
      <c r="BU27" s="4">
        <v>5.5194789999999996</v>
      </c>
      <c r="BV27" s="4">
        <v>21</v>
      </c>
      <c r="BW27" s="4">
        <f t="shared" si="9"/>
        <v>1.4582463517999997</v>
      </c>
      <c r="BY27" s="4">
        <f>BE27*$BU27*VLOOKUP("Fuel Specific Gravity",'Raw Data'!$A$1:$B$2000,2,FALSE)</f>
        <v>11360.027876221715</v>
      </c>
      <c r="BZ27" s="4">
        <f>BF27*$BU27*VLOOKUP("Fuel Specific Gravity",'Raw Data'!$A$1:$B$2000,2,FALSE)</f>
        <v>313.27639395163294</v>
      </c>
      <c r="CA27" s="4">
        <f>BJ27*$BU27*VLOOKUP("Fuel Specific Gravity",'Raw Data'!$A$1:$B$2000,2,FALSE)</f>
        <v>37.708236047712994</v>
      </c>
      <c r="CB27" s="4">
        <f>BM27*$BU27*VLOOKUP("Fuel Specific Gravity",'Raw Data'!$A$1:$B$2000,2,FALSE)</f>
        <v>67.915447147427585</v>
      </c>
    </row>
    <row r="28" spans="1:80" x14ac:dyDescent="0.25">
      <c r="A28" s="2">
        <v>43167</v>
      </c>
      <c r="B28" s="38">
        <v>2.350578703703704E-2</v>
      </c>
      <c r="C28" s="4">
        <v>13.11</v>
      </c>
      <c r="D28" s="4">
        <v>0.63090000000000002</v>
      </c>
      <c r="E28" s="4">
        <v>6309.4486219999999</v>
      </c>
      <c r="F28" s="4">
        <v>450.7</v>
      </c>
      <c r="G28" s="4">
        <v>3.2</v>
      </c>
      <c r="H28" s="4">
        <v>1582.3</v>
      </c>
      <c r="J28" s="4">
        <v>1.1000000000000001</v>
      </c>
      <c r="K28" s="4">
        <v>0.87629999999999997</v>
      </c>
      <c r="L28" s="4">
        <v>11.4884</v>
      </c>
      <c r="M28" s="4">
        <v>0.55289999999999995</v>
      </c>
      <c r="N28" s="4">
        <v>394.95209999999997</v>
      </c>
      <c r="O28" s="4">
        <v>2.8041999999999998</v>
      </c>
      <c r="P28" s="4">
        <v>397.8</v>
      </c>
      <c r="Q28" s="4">
        <v>322.62790000000001</v>
      </c>
      <c r="R28" s="4">
        <v>2.2907000000000002</v>
      </c>
      <c r="S28" s="4">
        <v>324.89999999999998</v>
      </c>
      <c r="T28" s="4">
        <v>1582.3207</v>
      </c>
      <c r="W28" s="4">
        <v>0</v>
      </c>
      <c r="X28" s="4">
        <v>0.96389999999999998</v>
      </c>
      <c r="Y28" s="4">
        <v>12.4</v>
      </c>
      <c r="Z28" s="4">
        <v>845</v>
      </c>
      <c r="AA28" s="4">
        <v>844</v>
      </c>
      <c r="AB28" s="4">
        <v>857</v>
      </c>
      <c r="AC28" s="4">
        <v>93</v>
      </c>
      <c r="AD28" s="4">
        <v>27.3</v>
      </c>
      <c r="AE28" s="4">
        <v>0.63</v>
      </c>
      <c r="AF28" s="4">
        <v>979</v>
      </c>
      <c r="AG28" s="4">
        <v>1</v>
      </c>
      <c r="AH28" s="4">
        <v>42</v>
      </c>
      <c r="AI28" s="4">
        <v>37</v>
      </c>
      <c r="AJ28" s="4">
        <v>191.9</v>
      </c>
      <c r="AK28" s="4">
        <v>171</v>
      </c>
      <c r="AL28" s="4">
        <v>4.5</v>
      </c>
      <c r="AM28" s="4">
        <v>174.4</v>
      </c>
      <c r="AN28" s="4" t="s">
        <v>155</v>
      </c>
      <c r="AO28" s="4">
        <v>2</v>
      </c>
      <c r="AP28" s="5">
        <v>0.77431712962962962</v>
      </c>
      <c r="AQ28" s="4">
        <v>47.158659</v>
      </c>
      <c r="AR28" s="4">
        <v>-88.485842000000005</v>
      </c>
      <c r="AS28" s="4">
        <v>311.3</v>
      </c>
      <c r="AT28" s="4">
        <v>31.6</v>
      </c>
      <c r="AU28" s="4">
        <v>12</v>
      </c>
      <c r="AV28" s="4">
        <v>8</v>
      </c>
      <c r="AW28" s="4" t="s">
        <v>239</v>
      </c>
      <c r="AX28" s="4">
        <v>1.1248</v>
      </c>
      <c r="AY28" s="4">
        <v>1.3124</v>
      </c>
      <c r="AZ28" s="4">
        <v>1.7528999999999999</v>
      </c>
      <c r="BA28" s="4">
        <v>13.404</v>
      </c>
      <c r="BB28" s="4">
        <v>14.51</v>
      </c>
      <c r="BC28" s="4">
        <v>1.08</v>
      </c>
      <c r="BD28" s="4">
        <v>14.115</v>
      </c>
      <c r="BE28" s="4">
        <v>2737.348</v>
      </c>
      <c r="BF28" s="4">
        <v>83.847999999999999</v>
      </c>
      <c r="BG28" s="4">
        <v>9.8550000000000004</v>
      </c>
      <c r="BH28" s="4">
        <v>7.0000000000000007E-2</v>
      </c>
      <c r="BI28" s="4">
        <v>9.9250000000000007</v>
      </c>
      <c r="BJ28" s="4">
        <v>8.0500000000000007</v>
      </c>
      <c r="BK28" s="4">
        <v>5.7000000000000002E-2</v>
      </c>
      <c r="BL28" s="4">
        <v>8.1069999999999993</v>
      </c>
      <c r="BM28" s="4">
        <v>13.010199999999999</v>
      </c>
      <c r="BQ28" s="4">
        <v>167</v>
      </c>
      <c r="BR28" s="4">
        <v>0.20219799999999999</v>
      </c>
      <c r="BS28" s="4">
        <v>-5</v>
      </c>
      <c r="BT28" s="4">
        <v>5.0000000000000001E-3</v>
      </c>
      <c r="BU28" s="4">
        <v>4.9412130000000003</v>
      </c>
      <c r="BV28" s="4">
        <v>21</v>
      </c>
      <c r="BW28" s="4">
        <f t="shared" si="9"/>
        <v>1.3054684746</v>
      </c>
      <c r="BY28" s="4">
        <f>BE28*$BU28*VLOOKUP("Fuel Specific Gravity",'Raw Data'!$A$1:$B$2000,2,FALSE)</f>
        <v>10157.890461866124</v>
      </c>
      <c r="BZ28" s="4">
        <f>BF28*$BU28*VLOOKUP("Fuel Specific Gravity",'Raw Data'!$A$1:$B$2000,2,FALSE)</f>
        <v>311.14743154562399</v>
      </c>
      <c r="CA28" s="4">
        <f>BJ28*$BU28*VLOOKUP("Fuel Specific Gravity",'Raw Data'!$A$1:$B$2000,2,FALSE)</f>
        <v>29.872350252150003</v>
      </c>
      <c r="CB28" s="4">
        <f>BM28*$BU28*VLOOKUP("Fuel Specific Gravity",'Raw Data'!$A$1:$B$2000,2,FALSE)</f>
        <v>48.2789131988226</v>
      </c>
    </row>
    <row r="29" spans="1:80" x14ac:dyDescent="0.25">
      <c r="A29" s="2">
        <v>43167</v>
      </c>
      <c r="B29" s="38">
        <v>2.351736111111111E-2</v>
      </c>
      <c r="C29" s="4">
        <v>11.893000000000001</v>
      </c>
      <c r="D29" s="4">
        <v>1.345</v>
      </c>
      <c r="E29" s="4">
        <v>13450.202359999999</v>
      </c>
      <c r="F29" s="4">
        <v>409.4</v>
      </c>
      <c r="G29" s="4">
        <v>3.1</v>
      </c>
      <c r="H29" s="4">
        <v>1295.3</v>
      </c>
      <c r="J29" s="4">
        <v>1.2</v>
      </c>
      <c r="K29" s="4">
        <v>0.87980000000000003</v>
      </c>
      <c r="L29" s="4">
        <v>10.4634</v>
      </c>
      <c r="M29" s="4">
        <v>1.1833</v>
      </c>
      <c r="N29" s="4">
        <v>360.18779999999998</v>
      </c>
      <c r="O29" s="4">
        <v>2.7273999999999998</v>
      </c>
      <c r="P29" s="4">
        <v>362.9</v>
      </c>
      <c r="Q29" s="4">
        <v>294.22969999999998</v>
      </c>
      <c r="R29" s="4">
        <v>2.2279</v>
      </c>
      <c r="S29" s="4">
        <v>296.5</v>
      </c>
      <c r="T29" s="4">
        <v>1295.3176000000001</v>
      </c>
      <c r="W29" s="4">
        <v>0</v>
      </c>
      <c r="X29" s="4">
        <v>1.0558000000000001</v>
      </c>
      <c r="Y29" s="4">
        <v>12.4</v>
      </c>
      <c r="Z29" s="4">
        <v>845</v>
      </c>
      <c r="AA29" s="4">
        <v>845</v>
      </c>
      <c r="AB29" s="4">
        <v>857</v>
      </c>
      <c r="AC29" s="4">
        <v>93</v>
      </c>
      <c r="AD29" s="4">
        <v>27.3</v>
      </c>
      <c r="AE29" s="4">
        <v>0.63</v>
      </c>
      <c r="AF29" s="4">
        <v>979</v>
      </c>
      <c r="AG29" s="4">
        <v>1</v>
      </c>
      <c r="AH29" s="4">
        <v>42</v>
      </c>
      <c r="AI29" s="4">
        <v>37</v>
      </c>
      <c r="AJ29" s="4">
        <v>191.1</v>
      </c>
      <c r="AK29" s="4">
        <v>171</v>
      </c>
      <c r="AL29" s="4">
        <v>4.4000000000000004</v>
      </c>
      <c r="AM29" s="4">
        <v>174.8</v>
      </c>
      <c r="AN29" s="4" t="s">
        <v>155</v>
      </c>
      <c r="AO29" s="4">
        <v>2</v>
      </c>
      <c r="AP29" s="5">
        <v>0.77432870370370377</v>
      </c>
      <c r="AQ29" s="4">
        <v>47.158582000000003</v>
      </c>
      <c r="AR29" s="4">
        <v>-88.485572000000005</v>
      </c>
      <c r="AS29" s="4">
        <v>311.2</v>
      </c>
      <c r="AT29" s="4">
        <v>29.7</v>
      </c>
      <c r="AU29" s="4">
        <v>12</v>
      </c>
      <c r="AV29" s="4">
        <v>10</v>
      </c>
      <c r="AW29" s="4" t="s">
        <v>199</v>
      </c>
      <c r="AX29" s="4">
        <v>1.0438000000000001</v>
      </c>
      <c r="AY29" s="4">
        <v>1.3438000000000001</v>
      </c>
      <c r="AZ29" s="4">
        <v>1.7157</v>
      </c>
      <c r="BA29" s="4">
        <v>13.404</v>
      </c>
      <c r="BB29" s="4">
        <v>14.96</v>
      </c>
      <c r="BC29" s="4">
        <v>1.1200000000000001</v>
      </c>
      <c r="BD29" s="4">
        <v>13.662000000000001</v>
      </c>
      <c r="BE29" s="4">
        <v>2583.002</v>
      </c>
      <c r="BF29" s="4">
        <v>185.92599999999999</v>
      </c>
      <c r="BG29" s="4">
        <v>9.3109999999999999</v>
      </c>
      <c r="BH29" s="4">
        <v>7.0999999999999994E-2</v>
      </c>
      <c r="BI29" s="4">
        <v>9.3819999999999997</v>
      </c>
      <c r="BJ29" s="4">
        <v>7.6059999999999999</v>
      </c>
      <c r="BK29" s="4">
        <v>5.8000000000000003E-2</v>
      </c>
      <c r="BL29" s="4">
        <v>7.6639999999999997</v>
      </c>
      <c r="BM29" s="4">
        <v>11.0344</v>
      </c>
      <c r="BQ29" s="4">
        <v>189.50200000000001</v>
      </c>
      <c r="BR29" s="4">
        <v>0.191107</v>
      </c>
      <c r="BS29" s="4">
        <v>-5</v>
      </c>
      <c r="BT29" s="4">
        <v>5.8770000000000003E-3</v>
      </c>
      <c r="BU29" s="4">
        <v>4.6701769999999998</v>
      </c>
      <c r="BV29" s="4">
        <v>21</v>
      </c>
      <c r="BW29" s="4">
        <f t="shared" si="9"/>
        <v>1.2338607633999998</v>
      </c>
      <c r="BY29" s="4">
        <f>BE29*$BU29*VLOOKUP("Fuel Specific Gravity",'Raw Data'!$A$1:$B$2000,2,FALSE)</f>
        <v>9059.3704750468532</v>
      </c>
      <c r="BZ29" s="4">
        <f>BF29*$BU29*VLOOKUP("Fuel Specific Gravity",'Raw Data'!$A$1:$B$2000,2,FALSE)</f>
        <v>652.09880400540192</v>
      </c>
      <c r="CA29" s="4">
        <f>BJ29*$BU29*VLOOKUP("Fuel Specific Gravity",'Raw Data'!$A$1:$B$2000,2,FALSE)</f>
        <v>26.676546062762</v>
      </c>
      <c r="CB29" s="4">
        <f>BM29*$BU29*VLOOKUP("Fuel Specific Gravity",'Raw Data'!$A$1:$B$2000,2,FALSE)</f>
        <v>38.700983417688803</v>
      </c>
    </row>
    <row r="30" spans="1:80" x14ac:dyDescent="0.25">
      <c r="A30" s="2">
        <v>43167</v>
      </c>
      <c r="B30" s="38">
        <v>2.3528935185185187E-2</v>
      </c>
      <c r="C30" s="4">
        <v>11.611000000000001</v>
      </c>
      <c r="D30" s="4">
        <v>3.7160000000000002</v>
      </c>
      <c r="E30" s="4">
        <v>37160.151769999997</v>
      </c>
      <c r="F30" s="4">
        <v>373.2</v>
      </c>
      <c r="G30" s="4">
        <v>3.1</v>
      </c>
      <c r="H30" s="4">
        <v>1730.7</v>
      </c>
      <c r="J30" s="4">
        <v>1.2</v>
      </c>
      <c r="K30" s="4">
        <v>0.85980000000000001</v>
      </c>
      <c r="L30" s="4">
        <v>9.9827999999999992</v>
      </c>
      <c r="M30" s="4">
        <v>3.1949000000000001</v>
      </c>
      <c r="N30" s="4">
        <v>320.86290000000002</v>
      </c>
      <c r="O30" s="4">
        <v>2.6404999999999998</v>
      </c>
      <c r="P30" s="4">
        <v>323.5</v>
      </c>
      <c r="Q30" s="4">
        <v>262.10599999999999</v>
      </c>
      <c r="R30" s="4">
        <v>2.157</v>
      </c>
      <c r="S30" s="4">
        <v>264.3</v>
      </c>
      <c r="T30" s="4">
        <v>1730.7237</v>
      </c>
      <c r="W30" s="4">
        <v>0</v>
      </c>
      <c r="X30" s="4">
        <v>1.0317000000000001</v>
      </c>
      <c r="Y30" s="4">
        <v>12.5</v>
      </c>
      <c r="Z30" s="4">
        <v>847</v>
      </c>
      <c r="AA30" s="4">
        <v>847</v>
      </c>
      <c r="AB30" s="4">
        <v>860</v>
      </c>
      <c r="AC30" s="4">
        <v>93</v>
      </c>
      <c r="AD30" s="4">
        <v>27.3</v>
      </c>
      <c r="AE30" s="4">
        <v>0.63</v>
      </c>
      <c r="AF30" s="4">
        <v>979</v>
      </c>
      <c r="AG30" s="4">
        <v>1</v>
      </c>
      <c r="AH30" s="4">
        <v>42</v>
      </c>
      <c r="AI30" s="4">
        <v>37</v>
      </c>
      <c r="AJ30" s="4">
        <v>191.9</v>
      </c>
      <c r="AK30" s="4">
        <v>171</v>
      </c>
      <c r="AL30" s="4">
        <v>4.5999999999999996</v>
      </c>
      <c r="AM30" s="4">
        <v>175</v>
      </c>
      <c r="AN30" s="4" t="s">
        <v>155</v>
      </c>
      <c r="AO30" s="4">
        <v>2</v>
      </c>
      <c r="AP30" s="5">
        <v>0.77435185185185185</v>
      </c>
      <c r="AQ30" s="4">
        <v>47.158557999999999</v>
      </c>
      <c r="AR30" s="4">
        <v>-88.485484999999997</v>
      </c>
      <c r="AS30" s="4">
        <v>311.2</v>
      </c>
      <c r="AT30" s="4">
        <v>28.9</v>
      </c>
      <c r="AU30" s="4">
        <v>12</v>
      </c>
      <c r="AV30" s="4">
        <v>10</v>
      </c>
      <c r="AW30" s="4" t="s">
        <v>199</v>
      </c>
      <c r="AX30" s="4">
        <v>1.1718280000000001</v>
      </c>
      <c r="AY30" s="4">
        <v>1.4718279999999999</v>
      </c>
      <c r="AZ30" s="4">
        <v>1.871828</v>
      </c>
      <c r="BA30" s="4">
        <v>13.404</v>
      </c>
      <c r="BB30" s="4">
        <v>12.71</v>
      </c>
      <c r="BC30" s="4">
        <v>0.95</v>
      </c>
      <c r="BD30" s="4">
        <v>16.309999999999999</v>
      </c>
      <c r="BE30" s="4">
        <v>2172.7979999999998</v>
      </c>
      <c r="BF30" s="4">
        <v>442.59399999999999</v>
      </c>
      <c r="BG30" s="4">
        <v>7.3129999999999997</v>
      </c>
      <c r="BH30" s="4">
        <v>0.06</v>
      </c>
      <c r="BI30" s="4">
        <v>7.3739999999999997</v>
      </c>
      <c r="BJ30" s="4">
        <v>5.9740000000000002</v>
      </c>
      <c r="BK30" s="4">
        <v>4.9000000000000002E-2</v>
      </c>
      <c r="BL30" s="4">
        <v>6.0229999999999997</v>
      </c>
      <c r="BM30" s="4">
        <v>12.9992</v>
      </c>
      <c r="BQ30" s="4">
        <v>163.279</v>
      </c>
      <c r="BR30" s="4">
        <v>0.166321</v>
      </c>
      <c r="BS30" s="4">
        <v>-5</v>
      </c>
      <c r="BT30" s="4">
        <v>5.1229999999999999E-3</v>
      </c>
      <c r="BU30" s="4">
        <v>4.06447</v>
      </c>
      <c r="BV30" s="4">
        <v>21</v>
      </c>
      <c r="BW30" s="4">
        <f t="shared" si="9"/>
        <v>1.0738329739999999</v>
      </c>
      <c r="BY30" s="4">
        <f>BE30*$BU30*VLOOKUP("Fuel Specific Gravity",'Raw Data'!$A$1:$B$2000,2,FALSE)</f>
        <v>6632.2854875820594</v>
      </c>
      <c r="BZ30" s="4">
        <f>BF30*$BU30*VLOOKUP("Fuel Specific Gravity",'Raw Data'!$A$1:$B$2000,2,FALSE)</f>
        <v>1350.98143642018</v>
      </c>
      <c r="CA30" s="4">
        <f>BJ30*$BU30*VLOOKUP("Fuel Specific Gravity",'Raw Data'!$A$1:$B$2000,2,FALSE)</f>
        <v>18.23513897878</v>
      </c>
      <c r="CB30" s="4">
        <f>BM30*$BU30*VLOOKUP("Fuel Specific Gravity",'Raw Data'!$A$1:$B$2000,2,FALSE)</f>
        <v>39.678978676424002</v>
      </c>
    </row>
    <row r="31" spans="1:80" x14ac:dyDescent="0.25">
      <c r="A31" s="2">
        <v>43167</v>
      </c>
      <c r="B31" s="38">
        <v>2.3540509259259258E-2</v>
      </c>
      <c r="C31" s="4">
        <v>11.958</v>
      </c>
      <c r="D31" s="4">
        <v>2.2403</v>
      </c>
      <c r="E31" s="4">
        <v>22402.769489999999</v>
      </c>
      <c r="F31" s="4">
        <v>313</v>
      </c>
      <c r="G31" s="4">
        <v>3</v>
      </c>
      <c r="H31" s="4">
        <v>2023.9</v>
      </c>
      <c r="J31" s="4">
        <v>1.3</v>
      </c>
      <c r="K31" s="4">
        <v>0.87039999999999995</v>
      </c>
      <c r="L31" s="4">
        <v>10.408899999999999</v>
      </c>
      <c r="M31" s="4">
        <v>1.95</v>
      </c>
      <c r="N31" s="4">
        <v>272.4581</v>
      </c>
      <c r="O31" s="4">
        <v>2.6113</v>
      </c>
      <c r="P31" s="4">
        <v>275.10000000000002</v>
      </c>
      <c r="Q31" s="4">
        <v>222.5652</v>
      </c>
      <c r="R31" s="4">
        <v>2.1331000000000002</v>
      </c>
      <c r="S31" s="4">
        <v>224.7</v>
      </c>
      <c r="T31" s="4">
        <v>2023.8590999999999</v>
      </c>
      <c r="W31" s="4">
        <v>0</v>
      </c>
      <c r="X31" s="4">
        <v>1.1315999999999999</v>
      </c>
      <c r="Y31" s="4">
        <v>12.4</v>
      </c>
      <c r="Z31" s="4">
        <v>849</v>
      </c>
      <c r="AA31" s="4">
        <v>849</v>
      </c>
      <c r="AB31" s="4">
        <v>861</v>
      </c>
      <c r="AC31" s="4">
        <v>93</v>
      </c>
      <c r="AD31" s="4">
        <v>27.3</v>
      </c>
      <c r="AE31" s="4">
        <v>0.63</v>
      </c>
      <c r="AF31" s="4">
        <v>979</v>
      </c>
      <c r="AG31" s="4">
        <v>1</v>
      </c>
      <c r="AH31" s="4">
        <v>42</v>
      </c>
      <c r="AI31" s="4">
        <v>37</v>
      </c>
      <c r="AJ31" s="4">
        <v>191.1</v>
      </c>
      <c r="AK31" s="4">
        <v>171</v>
      </c>
      <c r="AL31" s="4">
        <v>4.5999999999999996</v>
      </c>
      <c r="AM31" s="4">
        <v>175</v>
      </c>
      <c r="AN31" s="4" t="s">
        <v>155</v>
      </c>
      <c r="AO31" s="4">
        <v>2</v>
      </c>
      <c r="AP31" s="5">
        <v>0.77435185185185185</v>
      </c>
      <c r="AQ31" s="4">
        <v>47.158535999999998</v>
      </c>
      <c r="AR31" s="4">
        <v>-88.485377</v>
      </c>
      <c r="AS31" s="4">
        <v>311.2</v>
      </c>
      <c r="AT31" s="4">
        <v>28</v>
      </c>
      <c r="AU31" s="4">
        <v>12</v>
      </c>
      <c r="AV31" s="4">
        <v>10</v>
      </c>
      <c r="AW31" s="4" t="s">
        <v>199</v>
      </c>
      <c r="AX31" s="4">
        <v>1.2718719999999999</v>
      </c>
      <c r="AY31" s="4">
        <v>1.140641</v>
      </c>
      <c r="AZ31" s="4">
        <v>1.9</v>
      </c>
      <c r="BA31" s="4">
        <v>13.404</v>
      </c>
      <c r="BB31" s="4">
        <v>13.82</v>
      </c>
      <c r="BC31" s="4">
        <v>1.03</v>
      </c>
      <c r="BD31" s="4">
        <v>14.887</v>
      </c>
      <c r="BE31" s="4">
        <v>2408.431</v>
      </c>
      <c r="BF31" s="4">
        <v>287.17</v>
      </c>
      <c r="BG31" s="4">
        <v>6.6020000000000003</v>
      </c>
      <c r="BH31" s="4">
        <v>6.3E-2</v>
      </c>
      <c r="BI31" s="4">
        <v>6.665</v>
      </c>
      <c r="BJ31" s="4">
        <v>5.3929999999999998</v>
      </c>
      <c r="BK31" s="4">
        <v>5.1999999999999998E-2</v>
      </c>
      <c r="BL31" s="4">
        <v>5.4450000000000003</v>
      </c>
      <c r="BM31" s="4">
        <v>16.159700000000001</v>
      </c>
      <c r="BQ31" s="4">
        <v>190.37200000000001</v>
      </c>
      <c r="BR31" s="4">
        <v>0.152476</v>
      </c>
      <c r="BS31" s="4">
        <v>-5</v>
      </c>
      <c r="BT31" s="4">
        <v>5.8770000000000003E-3</v>
      </c>
      <c r="BU31" s="4">
        <v>3.7261320000000002</v>
      </c>
      <c r="BV31" s="4">
        <v>21</v>
      </c>
      <c r="BW31" s="4">
        <f t="shared" si="9"/>
        <v>0.98444407440000004</v>
      </c>
      <c r="BY31" s="4">
        <f>BE31*$BU31*VLOOKUP("Fuel Specific Gravity",'Raw Data'!$A$1:$B$2000,2,FALSE)</f>
        <v>6739.5729959878927</v>
      </c>
      <c r="BZ31" s="4">
        <f>BF31*$BU31*VLOOKUP("Fuel Specific Gravity",'Raw Data'!$A$1:$B$2000,2,FALSE)</f>
        <v>803.59502815644009</v>
      </c>
      <c r="CA31" s="4">
        <f>BJ31*$BU31*VLOOKUP("Fuel Specific Gravity",'Raw Data'!$A$1:$B$2000,2,FALSE)</f>
        <v>15.091367436876002</v>
      </c>
      <c r="CB31" s="4">
        <f>BM31*$BU31*VLOOKUP("Fuel Specific Gravity",'Raw Data'!$A$1:$B$2000,2,FALSE)</f>
        <v>45.220094635580409</v>
      </c>
    </row>
    <row r="32" spans="1:80" x14ac:dyDescent="0.25">
      <c r="A32" s="2">
        <v>43167</v>
      </c>
      <c r="B32" s="38">
        <v>2.3552083333333335E-2</v>
      </c>
      <c r="C32" s="4">
        <v>12.379</v>
      </c>
      <c r="D32" s="4">
        <v>1.3075000000000001</v>
      </c>
      <c r="E32" s="4">
        <v>13075.18519</v>
      </c>
      <c r="F32" s="4">
        <v>259.8</v>
      </c>
      <c r="G32" s="4">
        <v>3</v>
      </c>
      <c r="H32" s="4">
        <v>1644.6</v>
      </c>
      <c r="J32" s="4">
        <v>1.4</v>
      </c>
      <c r="K32" s="4">
        <v>0.87590000000000001</v>
      </c>
      <c r="L32" s="4">
        <v>10.8432</v>
      </c>
      <c r="M32" s="4">
        <v>1.1453</v>
      </c>
      <c r="N32" s="4">
        <v>227.60910000000001</v>
      </c>
      <c r="O32" s="4">
        <v>2.6278000000000001</v>
      </c>
      <c r="P32" s="4">
        <v>230.2</v>
      </c>
      <c r="Q32" s="4">
        <v>185.929</v>
      </c>
      <c r="R32" s="4">
        <v>2.1465999999999998</v>
      </c>
      <c r="S32" s="4">
        <v>188.1</v>
      </c>
      <c r="T32" s="4">
        <v>1644.6080999999999</v>
      </c>
      <c r="W32" s="4">
        <v>0</v>
      </c>
      <c r="X32" s="4">
        <v>1.2241</v>
      </c>
      <c r="Y32" s="4">
        <v>12.4</v>
      </c>
      <c r="Z32" s="4">
        <v>850</v>
      </c>
      <c r="AA32" s="4">
        <v>850</v>
      </c>
      <c r="AB32" s="4">
        <v>861</v>
      </c>
      <c r="AC32" s="4">
        <v>93</v>
      </c>
      <c r="AD32" s="4">
        <v>27.3</v>
      </c>
      <c r="AE32" s="4">
        <v>0.63</v>
      </c>
      <c r="AF32" s="4">
        <v>979</v>
      </c>
      <c r="AG32" s="4">
        <v>1</v>
      </c>
      <c r="AH32" s="4">
        <v>42</v>
      </c>
      <c r="AI32" s="4">
        <v>37</v>
      </c>
      <c r="AJ32" s="4">
        <v>191</v>
      </c>
      <c r="AK32" s="4">
        <v>171</v>
      </c>
      <c r="AL32" s="4">
        <v>4.5</v>
      </c>
      <c r="AM32" s="4">
        <v>175</v>
      </c>
      <c r="AN32" s="4" t="s">
        <v>155</v>
      </c>
      <c r="AO32" s="4">
        <v>2</v>
      </c>
      <c r="AP32" s="5">
        <v>0.77436342592592589</v>
      </c>
      <c r="AQ32" s="4">
        <v>47.158486000000003</v>
      </c>
      <c r="AR32" s="4">
        <v>-88.485123000000002</v>
      </c>
      <c r="AS32" s="4">
        <v>311.10000000000002</v>
      </c>
      <c r="AT32" s="4">
        <v>26.8</v>
      </c>
      <c r="AU32" s="4">
        <v>12</v>
      </c>
      <c r="AV32" s="4">
        <v>10</v>
      </c>
      <c r="AW32" s="4" t="s">
        <v>199</v>
      </c>
      <c r="AX32" s="4">
        <v>1.4438</v>
      </c>
      <c r="AY32" s="4">
        <v>1.2157</v>
      </c>
      <c r="AZ32" s="4">
        <v>2.1876000000000002</v>
      </c>
      <c r="BA32" s="4">
        <v>13.404</v>
      </c>
      <c r="BB32" s="4">
        <v>14.47</v>
      </c>
      <c r="BC32" s="4">
        <v>1.08</v>
      </c>
      <c r="BD32" s="4">
        <v>14.162000000000001</v>
      </c>
      <c r="BE32" s="4">
        <v>2593.518</v>
      </c>
      <c r="BF32" s="4">
        <v>174.35599999999999</v>
      </c>
      <c r="BG32" s="4">
        <v>5.7009999999999996</v>
      </c>
      <c r="BH32" s="4">
        <v>6.6000000000000003E-2</v>
      </c>
      <c r="BI32" s="4">
        <v>5.7670000000000003</v>
      </c>
      <c r="BJ32" s="4">
        <v>4.657</v>
      </c>
      <c r="BK32" s="4">
        <v>5.3999999999999999E-2</v>
      </c>
      <c r="BL32" s="4">
        <v>4.7110000000000003</v>
      </c>
      <c r="BM32" s="4">
        <v>13.574299999999999</v>
      </c>
      <c r="BQ32" s="4">
        <v>212.89</v>
      </c>
      <c r="BR32" s="4">
        <v>0.13872200000000001</v>
      </c>
      <c r="BS32" s="4">
        <v>-5</v>
      </c>
      <c r="BT32" s="4">
        <v>6.0000000000000001E-3</v>
      </c>
      <c r="BU32" s="4">
        <v>3.3900190000000001</v>
      </c>
      <c r="BV32" s="4">
        <v>21</v>
      </c>
      <c r="BW32" s="4">
        <f t="shared" si="9"/>
        <v>0.89564301980000005</v>
      </c>
      <c r="BY32" s="4">
        <f>BE32*$BU32*VLOOKUP("Fuel Specific Gravity",'Raw Data'!$A$1:$B$2000,2,FALSE)</f>
        <v>6602.8485479283418</v>
      </c>
      <c r="BZ32" s="4">
        <f>BF32*$BU32*VLOOKUP("Fuel Specific Gravity",'Raw Data'!$A$1:$B$2000,2,FALSE)</f>
        <v>443.89368472576399</v>
      </c>
      <c r="CA32" s="4">
        <f>BJ32*$BU32*VLOOKUP("Fuel Specific Gravity",'Raw Data'!$A$1:$B$2000,2,FALSE)</f>
        <v>11.856276180732999</v>
      </c>
      <c r="CB32" s="4">
        <f>BM32*$BU32*VLOOKUP("Fuel Specific Gravity",'Raw Data'!$A$1:$B$2000,2,FALSE)</f>
        <v>34.558868318686699</v>
      </c>
    </row>
    <row r="33" spans="1:80" x14ac:dyDescent="0.25">
      <c r="A33" s="2">
        <v>43167</v>
      </c>
      <c r="B33" s="38">
        <v>2.3563657407407405E-2</v>
      </c>
      <c r="C33" s="4">
        <v>12.446999999999999</v>
      </c>
      <c r="D33" s="4">
        <v>0.83560000000000001</v>
      </c>
      <c r="E33" s="4">
        <v>8356.206897</v>
      </c>
      <c r="F33" s="4">
        <v>228.8</v>
      </c>
      <c r="G33" s="4">
        <v>3</v>
      </c>
      <c r="H33" s="4">
        <v>1332.2</v>
      </c>
      <c r="J33" s="4">
        <v>1.4</v>
      </c>
      <c r="K33" s="4">
        <v>0.88</v>
      </c>
      <c r="L33" s="4">
        <v>10.953900000000001</v>
      </c>
      <c r="M33" s="4">
        <v>0.73540000000000005</v>
      </c>
      <c r="N33" s="4">
        <v>201.35749999999999</v>
      </c>
      <c r="O33" s="4">
        <v>2.6276000000000002</v>
      </c>
      <c r="P33" s="4">
        <v>204</v>
      </c>
      <c r="Q33" s="4">
        <v>164.4846</v>
      </c>
      <c r="R33" s="4">
        <v>2.1465000000000001</v>
      </c>
      <c r="S33" s="4">
        <v>166.6</v>
      </c>
      <c r="T33" s="4">
        <v>1332.2256</v>
      </c>
      <c r="W33" s="4">
        <v>0</v>
      </c>
      <c r="X33" s="4">
        <v>1.232</v>
      </c>
      <c r="Y33" s="4">
        <v>12.4</v>
      </c>
      <c r="Z33" s="4">
        <v>850</v>
      </c>
      <c r="AA33" s="4">
        <v>851</v>
      </c>
      <c r="AB33" s="4">
        <v>862</v>
      </c>
      <c r="AC33" s="4">
        <v>93</v>
      </c>
      <c r="AD33" s="4">
        <v>27.3</v>
      </c>
      <c r="AE33" s="4">
        <v>0.63</v>
      </c>
      <c r="AF33" s="4">
        <v>979</v>
      </c>
      <c r="AG33" s="4">
        <v>1</v>
      </c>
      <c r="AH33" s="4">
        <v>42</v>
      </c>
      <c r="AI33" s="4">
        <v>37</v>
      </c>
      <c r="AJ33" s="4">
        <v>191</v>
      </c>
      <c r="AK33" s="4">
        <v>171</v>
      </c>
      <c r="AL33" s="4">
        <v>4.5999999999999996</v>
      </c>
      <c r="AM33" s="4">
        <v>175</v>
      </c>
      <c r="AN33" s="4" t="s">
        <v>155</v>
      </c>
      <c r="AO33" s="4">
        <v>2</v>
      </c>
      <c r="AP33" s="5">
        <v>0.77438657407407396</v>
      </c>
      <c r="AQ33" s="4">
        <v>47.158470000000001</v>
      </c>
      <c r="AR33" s="4">
        <v>-88.485039999999998</v>
      </c>
      <c r="AS33" s="4">
        <v>311.10000000000002</v>
      </c>
      <c r="AT33" s="4">
        <v>25.1</v>
      </c>
      <c r="AU33" s="4">
        <v>12</v>
      </c>
      <c r="AV33" s="4">
        <v>10</v>
      </c>
      <c r="AW33" s="4" t="s">
        <v>199</v>
      </c>
      <c r="AX33" s="4">
        <v>1.5</v>
      </c>
      <c r="AY33" s="4">
        <v>1.3</v>
      </c>
      <c r="AZ33" s="4">
        <v>2.2999999999999998</v>
      </c>
      <c r="BA33" s="4">
        <v>13.404</v>
      </c>
      <c r="BB33" s="4">
        <v>14.98</v>
      </c>
      <c r="BC33" s="4">
        <v>1.1200000000000001</v>
      </c>
      <c r="BD33" s="4">
        <v>13.632999999999999</v>
      </c>
      <c r="BE33" s="4">
        <v>2693.502</v>
      </c>
      <c r="BF33" s="4">
        <v>115.08799999999999</v>
      </c>
      <c r="BG33" s="4">
        <v>5.1849999999999996</v>
      </c>
      <c r="BH33" s="4">
        <v>6.8000000000000005E-2</v>
      </c>
      <c r="BI33" s="4">
        <v>5.2530000000000001</v>
      </c>
      <c r="BJ33" s="4">
        <v>4.2359999999999998</v>
      </c>
      <c r="BK33" s="4">
        <v>5.5E-2</v>
      </c>
      <c r="BL33" s="4">
        <v>4.2910000000000004</v>
      </c>
      <c r="BM33" s="4">
        <v>11.304399999999999</v>
      </c>
      <c r="BQ33" s="4">
        <v>220.27699999999999</v>
      </c>
      <c r="BR33" s="4">
        <v>0.14840100000000001</v>
      </c>
      <c r="BS33" s="4">
        <v>-5</v>
      </c>
      <c r="BT33" s="4">
        <v>5.1229999999999999E-3</v>
      </c>
      <c r="BU33" s="4">
        <v>3.6265489999999998</v>
      </c>
      <c r="BV33" s="4">
        <v>21</v>
      </c>
      <c r="BW33" s="4">
        <f t="shared" si="9"/>
        <v>0.95813424579999995</v>
      </c>
      <c r="BY33" s="4">
        <f>BE33*$BU33*VLOOKUP("Fuel Specific Gravity",'Raw Data'!$A$1:$B$2000,2,FALSE)</f>
        <v>7335.8558554330966</v>
      </c>
      <c r="BZ33" s="4">
        <f>BF33*$BU33*VLOOKUP("Fuel Specific Gravity",'Raw Data'!$A$1:$B$2000,2,FALSE)</f>
        <v>313.44657575531198</v>
      </c>
      <c r="CA33" s="4">
        <f>BJ33*$BU33*VLOOKUP("Fuel Specific Gravity",'Raw Data'!$A$1:$B$2000,2,FALSE)</f>
        <v>11.536908234563999</v>
      </c>
      <c r="CB33" s="4">
        <f>BM33*$BU33*VLOOKUP("Fuel Specific Gravity",'Raw Data'!$A$1:$B$2000,2,FALSE)</f>
        <v>30.787966347215598</v>
      </c>
    </row>
    <row r="34" spans="1:80" x14ac:dyDescent="0.25">
      <c r="A34" s="2">
        <v>43167</v>
      </c>
      <c r="B34" s="38">
        <v>2.3575231481481482E-2</v>
      </c>
      <c r="C34" s="4">
        <v>12.628</v>
      </c>
      <c r="D34" s="4">
        <v>0.59570000000000001</v>
      </c>
      <c r="E34" s="4">
        <v>5957.3728110000002</v>
      </c>
      <c r="F34" s="4">
        <v>215</v>
      </c>
      <c r="G34" s="4">
        <v>2.9</v>
      </c>
      <c r="H34" s="4">
        <v>1292.0999999999999</v>
      </c>
      <c r="J34" s="4">
        <v>1.5</v>
      </c>
      <c r="K34" s="4">
        <v>0.88080000000000003</v>
      </c>
      <c r="L34" s="4">
        <v>11.1225</v>
      </c>
      <c r="M34" s="4">
        <v>0.52470000000000006</v>
      </c>
      <c r="N34" s="4">
        <v>189.35830000000001</v>
      </c>
      <c r="O34" s="4">
        <v>2.5436000000000001</v>
      </c>
      <c r="P34" s="4">
        <v>191.9</v>
      </c>
      <c r="Q34" s="4">
        <v>154.68270000000001</v>
      </c>
      <c r="R34" s="4">
        <v>2.0777999999999999</v>
      </c>
      <c r="S34" s="4">
        <v>156.80000000000001</v>
      </c>
      <c r="T34" s="4">
        <v>1292.0975000000001</v>
      </c>
      <c r="W34" s="4">
        <v>0</v>
      </c>
      <c r="X34" s="4">
        <v>1.3185</v>
      </c>
      <c r="Y34" s="4">
        <v>12.4</v>
      </c>
      <c r="Z34" s="4">
        <v>850</v>
      </c>
      <c r="AA34" s="4">
        <v>850</v>
      </c>
      <c r="AB34" s="4">
        <v>861</v>
      </c>
      <c r="AC34" s="4">
        <v>93</v>
      </c>
      <c r="AD34" s="4">
        <v>27.3</v>
      </c>
      <c r="AE34" s="4">
        <v>0.63</v>
      </c>
      <c r="AF34" s="4">
        <v>979</v>
      </c>
      <c r="AG34" s="4">
        <v>1</v>
      </c>
      <c r="AH34" s="4">
        <v>42</v>
      </c>
      <c r="AI34" s="4">
        <v>37</v>
      </c>
      <c r="AJ34" s="4">
        <v>191</v>
      </c>
      <c r="AK34" s="4">
        <v>171</v>
      </c>
      <c r="AL34" s="4">
        <v>4.5999999999999996</v>
      </c>
      <c r="AM34" s="4">
        <v>175</v>
      </c>
      <c r="AN34" s="4" t="s">
        <v>155</v>
      </c>
      <c r="AO34" s="4">
        <v>2</v>
      </c>
      <c r="AP34" s="5">
        <v>0.77438657407407396</v>
      </c>
      <c r="AQ34" s="4">
        <v>47.158453000000002</v>
      </c>
      <c r="AR34" s="4">
        <v>-88.484938</v>
      </c>
      <c r="AS34" s="4">
        <v>311</v>
      </c>
      <c r="AT34" s="4">
        <v>21.6</v>
      </c>
      <c r="AU34" s="4">
        <v>12</v>
      </c>
      <c r="AV34" s="4">
        <v>10</v>
      </c>
      <c r="AW34" s="4" t="s">
        <v>199</v>
      </c>
      <c r="AX34" s="4">
        <v>1.5719000000000001</v>
      </c>
      <c r="AY34" s="4">
        <v>1.4438</v>
      </c>
      <c r="AZ34" s="4">
        <v>2.4438</v>
      </c>
      <c r="BA34" s="4">
        <v>13.404</v>
      </c>
      <c r="BB34" s="4">
        <v>15.08</v>
      </c>
      <c r="BC34" s="4">
        <v>1.1299999999999999</v>
      </c>
      <c r="BD34" s="4">
        <v>13.534000000000001</v>
      </c>
      <c r="BE34" s="4">
        <v>2745.7020000000002</v>
      </c>
      <c r="BF34" s="4">
        <v>82.444000000000003</v>
      </c>
      <c r="BG34" s="4">
        <v>4.8949999999999996</v>
      </c>
      <c r="BH34" s="4">
        <v>6.6000000000000003E-2</v>
      </c>
      <c r="BI34" s="4">
        <v>4.9610000000000003</v>
      </c>
      <c r="BJ34" s="4">
        <v>3.9990000000000001</v>
      </c>
      <c r="BK34" s="4">
        <v>5.3999999999999999E-2</v>
      </c>
      <c r="BL34" s="4">
        <v>4.0529999999999999</v>
      </c>
      <c r="BM34" s="4">
        <v>11.007</v>
      </c>
      <c r="BQ34" s="4">
        <v>236.666</v>
      </c>
      <c r="BR34" s="4">
        <v>0.17894099999999999</v>
      </c>
      <c r="BS34" s="4">
        <v>-5</v>
      </c>
      <c r="BT34" s="4">
        <v>5.0000000000000001E-3</v>
      </c>
      <c r="BU34" s="4">
        <v>4.3728699999999998</v>
      </c>
      <c r="BV34" s="4">
        <v>21</v>
      </c>
      <c r="BW34" s="4">
        <f t="shared" si="9"/>
        <v>1.1553122539999998</v>
      </c>
      <c r="BY34" s="4">
        <f>BE34*$BU34*VLOOKUP("Fuel Specific Gravity",'Raw Data'!$A$1:$B$2000,2,FALSE)</f>
        <v>9016.9550264597401</v>
      </c>
      <c r="BZ34" s="4">
        <f>BF34*$BU34*VLOOKUP("Fuel Specific Gravity",'Raw Data'!$A$1:$B$2000,2,FALSE)</f>
        <v>270.74818760427996</v>
      </c>
      <c r="CA34" s="4">
        <f>BJ34*$BU34*VLOOKUP("Fuel Specific Gravity",'Raw Data'!$A$1:$B$2000,2,FALSE)</f>
        <v>13.132817454629999</v>
      </c>
      <c r="CB34" s="4">
        <f>BM34*$BU34*VLOOKUP("Fuel Specific Gravity",'Raw Data'!$A$1:$B$2000,2,FALSE)</f>
        <v>36.147267247590001</v>
      </c>
    </row>
    <row r="35" spans="1:80" x14ac:dyDescent="0.25">
      <c r="A35" s="2">
        <v>43167</v>
      </c>
      <c r="B35" s="38">
        <v>2.3586805555555559E-2</v>
      </c>
      <c r="C35" s="4">
        <v>12.797000000000001</v>
      </c>
      <c r="D35" s="4">
        <v>0.42780000000000001</v>
      </c>
      <c r="E35" s="4">
        <v>4278.2235199999996</v>
      </c>
      <c r="F35" s="4">
        <v>204</v>
      </c>
      <c r="G35" s="4">
        <v>2.8</v>
      </c>
      <c r="H35" s="4">
        <v>1182</v>
      </c>
      <c r="J35" s="4">
        <v>1.54</v>
      </c>
      <c r="K35" s="4">
        <v>0.88109999999999999</v>
      </c>
      <c r="L35" s="4">
        <v>11.2752</v>
      </c>
      <c r="M35" s="4">
        <v>0.37690000000000001</v>
      </c>
      <c r="N35" s="4">
        <v>179.76060000000001</v>
      </c>
      <c r="O35" s="4">
        <v>2.4470000000000001</v>
      </c>
      <c r="P35" s="4">
        <v>182.2</v>
      </c>
      <c r="Q35" s="4">
        <v>146.8426</v>
      </c>
      <c r="R35" s="4">
        <v>1.9988999999999999</v>
      </c>
      <c r="S35" s="4">
        <v>148.80000000000001</v>
      </c>
      <c r="T35" s="4">
        <v>1182.0126</v>
      </c>
      <c r="W35" s="4">
        <v>0</v>
      </c>
      <c r="X35" s="4">
        <v>1.3589</v>
      </c>
      <c r="Y35" s="4">
        <v>12.5</v>
      </c>
      <c r="Z35" s="4">
        <v>848</v>
      </c>
      <c r="AA35" s="4">
        <v>849</v>
      </c>
      <c r="AB35" s="4">
        <v>859</v>
      </c>
      <c r="AC35" s="4">
        <v>93</v>
      </c>
      <c r="AD35" s="4">
        <v>27.3</v>
      </c>
      <c r="AE35" s="4">
        <v>0.63</v>
      </c>
      <c r="AF35" s="4">
        <v>979</v>
      </c>
      <c r="AG35" s="4">
        <v>1</v>
      </c>
      <c r="AH35" s="4">
        <v>42</v>
      </c>
      <c r="AI35" s="4">
        <v>37</v>
      </c>
      <c r="AJ35" s="4">
        <v>191</v>
      </c>
      <c r="AK35" s="4">
        <v>171</v>
      </c>
      <c r="AL35" s="4">
        <v>4.5999999999999996</v>
      </c>
      <c r="AM35" s="4">
        <v>175</v>
      </c>
      <c r="AN35" s="4" t="s">
        <v>155</v>
      </c>
      <c r="AO35" s="4">
        <v>1</v>
      </c>
      <c r="AP35" s="5">
        <v>0.77439814814814811</v>
      </c>
      <c r="AQ35" s="4">
        <v>47.158442000000001</v>
      </c>
      <c r="AR35" s="4">
        <v>-88.484812000000005</v>
      </c>
      <c r="AS35" s="4">
        <v>310.8</v>
      </c>
      <c r="AT35" s="4">
        <v>19.7</v>
      </c>
      <c r="AU35" s="4">
        <v>12</v>
      </c>
      <c r="AV35" s="4">
        <v>10</v>
      </c>
      <c r="AW35" s="4" t="s">
        <v>199</v>
      </c>
      <c r="AX35" s="4">
        <v>1.2404999999999999</v>
      </c>
      <c r="AY35" s="4">
        <v>1.4280999999999999</v>
      </c>
      <c r="AZ35" s="4">
        <v>1.9966999999999999</v>
      </c>
      <c r="BA35" s="4">
        <v>13.404</v>
      </c>
      <c r="BB35" s="4">
        <v>15.12</v>
      </c>
      <c r="BC35" s="4">
        <v>1.1299999999999999</v>
      </c>
      <c r="BD35" s="4">
        <v>13.5</v>
      </c>
      <c r="BE35" s="4">
        <v>2784.85</v>
      </c>
      <c r="BF35" s="4">
        <v>59.255000000000003</v>
      </c>
      <c r="BG35" s="4">
        <v>4.6500000000000004</v>
      </c>
      <c r="BH35" s="4">
        <v>6.3E-2</v>
      </c>
      <c r="BI35" s="4">
        <v>4.7130000000000001</v>
      </c>
      <c r="BJ35" s="4">
        <v>3.798</v>
      </c>
      <c r="BK35" s="4">
        <v>5.1999999999999998E-2</v>
      </c>
      <c r="BL35" s="4">
        <v>3.85</v>
      </c>
      <c r="BM35" s="4">
        <v>10.074400000000001</v>
      </c>
      <c r="BQ35" s="4">
        <v>244.03899999999999</v>
      </c>
      <c r="BR35" s="4">
        <v>0.19440099999999999</v>
      </c>
      <c r="BS35" s="4">
        <v>-5</v>
      </c>
      <c r="BT35" s="4">
        <v>5.0000000000000001E-3</v>
      </c>
      <c r="BU35" s="4">
        <v>4.7506740000000001</v>
      </c>
      <c r="BV35" s="4">
        <v>21</v>
      </c>
      <c r="BW35" s="4">
        <f t="shared" si="9"/>
        <v>1.2551280707999999</v>
      </c>
      <c r="BY35" s="4">
        <f>BE35*$BU35*VLOOKUP("Fuel Specific Gravity",'Raw Data'!$A$1:$B$2000,2,FALSE)</f>
        <v>9935.6657811638997</v>
      </c>
      <c r="BZ35" s="4">
        <f>BF35*$BU35*VLOOKUP("Fuel Specific Gravity",'Raw Data'!$A$1:$B$2000,2,FALSE)</f>
        <v>211.40739209037002</v>
      </c>
      <c r="CA35" s="4">
        <f>BJ35*$BU35*VLOOKUP("Fuel Specific Gravity",'Raw Data'!$A$1:$B$2000,2,FALSE)</f>
        <v>13.550337948851999</v>
      </c>
      <c r="CB35" s="4">
        <f>BM35*$BU35*VLOOKUP("Fuel Specific Gravity",'Raw Data'!$A$1:$B$2000,2,FALSE)</f>
        <v>35.943002799345599</v>
      </c>
    </row>
    <row r="36" spans="1:80" x14ac:dyDescent="0.25">
      <c r="A36" s="2">
        <v>43167</v>
      </c>
      <c r="B36" s="38">
        <v>2.3598379629629632E-2</v>
      </c>
      <c r="C36" s="4">
        <v>12.84</v>
      </c>
      <c r="D36" s="4">
        <v>0.3836</v>
      </c>
      <c r="E36" s="4">
        <v>3836.18849</v>
      </c>
      <c r="F36" s="4">
        <v>216.6</v>
      </c>
      <c r="G36" s="4">
        <v>2.6</v>
      </c>
      <c r="H36" s="4">
        <v>1014.6</v>
      </c>
      <c r="J36" s="4">
        <v>1.6</v>
      </c>
      <c r="K36" s="4">
        <v>0.88129999999999997</v>
      </c>
      <c r="L36" s="4">
        <v>11.3156</v>
      </c>
      <c r="M36" s="4">
        <v>0.33810000000000001</v>
      </c>
      <c r="N36" s="4">
        <v>190.8536</v>
      </c>
      <c r="O36" s="4">
        <v>2.2913000000000001</v>
      </c>
      <c r="P36" s="4">
        <v>193.1</v>
      </c>
      <c r="Q36" s="4">
        <v>155.9042</v>
      </c>
      <c r="R36" s="4">
        <v>1.8716999999999999</v>
      </c>
      <c r="S36" s="4">
        <v>157.80000000000001</v>
      </c>
      <c r="T36" s="4">
        <v>1014.5956</v>
      </c>
      <c r="W36" s="4">
        <v>0</v>
      </c>
      <c r="X36" s="4">
        <v>1.41</v>
      </c>
      <c r="Y36" s="4">
        <v>12.4</v>
      </c>
      <c r="Z36" s="4">
        <v>848</v>
      </c>
      <c r="AA36" s="4">
        <v>848</v>
      </c>
      <c r="AB36" s="4">
        <v>859</v>
      </c>
      <c r="AC36" s="4">
        <v>93</v>
      </c>
      <c r="AD36" s="4">
        <v>27.3</v>
      </c>
      <c r="AE36" s="4">
        <v>0.63</v>
      </c>
      <c r="AF36" s="4">
        <v>979</v>
      </c>
      <c r="AG36" s="4">
        <v>1</v>
      </c>
      <c r="AH36" s="4">
        <v>42</v>
      </c>
      <c r="AI36" s="4">
        <v>37</v>
      </c>
      <c r="AJ36" s="4">
        <v>191</v>
      </c>
      <c r="AK36" s="4">
        <v>171</v>
      </c>
      <c r="AL36" s="4">
        <v>4.5999999999999996</v>
      </c>
      <c r="AM36" s="4">
        <v>174.7</v>
      </c>
      <c r="AN36" s="4" t="s">
        <v>155</v>
      </c>
      <c r="AO36" s="4">
        <v>1</v>
      </c>
      <c r="AP36" s="5">
        <v>0.77440972222222226</v>
      </c>
      <c r="AQ36" s="4">
        <v>47.158442000000001</v>
      </c>
      <c r="AR36" s="4">
        <v>-88.484700000000004</v>
      </c>
      <c r="AS36" s="4">
        <v>310.39999999999998</v>
      </c>
      <c r="AT36" s="4">
        <v>19.3</v>
      </c>
      <c r="AU36" s="4">
        <v>12</v>
      </c>
      <c r="AV36" s="4">
        <v>10</v>
      </c>
      <c r="AW36" s="4" t="s">
        <v>199</v>
      </c>
      <c r="AX36" s="4">
        <v>1.1718999999999999</v>
      </c>
      <c r="AY36" s="4">
        <v>1.4719</v>
      </c>
      <c r="AZ36" s="4">
        <v>1.8718999999999999</v>
      </c>
      <c r="BA36" s="4">
        <v>13.404</v>
      </c>
      <c r="BB36" s="4">
        <v>15.15</v>
      </c>
      <c r="BC36" s="4">
        <v>1.1299999999999999</v>
      </c>
      <c r="BD36" s="4">
        <v>13.471</v>
      </c>
      <c r="BE36" s="4">
        <v>2798.4580000000001</v>
      </c>
      <c r="BF36" s="4">
        <v>53.215000000000003</v>
      </c>
      <c r="BG36" s="4">
        <v>4.9429999999999996</v>
      </c>
      <c r="BH36" s="4">
        <v>5.8999999999999997E-2</v>
      </c>
      <c r="BI36" s="4">
        <v>5.0019999999999998</v>
      </c>
      <c r="BJ36" s="4">
        <v>4.0380000000000003</v>
      </c>
      <c r="BK36" s="4">
        <v>4.8000000000000001E-2</v>
      </c>
      <c r="BL36" s="4">
        <v>4.0860000000000003</v>
      </c>
      <c r="BM36" s="4">
        <v>8.6587999999999994</v>
      </c>
      <c r="BQ36" s="4">
        <v>253.55500000000001</v>
      </c>
      <c r="BR36" s="4">
        <v>0.18899099999999999</v>
      </c>
      <c r="BS36" s="4">
        <v>-5</v>
      </c>
      <c r="BT36" s="4">
        <v>5.0000000000000001E-3</v>
      </c>
      <c r="BU36" s="4">
        <v>4.618468</v>
      </c>
      <c r="BV36" s="4">
        <v>21</v>
      </c>
      <c r="BW36" s="4">
        <f t="shared" si="9"/>
        <v>1.2201992455999999</v>
      </c>
      <c r="BY36" s="4">
        <f>BE36*$BU36*VLOOKUP("Fuel Specific Gravity",'Raw Data'!$A$1:$B$2000,2,FALSE)</f>
        <v>9706.3661304803445</v>
      </c>
      <c r="BZ36" s="4">
        <f>BF36*$BU36*VLOOKUP("Fuel Specific Gravity",'Raw Data'!$A$1:$B$2000,2,FALSE)</f>
        <v>184.57460273962002</v>
      </c>
      <c r="CA36" s="4">
        <f>BJ36*$BU36*VLOOKUP("Fuel Specific Gravity",'Raw Data'!$A$1:$B$2000,2,FALSE)</f>
        <v>14.005679711784001</v>
      </c>
      <c r="CB36" s="4">
        <f>BM36*$BU36*VLOOKUP("Fuel Specific Gravity",'Raw Data'!$A$1:$B$2000,2,FALSE)</f>
        <v>30.0327834295184</v>
      </c>
    </row>
    <row r="37" spans="1:80" x14ac:dyDescent="0.25">
      <c r="A37" s="2">
        <v>43167</v>
      </c>
      <c r="B37" s="38">
        <v>2.3609953703703706E-2</v>
      </c>
      <c r="C37" s="4">
        <v>12.84</v>
      </c>
      <c r="D37" s="4">
        <v>0.40050000000000002</v>
      </c>
      <c r="E37" s="4">
        <v>4005.3597410000002</v>
      </c>
      <c r="F37" s="4">
        <v>228.4</v>
      </c>
      <c r="G37" s="4">
        <v>2.6</v>
      </c>
      <c r="H37" s="4">
        <v>964.8</v>
      </c>
      <c r="J37" s="4">
        <v>1.7</v>
      </c>
      <c r="K37" s="4">
        <v>0.88109999999999999</v>
      </c>
      <c r="L37" s="4">
        <v>11.313800000000001</v>
      </c>
      <c r="M37" s="4">
        <v>0.35289999999999999</v>
      </c>
      <c r="N37" s="4">
        <v>201.22460000000001</v>
      </c>
      <c r="O37" s="4">
        <v>2.2654999999999998</v>
      </c>
      <c r="P37" s="4">
        <v>203.5</v>
      </c>
      <c r="Q37" s="4">
        <v>164.376</v>
      </c>
      <c r="R37" s="4">
        <v>1.8506</v>
      </c>
      <c r="S37" s="4">
        <v>166.2</v>
      </c>
      <c r="T37" s="4">
        <v>964.80240000000003</v>
      </c>
      <c r="W37" s="4">
        <v>0</v>
      </c>
      <c r="X37" s="4">
        <v>1.4979</v>
      </c>
      <c r="Y37" s="4">
        <v>12.4</v>
      </c>
      <c r="Z37" s="4">
        <v>848</v>
      </c>
      <c r="AA37" s="4">
        <v>847</v>
      </c>
      <c r="AB37" s="4">
        <v>858</v>
      </c>
      <c r="AC37" s="4">
        <v>93</v>
      </c>
      <c r="AD37" s="4">
        <v>27.3</v>
      </c>
      <c r="AE37" s="4">
        <v>0.63</v>
      </c>
      <c r="AF37" s="4">
        <v>979</v>
      </c>
      <c r="AG37" s="4">
        <v>1</v>
      </c>
      <c r="AH37" s="4">
        <v>42</v>
      </c>
      <c r="AI37" s="4">
        <v>37</v>
      </c>
      <c r="AJ37" s="4">
        <v>191</v>
      </c>
      <c r="AK37" s="4">
        <v>171</v>
      </c>
      <c r="AL37" s="4">
        <v>4.5</v>
      </c>
      <c r="AM37" s="4">
        <v>174.3</v>
      </c>
      <c r="AN37" s="4" t="s">
        <v>155</v>
      </c>
      <c r="AO37" s="4">
        <v>1</v>
      </c>
      <c r="AP37" s="5">
        <v>0.7744212962962963</v>
      </c>
      <c r="AQ37" s="4">
        <v>47.158448</v>
      </c>
      <c r="AR37" s="4">
        <v>-88.484587000000005</v>
      </c>
      <c r="AS37" s="4">
        <v>310.2</v>
      </c>
      <c r="AT37" s="4">
        <v>19.3</v>
      </c>
      <c r="AU37" s="4">
        <v>12</v>
      </c>
      <c r="AV37" s="4">
        <v>10</v>
      </c>
      <c r="AW37" s="4" t="s">
        <v>199</v>
      </c>
      <c r="AX37" s="4">
        <v>1.1281000000000001</v>
      </c>
      <c r="AY37" s="4">
        <v>1.4280999999999999</v>
      </c>
      <c r="AZ37" s="4">
        <v>1.8281000000000001</v>
      </c>
      <c r="BA37" s="4">
        <v>13.404</v>
      </c>
      <c r="BB37" s="4">
        <v>15.13</v>
      </c>
      <c r="BC37" s="4">
        <v>1.1299999999999999</v>
      </c>
      <c r="BD37" s="4">
        <v>13.489000000000001</v>
      </c>
      <c r="BE37" s="4">
        <v>2796.085</v>
      </c>
      <c r="BF37" s="4">
        <v>55.514000000000003</v>
      </c>
      <c r="BG37" s="4">
        <v>5.2080000000000002</v>
      </c>
      <c r="BH37" s="4">
        <v>5.8999999999999997E-2</v>
      </c>
      <c r="BI37" s="4">
        <v>5.266</v>
      </c>
      <c r="BJ37" s="4">
        <v>4.2539999999999996</v>
      </c>
      <c r="BK37" s="4">
        <v>4.8000000000000001E-2</v>
      </c>
      <c r="BL37" s="4">
        <v>4.3019999999999996</v>
      </c>
      <c r="BM37" s="4">
        <v>8.2280999999999995</v>
      </c>
      <c r="BQ37" s="4">
        <v>269.17399999999998</v>
      </c>
      <c r="BR37" s="4">
        <v>0.18098500000000001</v>
      </c>
      <c r="BS37" s="4">
        <v>-5</v>
      </c>
      <c r="BT37" s="4">
        <v>5.0000000000000001E-3</v>
      </c>
      <c r="BU37" s="4">
        <v>4.4228209999999999</v>
      </c>
      <c r="BV37" s="4">
        <v>21</v>
      </c>
      <c r="BW37" s="4">
        <f t="shared" si="9"/>
        <v>1.1685093082</v>
      </c>
      <c r="BY37" s="4">
        <f>BE37*$BU37*VLOOKUP("Fuel Specific Gravity",'Raw Data'!$A$1:$B$2000,2,FALSE)</f>
        <v>9287.3041752945337</v>
      </c>
      <c r="BZ37" s="4">
        <f>BF37*$BU37*VLOOKUP("Fuel Specific Gravity",'Raw Data'!$A$1:$B$2000,2,FALSE)</f>
        <v>184.39189223049399</v>
      </c>
      <c r="CA37" s="4">
        <f>BJ37*$BU37*VLOOKUP("Fuel Specific Gravity",'Raw Data'!$A$1:$B$2000,2,FALSE)</f>
        <v>14.129825081033998</v>
      </c>
      <c r="CB37" s="4">
        <f>BM37*$BU37*VLOOKUP("Fuel Specific Gravity",'Raw Data'!$A$1:$B$2000,2,FALSE)</f>
        <v>27.329951516045099</v>
      </c>
    </row>
    <row r="38" spans="1:80" x14ac:dyDescent="0.25">
      <c r="A38" s="2">
        <v>43167</v>
      </c>
      <c r="B38" s="38">
        <v>2.3621527777777776E-2</v>
      </c>
      <c r="C38" s="4">
        <v>12.837</v>
      </c>
      <c r="D38" s="4">
        <v>0.60350000000000004</v>
      </c>
      <c r="E38" s="4">
        <v>6034.85</v>
      </c>
      <c r="F38" s="4">
        <v>232.7</v>
      </c>
      <c r="G38" s="4">
        <v>2.5</v>
      </c>
      <c r="H38" s="4">
        <v>953.9</v>
      </c>
      <c r="J38" s="4">
        <v>1.8</v>
      </c>
      <c r="K38" s="4">
        <v>0.87929999999999997</v>
      </c>
      <c r="L38" s="4">
        <v>11.2879</v>
      </c>
      <c r="M38" s="4">
        <v>0.53069999999999995</v>
      </c>
      <c r="N38" s="4">
        <v>204.5848</v>
      </c>
      <c r="O38" s="4">
        <v>2.1983000000000001</v>
      </c>
      <c r="P38" s="4">
        <v>206.8</v>
      </c>
      <c r="Q38" s="4">
        <v>167.1052</v>
      </c>
      <c r="R38" s="4">
        <v>1.7956000000000001</v>
      </c>
      <c r="S38" s="4">
        <v>168.9</v>
      </c>
      <c r="T38" s="4">
        <v>953.87929999999994</v>
      </c>
      <c r="W38" s="4">
        <v>0</v>
      </c>
      <c r="X38" s="4">
        <v>1.5817000000000001</v>
      </c>
      <c r="Y38" s="4">
        <v>12.4</v>
      </c>
      <c r="Z38" s="4">
        <v>848</v>
      </c>
      <c r="AA38" s="4">
        <v>847</v>
      </c>
      <c r="AB38" s="4">
        <v>858</v>
      </c>
      <c r="AC38" s="4">
        <v>93</v>
      </c>
      <c r="AD38" s="4">
        <v>27.28</v>
      </c>
      <c r="AE38" s="4">
        <v>0.63</v>
      </c>
      <c r="AF38" s="4">
        <v>980</v>
      </c>
      <c r="AG38" s="4">
        <v>1</v>
      </c>
      <c r="AH38" s="4">
        <v>42</v>
      </c>
      <c r="AI38" s="4">
        <v>37</v>
      </c>
      <c r="AJ38" s="4">
        <v>191</v>
      </c>
      <c r="AK38" s="4">
        <v>171</v>
      </c>
      <c r="AL38" s="4">
        <v>4.5</v>
      </c>
      <c r="AM38" s="4">
        <v>174</v>
      </c>
      <c r="AN38" s="4" t="s">
        <v>155</v>
      </c>
      <c r="AO38" s="4">
        <v>1</v>
      </c>
      <c r="AP38" s="5">
        <v>0.77443287037037034</v>
      </c>
      <c r="AQ38" s="4">
        <v>47.158476999999998</v>
      </c>
      <c r="AR38" s="4">
        <v>-88.484476999999998</v>
      </c>
      <c r="AS38" s="4">
        <v>310.2</v>
      </c>
      <c r="AT38" s="4">
        <v>19.600000000000001</v>
      </c>
      <c r="AU38" s="4">
        <v>12</v>
      </c>
      <c r="AV38" s="4">
        <v>10</v>
      </c>
      <c r="AW38" s="4" t="s">
        <v>199</v>
      </c>
      <c r="AX38" s="4">
        <v>1.5314000000000001</v>
      </c>
      <c r="AY38" s="4">
        <v>1.5438000000000001</v>
      </c>
      <c r="AZ38" s="4">
        <v>2.2313999999999998</v>
      </c>
      <c r="BA38" s="4">
        <v>13.404</v>
      </c>
      <c r="BB38" s="4">
        <v>14.9</v>
      </c>
      <c r="BC38" s="4">
        <v>1.1100000000000001</v>
      </c>
      <c r="BD38" s="4">
        <v>13.722</v>
      </c>
      <c r="BE38" s="4">
        <v>2754.26</v>
      </c>
      <c r="BF38" s="4">
        <v>82.412000000000006</v>
      </c>
      <c r="BG38" s="4">
        <v>5.2279999999999998</v>
      </c>
      <c r="BH38" s="4">
        <v>5.6000000000000001E-2</v>
      </c>
      <c r="BI38" s="4">
        <v>5.2839999999999998</v>
      </c>
      <c r="BJ38" s="4">
        <v>4.2699999999999996</v>
      </c>
      <c r="BK38" s="4">
        <v>4.5999999999999999E-2</v>
      </c>
      <c r="BL38" s="4">
        <v>4.3159999999999998</v>
      </c>
      <c r="BM38" s="4">
        <v>8.0317000000000007</v>
      </c>
      <c r="BQ38" s="4">
        <v>280.61599999999999</v>
      </c>
      <c r="BR38" s="4">
        <v>0.170353</v>
      </c>
      <c r="BS38" s="4">
        <v>-5</v>
      </c>
      <c r="BT38" s="4">
        <v>5.0000000000000001E-3</v>
      </c>
      <c r="BU38" s="4">
        <v>4.1630019999999996</v>
      </c>
      <c r="BV38" s="4">
        <v>21</v>
      </c>
      <c r="BW38" s="4">
        <f t="shared" si="9"/>
        <v>1.0998651283999998</v>
      </c>
      <c r="BY38" s="4">
        <f>BE38*$BU38*VLOOKUP("Fuel Specific Gravity",'Raw Data'!$A$1:$B$2000,2,FALSE)</f>
        <v>8610.9584062785198</v>
      </c>
      <c r="BZ38" s="4">
        <f>BF38*$BU38*VLOOKUP("Fuel Specific Gravity",'Raw Data'!$A$1:$B$2000,2,FALSE)</f>
        <v>257.65407193882402</v>
      </c>
      <c r="CA38" s="4">
        <f>BJ38*$BU38*VLOOKUP("Fuel Specific Gravity",'Raw Data'!$A$1:$B$2000,2,FALSE)</f>
        <v>13.349789923539996</v>
      </c>
      <c r="CB38" s="4">
        <f>BM38*$BU38*VLOOKUP("Fuel Specific Gravity",'Raw Data'!$A$1:$B$2000,2,FALSE)</f>
        <v>25.110423355713401</v>
      </c>
    </row>
    <row r="39" spans="1:80" x14ac:dyDescent="0.25">
      <c r="A39" s="2">
        <v>43167</v>
      </c>
      <c r="B39" s="38">
        <v>2.3633101851851853E-2</v>
      </c>
      <c r="C39" s="4">
        <v>12.831</v>
      </c>
      <c r="D39" s="4">
        <v>0.69879999999999998</v>
      </c>
      <c r="E39" s="4">
        <v>6987.7268940000004</v>
      </c>
      <c r="F39" s="4">
        <v>231.4</v>
      </c>
      <c r="G39" s="4">
        <v>2.4</v>
      </c>
      <c r="H39" s="4">
        <v>1145.9000000000001</v>
      </c>
      <c r="J39" s="4">
        <v>1.8</v>
      </c>
      <c r="K39" s="4">
        <v>0.87829999999999997</v>
      </c>
      <c r="L39" s="4">
        <v>11.2697</v>
      </c>
      <c r="M39" s="4">
        <v>0.61370000000000002</v>
      </c>
      <c r="N39" s="4">
        <v>203.23400000000001</v>
      </c>
      <c r="O39" s="4">
        <v>2.1078999999999999</v>
      </c>
      <c r="P39" s="4">
        <v>205.3</v>
      </c>
      <c r="Q39" s="4">
        <v>165.99959999999999</v>
      </c>
      <c r="R39" s="4">
        <v>1.7217</v>
      </c>
      <c r="S39" s="4">
        <v>167.7</v>
      </c>
      <c r="T39" s="4">
        <v>1145.8619000000001</v>
      </c>
      <c r="W39" s="4">
        <v>0</v>
      </c>
      <c r="X39" s="4">
        <v>1.5809</v>
      </c>
      <c r="Y39" s="4">
        <v>12.3</v>
      </c>
      <c r="Z39" s="4">
        <v>849</v>
      </c>
      <c r="AA39" s="4">
        <v>849</v>
      </c>
      <c r="AB39" s="4">
        <v>858</v>
      </c>
      <c r="AC39" s="4">
        <v>93</v>
      </c>
      <c r="AD39" s="4">
        <v>27.28</v>
      </c>
      <c r="AE39" s="4">
        <v>0.63</v>
      </c>
      <c r="AF39" s="4">
        <v>980</v>
      </c>
      <c r="AG39" s="4">
        <v>1</v>
      </c>
      <c r="AH39" s="4">
        <v>42</v>
      </c>
      <c r="AI39" s="4">
        <v>37</v>
      </c>
      <c r="AJ39" s="4">
        <v>191</v>
      </c>
      <c r="AK39" s="4">
        <v>171</v>
      </c>
      <c r="AL39" s="4">
        <v>4.4000000000000004</v>
      </c>
      <c r="AM39" s="4">
        <v>174</v>
      </c>
      <c r="AN39" s="4" t="s">
        <v>155</v>
      </c>
      <c r="AO39" s="4">
        <v>1</v>
      </c>
      <c r="AP39" s="5">
        <v>0.77444444444444438</v>
      </c>
      <c r="AQ39" s="4">
        <v>47.158524</v>
      </c>
      <c r="AR39" s="4">
        <v>-88.484375999999997</v>
      </c>
      <c r="AS39" s="4">
        <v>309.8</v>
      </c>
      <c r="AT39" s="4">
        <v>19.7</v>
      </c>
      <c r="AU39" s="4">
        <v>12</v>
      </c>
      <c r="AV39" s="4">
        <v>10</v>
      </c>
      <c r="AW39" s="4" t="s">
        <v>199</v>
      </c>
      <c r="AX39" s="4">
        <v>1.7719</v>
      </c>
      <c r="AY39" s="4">
        <v>1.6718999999999999</v>
      </c>
      <c r="AZ39" s="4">
        <v>2.4719000000000002</v>
      </c>
      <c r="BA39" s="4">
        <v>13.404</v>
      </c>
      <c r="BB39" s="4">
        <v>14.77</v>
      </c>
      <c r="BC39" s="4">
        <v>1.1000000000000001</v>
      </c>
      <c r="BD39" s="4">
        <v>13.856</v>
      </c>
      <c r="BE39" s="4">
        <v>2730.4850000000001</v>
      </c>
      <c r="BF39" s="4">
        <v>94.641999999999996</v>
      </c>
      <c r="BG39" s="4">
        <v>5.157</v>
      </c>
      <c r="BH39" s="4">
        <v>5.2999999999999999E-2</v>
      </c>
      <c r="BI39" s="4">
        <v>5.21</v>
      </c>
      <c r="BJ39" s="4">
        <v>4.2119999999999997</v>
      </c>
      <c r="BK39" s="4">
        <v>4.3999999999999997E-2</v>
      </c>
      <c r="BL39" s="4">
        <v>4.2560000000000002</v>
      </c>
      <c r="BM39" s="4">
        <v>9.5802999999999994</v>
      </c>
      <c r="BQ39" s="4">
        <v>278.51</v>
      </c>
      <c r="BR39" s="4">
        <v>0.17075399999999999</v>
      </c>
      <c r="BS39" s="4">
        <v>-5</v>
      </c>
      <c r="BT39" s="4">
        <v>6.7539999999999996E-3</v>
      </c>
      <c r="BU39" s="4">
        <v>4.1728009999999998</v>
      </c>
      <c r="BV39" s="4">
        <v>21</v>
      </c>
      <c r="BW39" s="4">
        <f t="shared" si="9"/>
        <v>1.1024540241999998</v>
      </c>
      <c r="BY39" s="4">
        <f>BE39*$BU39*VLOOKUP("Fuel Specific Gravity",'Raw Data'!$A$1:$B$2000,2,FALSE)</f>
        <v>8556.7216744022353</v>
      </c>
      <c r="BZ39" s="4">
        <f>BF39*$BU39*VLOOKUP("Fuel Specific Gravity",'Raw Data'!$A$1:$B$2000,2,FALSE)</f>
        <v>296.58659641374197</v>
      </c>
      <c r="CA39" s="4">
        <f>BJ39*$BU39*VLOOKUP("Fuel Specific Gravity",'Raw Data'!$A$1:$B$2000,2,FALSE)</f>
        <v>13.199454196811999</v>
      </c>
      <c r="CB39" s="4">
        <f>BM39*$BU39*VLOOKUP("Fuel Specific Gravity",'Raw Data'!$A$1:$B$2000,2,FALSE)</f>
        <v>30.022490750645296</v>
      </c>
    </row>
    <row r="40" spans="1:80" x14ac:dyDescent="0.25">
      <c r="A40" s="2">
        <v>43167</v>
      </c>
      <c r="B40" s="38">
        <v>2.3644675925925923E-2</v>
      </c>
      <c r="C40" s="4">
        <v>12.84</v>
      </c>
      <c r="D40" s="4">
        <v>0.64770000000000005</v>
      </c>
      <c r="E40" s="4">
        <v>6476.73225</v>
      </c>
      <c r="F40" s="4">
        <v>228.9</v>
      </c>
      <c r="G40" s="4">
        <v>2.4</v>
      </c>
      <c r="H40" s="4">
        <v>1255.8</v>
      </c>
      <c r="J40" s="4">
        <v>1.89</v>
      </c>
      <c r="K40" s="4">
        <v>0.87860000000000005</v>
      </c>
      <c r="L40" s="4">
        <v>11.280799999999999</v>
      </c>
      <c r="M40" s="4">
        <v>0.56899999999999995</v>
      </c>
      <c r="N40" s="4">
        <v>201.1087</v>
      </c>
      <c r="O40" s="4">
        <v>2.0832000000000002</v>
      </c>
      <c r="P40" s="4">
        <v>203.2</v>
      </c>
      <c r="Q40" s="4">
        <v>164.2637</v>
      </c>
      <c r="R40" s="4">
        <v>1.7015</v>
      </c>
      <c r="S40" s="4">
        <v>166</v>
      </c>
      <c r="T40" s="4">
        <v>1255.7752</v>
      </c>
      <c r="W40" s="4">
        <v>0</v>
      </c>
      <c r="X40" s="4">
        <v>1.6607000000000001</v>
      </c>
      <c r="Y40" s="4">
        <v>12.3</v>
      </c>
      <c r="Z40" s="4">
        <v>850</v>
      </c>
      <c r="AA40" s="4">
        <v>850</v>
      </c>
      <c r="AB40" s="4">
        <v>859</v>
      </c>
      <c r="AC40" s="4">
        <v>93</v>
      </c>
      <c r="AD40" s="4">
        <v>27.28</v>
      </c>
      <c r="AE40" s="4">
        <v>0.63</v>
      </c>
      <c r="AF40" s="4">
        <v>980</v>
      </c>
      <c r="AG40" s="4">
        <v>1</v>
      </c>
      <c r="AH40" s="4">
        <v>42</v>
      </c>
      <c r="AI40" s="4">
        <v>37</v>
      </c>
      <c r="AJ40" s="4">
        <v>190.1</v>
      </c>
      <c r="AK40" s="4">
        <v>170.1</v>
      </c>
      <c r="AL40" s="4">
        <v>4.4000000000000004</v>
      </c>
      <c r="AM40" s="4">
        <v>174</v>
      </c>
      <c r="AN40" s="4" t="s">
        <v>155</v>
      </c>
      <c r="AO40" s="4">
        <v>1</v>
      </c>
      <c r="AP40" s="5">
        <v>0.77445601851851853</v>
      </c>
      <c r="AQ40" s="4">
        <v>47.158588000000002</v>
      </c>
      <c r="AR40" s="4">
        <v>-88.484290000000001</v>
      </c>
      <c r="AS40" s="4">
        <v>309.7</v>
      </c>
      <c r="AT40" s="4">
        <v>20</v>
      </c>
      <c r="AU40" s="4">
        <v>12</v>
      </c>
      <c r="AV40" s="4">
        <v>10</v>
      </c>
      <c r="AW40" s="4" t="s">
        <v>199</v>
      </c>
      <c r="AX40" s="4">
        <v>2.2313999999999998</v>
      </c>
      <c r="AY40" s="4">
        <v>1.8438000000000001</v>
      </c>
      <c r="AZ40" s="4">
        <v>2.9314</v>
      </c>
      <c r="BA40" s="4">
        <v>13.404</v>
      </c>
      <c r="BB40" s="4">
        <v>14.8</v>
      </c>
      <c r="BC40" s="4">
        <v>1.1000000000000001</v>
      </c>
      <c r="BD40" s="4">
        <v>13.819000000000001</v>
      </c>
      <c r="BE40" s="4">
        <v>2738.3519999999999</v>
      </c>
      <c r="BF40" s="4">
        <v>87.915999999999997</v>
      </c>
      <c r="BG40" s="4">
        <v>5.1120000000000001</v>
      </c>
      <c r="BH40" s="4">
        <v>5.2999999999999999E-2</v>
      </c>
      <c r="BI40" s="4">
        <v>5.165</v>
      </c>
      <c r="BJ40" s="4">
        <v>4.1760000000000002</v>
      </c>
      <c r="BK40" s="4">
        <v>4.2999999999999997E-2</v>
      </c>
      <c r="BL40" s="4">
        <v>4.2190000000000003</v>
      </c>
      <c r="BM40" s="4">
        <v>10.5192</v>
      </c>
      <c r="BQ40" s="4">
        <v>293.11</v>
      </c>
      <c r="BR40" s="4">
        <v>0.24291399999999999</v>
      </c>
      <c r="BS40" s="4">
        <v>-5</v>
      </c>
      <c r="BT40" s="4">
        <v>7.0000000000000001E-3</v>
      </c>
      <c r="BU40" s="4">
        <v>5.9362110000000001</v>
      </c>
      <c r="BV40" s="4">
        <v>21</v>
      </c>
      <c r="BW40" s="4">
        <f t="shared" si="9"/>
        <v>1.5683469461999999</v>
      </c>
      <c r="BY40" s="4">
        <f>BE40*$BU40*VLOOKUP("Fuel Specific Gravity",'Raw Data'!$A$1:$B$2000,2,FALSE)</f>
        <v>12207.83188346827</v>
      </c>
      <c r="BZ40" s="4">
        <f>BF40*$BU40*VLOOKUP("Fuel Specific Gravity",'Raw Data'!$A$1:$B$2000,2,FALSE)</f>
        <v>391.937832633276</v>
      </c>
      <c r="CA40" s="4">
        <f>BJ40*$BU40*VLOOKUP("Fuel Specific Gravity",'Raw Data'!$A$1:$B$2000,2,FALSE)</f>
        <v>18.617002469136001</v>
      </c>
      <c r="CB40" s="4">
        <f>BM40*$BU40*VLOOKUP("Fuel Specific Gravity",'Raw Data'!$A$1:$B$2000,2,FALSE)</f>
        <v>46.895587254151195</v>
      </c>
    </row>
    <row r="41" spans="1:80" x14ac:dyDescent="0.25">
      <c r="A41" s="2">
        <v>43167</v>
      </c>
      <c r="B41" s="38">
        <v>2.365625E-2</v>
      </c>
      <c r="C41" s="4">
        <v>12.84</v>
      </c>
      <c r="D41" s="4">
        <v>0.6018</v>
      </c>
      <c r="E41" s="4">
        <v>6018.388704</v>
      </c>
      <c r="F41" s="4">
        <v>238.8</v>
      </c>
      <c r="G41" s="4">
        <v>2.2000000000000002</v>
      </c>
      <c r="H41" s="4">
        <v>1483.6</v>
      </c>
      <c r="J41" s="4">
        <v>1.9</v>
      </c>
      <c r="K41" s="4">
        <v>0.87880000000000003</v>
      </c>
      <c r="L41" s="4">
        <v>11.2835</v>
      </c>
      <c r="M41" s="4">
        <v>0.52890000000000004</v>
      </c>
      <c r="N41" s="4">
        <v>209.8784</v>
      </c>
      <c r="O41" s="4">
        <v>1.9706999999999999</v>
      </c>
      <c r="P41" s="4">
        <v>211.8</v>
      </c>
      <c r="Q41" s="4">
        <v>171.42670000000001</v>
      </c>
      <c r="R41" s="4">
        <v>1.6096999999999999</v>
      </c>
      <c r="S41" s="4">
        <v>173</v>
      </c>
      <c r="T41" s="4">
        <v>1483.6238000000001</v>
      </c>
      <c r="W41" s="4">
        <v>0</v>
      </c>
      <c r="X41" s="4">
        <v>1.6697</v>
      </c>
      <c r="Y41" s="4">
        <v>12.4</v>
      </c>
      <c r="Z41" s="4">
        <v>850</v>
      </c>
      <c r="AA41" s="4">
        <v>849</v>
      </c>
      <c r="AB41" s="4">
        <v>858</v>
      </c>
      <c r="AC41" s="4">
        <v>93</v>
      </c>
      <c r="AD41" s="4">
        <v>27.28</v>
      </c>
      <c r="AE41" s="4">
        <v>0.63</v>
      </c>
      <c r="AF41" s="4">
        <v>980</v>
      </c>
      <c r="AG41" s="4">
        <v>1</v>
      </c>
      <c r="AH41" s="4">
        <v>42</v>
      </c>
      <c r="AI41" s="4">
        <v>37</v>
      </c>
      <c r="AJ41" s="4">
        <v>190</v>
      </c>
      <c r="AK41" s="4">
        <v>170</v>
      </c>
      <c r="AL41" s="4">
        <v>4.4000000000000004</v>
      </c>
      <c r="AM41" s="4">
        <v>174</v>
      </c>
      <c r="AN41" s="4" t="s">
        <v>155</v>
      </c>
      <c r="AO41" s="4">
        <v>1</v>
      </c>
      <c r="AP41" s="5">
        <v>0.77446759259259268</v>
      </c>
      <c r="AQ41" s="4">
        <v>47.158651999999996</v>
      </c>
      <c r="AR41" s="4">
        <v>-88.484210000000004</v>
      </c>
      <c r="AS41" s="4">
        <v>309.60000000000002</v>
      </c>
      <c r="AT41" s="4">
        <v>20.3</v>
      </c>
      <c r="AU41" s="4">
        <v>12</v>
      </c>
      <c r="AV41" s="4">
        <v>10</v>
      </c>
      <c r="AW41" s="4" t="s">
        <v>199</v>
      </c>
      <c r="AX41" s="4">
        <v>2.3281000000000001</v>
      </c>
      <c r="AY41" s="4">
        <v>1.9</v>
      </c>
      <c r="AZ41" s="4">
        <v>3.1</v>
      </c>
      <c r="BA41" s="4">
        <v>13.404</v>
      </c>
      <c r="BB41" s="4">
        <v>14.83</v>
      </c>
      <c r="BC41" s="4">
        <v>1.1100000000000001</v>
      </c>
      <c r="BD41" s="4">
        <v>13.794</v>
      </c>
      <c r="BE41" s="4">
        <v>2742.38</v>
      </c>
      <c r="BF41" s="4">
        <v>81.813000000000002</v>
      </c>
      <c r="BG41" s="4">
        <v>5.3419999999999996</v>
      </c>
      <c r="BH41" s="4">
        <v>0.05</v>
      </c>
      <c r="BI41" s="4">
        <v>5.3920000000000003</v>
      </c>
      <c r="BJ41" s="4">
        <v>4.3630000000000004</v>
      </c>
      <c r="BK41" s="4">
        <v>4.1000000000000002E-2</v>
      </c>
      <c r="BL41" s="4">
        <v>4.4039999999999999</v>
      </c>
      <c r="BM41" s="4">
        <v>12.443099999999999</v>
      </c>
      <c r="BQ41" s="4">
        <v>295.06299999999999</v>
      </c>
      <c r="BR41" s="4">
        <v>0.299481</v>
      </c>
      <c r="BS41" s="4">
        <v>-5</v>
      </c>
      <c r="BT41" s="4">
        <v>6.123E-3</v>
      </c>
      <c r="BU41" s="4">
        <v>7.3185669999999998</v>
      </c>
      <c r="BV41" s="4">
        <v>21</v>
      </c>
      <c r="BW41" s="4">
        <f t="shared" si="9"/>
        <v>1.9335654013999999</v>
      </c>
      <c r="BY41" s="4">
        <f>BE41*$BU41*VLOOKUP("Fuel Specific Gravity",'Raw Data'!$A$1:$B$2000,2,FALSE)</f>
        <v>15072.789118864461</v>
      </c>
      <c r="BZ41" s="4">
        <f>BF41*$BU41*VLOOKUP("Fuel Specific Gravity",'Raw Data'!$A$1:$B$2000,2,FALSE)</f>
        <v>449.66419540022099</v>
      </c>
      <c r="CA41" s="4">
        <f>BJ41*$BU41*VLOOKUP("Fuel Specific Gravity",'Raw Data'!$A$1:$B$2000,2,FALSE)</f>
        <v>23.980111773571</v>
      </c>
      <c r="CB41" s="4">
        <f>BM41*$BU41*VLOOKUP("Fuel Specific Gravity",'Raw Data'!$A$1:$B$2000,2,FALSE)</f>
        <v>68.390311439312697</v>
      </c>
    </row>
    <row r="42" spans="1:80" x14ac:dyDescent="0.25">
      <c r="A42" s="2">
        <v>43167</v>
      </c>
      <c r="B42" s="38">
        <v>2.366782407407407E-2</v>
      </c>
      <c r="C42" s="4">
        <v>12.834</v>
      </c>
      <c r="D42" s="4">
        <v>0.64</v>
      </c>
      <c r="E42" s="4">
        <v>6400.4485050000003</v>
      </c>
      <c r="F42" s="4">
        <v>330.4</v>
      </c>
      <c r="G42" s="4">
        <v>1.6</v>
      </c>
      <c r="H42" s="4">
        <v>2239.8000000000002</v>
      </c>
      <c r="J42" s="4">
        <v>1.9</v>
      </c>
      <c r="K42" s="4">
        <v>0.87770000000000004</v>
      </c>
      <c r="L42" s="4">
        <v>11.2644</v>
      </c>
      <c r="M42" s="4">
        <v>0.56179999999999997</v>
      </c>
      <c r="N42" s="4">
        <v>289.98599999999999</v>
      </c>
      <c r="O42" s="4">
        <v>1.4255</v>
      </c>
      <c r="P42" s="4">
        <v>291.39999999999998</v>
      </c>
      <c r="Q42" s="4">
        <v>236.8578</v>
      </c>
      <c r="R42" s="4">
        <v>1.1644000000000001</v>
      </c>
      <c r="S42" s="4">
        <v>238</v>
      </c>
      <c r="T42" s="4">
        <v>2239.85</v>
      </c>
      <c r="W42" s="4">
        <v>0</v>
      </c>
      <c r="X42" s="4">
        <v>1.6677</v>
      </c>
      <c r="Y42" s="4">
        <v>12.3</v>
      </c>
      <c r="Z42" s="4">
        <v>850</v>
      </c>
      <c r="AA42" s="4">
        <v>849</v>
      </c>
      <c r="AB42" s="4">
        <v>858</v>
      </c>
      <c r="AC42" s="4">
        <v>93</v>
      </c>
      <c r="AD42" s="4">
        <v>27.28</v>
      </c>
      <c r="AE42" s="4">
        <v>0.63</v>
      </c>
      <c r="AF42" s="4">
        <v>980</v>
      </c>
      <c r="AG42" s="4">
        <v>1</v>
      </c>
      <c r="AH42" s="4">
        <v>42</v>
      </c>
      <c r="AI42" s="4">
        <v>37</v>
      </c>
      <c r="AJ42" s="4">
        <v>190</v>
      </c>
      <c r="AK42" s="4">
        <v>170</v>
      </c>
      <c r="AL42" s="4">
        <v>4.3</v>
      </c>
      <c r="AM42" s="4">
        <v>174</v>
      </c>
      <c r="AN42" s="4" t="s">
        <v>155</v>
      </c>
      <c r="AO42" s="4">
        <v>1</v>
      </c>
      <c r="AP42" s="5">
        <v>0.77447916666666661</v>
      </c>
      <c r="AQ42" s="4">
        <v>47.158721999999997</v>
      </c>
      <c r="AR42" s="4">
        <v>-88.484143000000003</v>
      </c>
      <c r="AS42" s="4">
        <v>309.39999999999998</v>
      </c>
      <c r="AT42" s="4">
        <v>20.5</v>
      </c>
      <c r="AU42" s="4">
        <v>12</v>
      </c>
      <c r="AV42" s="4">
        <v>9</v>
      </c>
      <c r="AW42" s="4" t="s">
        <v>209</v>
      </c>
      <c r="AX42" s="4">
        <v>1.9404999999999999</v>
      </c>
      <c r="AY42" s="4">
        <v>1.9719</v>
      </c>
      <c r="AZ42" s="4">
        <v>3.1</v>
      </c>
      <c r="BA42" s="4">
        <v>13.404</v>
      </c>
      <c r="BB42" s="4">
        <v>14.7</v>
      </c>
      <c r="BC42" s="4">
        <v>1.1000000000000001</v>
      </c>
      <c r="BD42" s="4">
        <v>13.930999999999999</v>
      </c>
      <c r="BE42" s="4">
        <v>2717.3519999999999</v>
      </c>
      <c r="BF42" s="4">
        <v>86.254999999999995</v>
      </c>
      <c r="BG42" s="4">
        <v>7.3259999999999996</v>
      </c>
      <c r="BH42" s="4">
        <v>3.5999999999999997E-2</v>
      </c>
      <c r="BI42" s="4">
        <v>7.3620000000000001</v>
      </c>
      <c r="BJ42" s="4">
        <v>5.984</v>
      </c>
      <c r="BK42" s="4">
        <v>2.9000000000000001E-2</v>
      </c>
      <c r="BL42" s="4">
        <v>6.0129999999999999</v>
      </c>
      <c r="BM42" s="4">
        <v>18.645700000000001</v>
      </c>
      <c r="BQ42" s="4">
        <v>292.51600000000002</v>
      </c>
      <c r="BR42" s="4">
        <v>0.31476999999999999</v>
      </c>
      <c r="BS42" s="4">
        <v>-5</v>
      </c>
      <c r="BT42" s="4">
        <v>6.0000000000000001E-3</v>
      </c>
      <c r="BU42" s="4">
        <v>7.6921920000000004</v>
      </c>
      <c r="BV42" s="4">
        <v>21</v>
      </c>
      <c r="BW42" s="4">
        <f t="shared" si="9"/>
        <v>2.0322771263999999</v>
      </c>
      <c r="BY42" s="4">
        <f>BE42*$BU42*VLOOKUP("Fuel Specific Gravity",'Raw Data'!$A$1:$B$2000,2,FALSE)</f>
        <v>15697.697380003583</v>
      </c>
      <c r="BZ42" s="4">
        <f>BF42*$BU42*VLOOKUP("Fuel Specific Gravity",'Raw Data'!$A$1:$B$2000,2,FALSE)</f>
        <v>498.28100574096004</v>
      </c>
      <c r="CA42" s="4">
        <f>BJ42*$BU42*VLOOKUP("Fuel Specific Gravity",'Raw Data'!$A$1:$B$2000,2,FALSE)</f>
        <v>34.568587772927998</v>
      </c>
      <c r="CB42" s="4">
        <f>BM42*$BU42*VLOOKUP("Fuel Specific Gravity",'Raw Data'!$A$1:$B$2000,2,FALSE)</f>
        <v>107.71315458517441</v>
      </c>
    </row>
    <row r="43" spans="1:80" x14ac:dyDescent="0.25">
      <c r="A43" s="2">
        <v>43167</v>
      </c>
      <c r="B43" s="38">
        <v>2.3679398148148151E-2</v>
      </c>
      <c r="C43" s="4">
        <v>12.936999999999999</v>
      </c>
      <c r="D43" s="4">
        <v>0.56020000000000003</v>
      </c>
      <c r="E43" s="4">
        <v>5601.582915</v>
      </c>
      <c r="F43" s="4">
        <v>528.20000000000005</v>
      </c>
      <c r="G43" s="4">
        <v>1.1000000000000001</v>
      </c>
      <c r="H43" s="4">
        <v>2478.4</v>
      </c>
      <c r="J43" s="4">
        <v>1.9</v>
      </c>
      <c r="K43" s="4">
        <v>0.87739999999999996</v>
      </c>
      <c r="L43" s="4">
        <v>11.351000000000001</v>
      </c>
      <c r="M43" s="4">
        <v>0.49149999999999999</v>
      </c>
      <c r="N43" s="4">
        <v>463.43849999999998</v>
      </c>
      <c r="O43" s="4">
        <v>0.96260000000000001</v>
      </c>
      <c r="P43" s="4">
        <v>464.4</v>
      </c>
      <c r="Q43" s="4">
        <v>378.53219999999999</v>
      </c>
      <c r="R43" s="4">
        <v>0.78620000000000001</v>
      </c>
      <c r="S43" s="4">
        <v>379.3</v>
      </c>
      <c r="T43" s="4">
        <v>2478.4252999999999</v>
      </c>
      <c r="W43" s="4">
        <v>0</v>
      </c>
      <c r="X43" s="4">
        <v>1.6671</v>
      </c>
      <c r="Y43" s="4">
        <v>12.4</v>
      </c>
      <c r="Z43" s="4">
        <v>849</v>
      </c>
      <c r="AA43" s="4">
        <v>849</v>
      </c>
      <c r="AB43" s="4">
        <v>858</v>
      </c>
      <c r="AC43" s="4">
        <v>93</v>
      </c>
      <c r="AD43" s="4">
        <v>27.28</v>
      </c>
      <c r="AE43" s="4">
        <v>0.63</v>
      </c>
      <c r="AF43" s="4">
        <v>980</v>
      </c>
      <c r="AG43" s="4">
        <v>1</v>
      </c>
      <c r="AH43" s="4">
        <v>42</v>
      </c>
      <c r="AI43" s="4">
        <v>37</v>
      </c>
      <c r="AJ43" s="4">
        <v>190</v>
      </c>
      <c r="AK43" s="4">
        <v>170</v>
      </c>
      <c r="AL43" s="4">
        <v>4.4000000000000004</v>
      </c>
      <c r="AM43" s="4">
        <v>174</v>
      </c>
      <c r="AN43" s="4" t="s">
        <v>155</v>
      </c>
      <c r="AO43" s="4">
        <v>1</v>
      </c>
      <c r="AP43" s="5">
        <v>0.77449074074074076</v>
      </c>
      <c r="AQ43" s="4">
        <v>47.158807000000003</v>
      </c>
      <c r="AR43" s="4">
        <v>-88.484103000000005</v>
      </c>
      <c r="AS43" s="4">
        <v>309.2</v>
      </c>
      <c r="AT43" s="4">
        <v>21.2</v>
      </c>
      <c r="AU43" s="4">
        <v>12</v>
      </c>
      <c r="AV43" s="4">
        <v>10</v>
      </c>
      <c r="AW43" s="4" t="s">
        <v>199</v>
      </c>
      <c r="AX43" s="4">
        <v>1.5124</v>
      </c>
      <c r="AY43" s="4">
        <v>2</v>
      </c>
      <c r="AZ43" s="4">
        <v>2.6686000000000001</v>
      </c>
      <c r="BA43" s="4">
        <v>13.404</v>
      </c>
      <c r="BB43" s="4">
        <v>14.66</v>
      </c>
      <c r="BC43" s="4">
        <v>1.0900000000000001</v>
      </c>
      <c r="BD43" s="4">
        <v>13.968999999999999</v>
      </c>
      <c r="BE43" s="4">
        <v>2729.1179999999999</v>
      </c>
      <c r="BF43" s="4">
        <v>75.212000000000003</v>
      </c>
      <c r="BG43" s="4">
        <v>11.669</v>
      </c>
      <c r="BH43" s="4">
        <v>2.4E-2</v>
      </c>
      <c r="BI43" s="4">
        <v>11.693</v>
      </c>
      <c r="BJ43" s="4">
        <v>9.5310000000000006</v>
      </c>
      <c r="BK43" s="4">
        <v>0.02</v>
      </c>
      <c r="BL43" s="4">
        <v>9.5510000000000002</v>
      </c>
      <c r="BM43" s="4">
        <v>20.563099999999999</v>
      </c>
      <c r="BQ43" s="4">
        <v>291.44299999999998</v>
      </c>
      <c r="BR43" s="4">
        <v>0.40282299999999999</v>
      </c>
      <c r="BS43" s="4">
        <v>-5</v>
      </c>
      <c r="BT43" s="4">
        <v>6.0000000000000001E-3</v>
      </c>
      <c r="BU43" s="4">
        <v>9.8439870000000003</v>
      </c>
      <c r="BV43" s="4">
        <v>21</v>
      </c>
      <c r="BW43" s="4">
        <f t="shared" si="9"/>
        <v>2.6007813654</v>
      </c>
      <c r="BY43" s="4">
        <f>BE43*$BU43*VLOOKUP("Fuel Specific Gravity",'Raw Data'!$A$1:$B$2000,2,FALSE)</f>
        <v>20175.916987212964</v>
      </c>
      <c r="BZ43" s="4">
        <f>BF43*$BU43*VLOOKUP("Fuel Specific Gravity",'Raw Data'!$A$1:$B$2000,2,FALSE)</f>
        <v>556.029848633244</v>
      </c>
      <c r="CA43" s="4">
        <f>BJ43*$BU43*VLOOKUP("Fuel Specific Gravity",'Raw Data'!$A$1:$B$2000,2,FALSE)</f>
        <v>70.461103112846999</v>
      </c>
      <c r="CB43" s="4">
        <f>BM43*$BU43*VLOOKUP("Fuel Specific Gravity",'Raw Data'!$A$1:$B$2000,2,FALSE)</f>
        <v>152.0195896988547</v>
      </c>
    </row>
    <row r="44" spans="1:80" x14ac:dyDescent="0.25">
      <c r="A44" s="2">
        <v>43167</v>
      </c>
      <c r="B44" s="38">
        <v>2.3690972222222221E-2</v>
      </c>
      <c r="C44" s="4">
        <v>13.055999999999999</v>
      </c>
      <c r="D44" s="4">
        <v>0.75170000000000003</v>
      </c>
      <c r="E44" s="4">
        <v>7517.2487639999999</v>
      </c>
      <c r="F44" s="4">
        <v>731.3</v>
      </c>
      <c r="G44" s="4">
        <v>0.6</v>
      </c>
      <c r="H44" s="4">
        <v>2776.2</v>
      </c>
      <c r="J44" s="4">
        <v>1.9</v>
      </c>
      <c r="K44" s="4">
        <v>0.87439999999999996</v>
      </c>
      <c r="L44" s="4">
        <v>11.4169</v>
      </c>
      <c r="M44" s="4">
        <v>0.6573</v>
      </c>
      <c r="N44" s="4">
        <v>639.43759999999997</v>
      </c>
      <c r="O44" s="4">
        <v>0.4884</v>
      </c>
      <c r="P44" s="4">
        <v>639.9</v>
      </c>
      <c r="Q44" s="4">
        <v>522.28660000000002</v>
      </c>
      <c r="R44" s="4">
        <v>0.39889999999999998</v>
      </c>
      <c r="S44" s="4">
        <v>522.70000000000005</v>
      </c>
      <c r="T44" s="4">
        <v>2776.2</v>
      </c>
      <c r="W44" s="4">
        <v>0</v>
      </c>
      <c r="X44" s="4">
        <v>1.6614</v>
      </c>
      <c r="Y44" s="4">
        <v>12.3</v>
      </c>
      <c r="Z44" s="4">
        <v>849</v>
      </c>
      <c r="AA44" s="4">
        <v>848</v>
      </c>
      <c r="AB44" s="4">
        <v>857</v>
      </c>
      <c r="AC44" s="4">
        <v>93</v>
      </c>
      <c r="AD44" s="4">
        <v>27.28</v>
      </c>
      <c r="AE44" s="4">
        <v>0.63</v>
      </c>
      <c r="AF44" s="4">
        <v>980</v>
      </c>
      <c r="AG44" s="4">
        <v>1</v>
      </c>
      <c r="AH44" s="4">
        <v>41.122999999999998</v>
      </c>
      <c r="AI44" s="4">
        <v>37</v>
      </c>
      <c r="AJ44" s="4">
        <v>190</v>
      </c>
      <c r="AK44" s="4">
        <v>170</v>
      </c>
      <c r="AL44" s="4">
        <v>4.3</v>
      </c>
      <c r="AM44" s="4">
        <v>174.2</v>
      </c>
      <c r="AN44" s="4" t="s">
        <v>155</v>
      </c>
      <c r="AO44" s="4">
        <v>1</v>
      </c>
      <c r="AP44" s="5">
        <v>0.7745023148148148</v>
      </c>
      <c r="AQ44" s="4">
        <v>47.158892000000002</v>
      </c>
      <c r="AR44" s="4">
        <v>-88.484072999999995</v>
      </c>
      <c r="AS44" s="4">
        <v>309</v>
      </c>
      <c r="AT44" s="4">
        <v>21.5</v>
      </c>
      <c r="AU44" s="4">
        <v>12</v>
      </c>
      <c r="AV44" s="4">
        <v>10</v>
      </c>
      <c r="AW44" s="4" t="s">
        <v>199</v>
      </c>
      <c r="AX44" s="4">
        <v>1.4</v>
      </c>
      <c r="AY44" s="4">
        <v>2</v>
      </c>
      <c r="AZ44" s="4">
        <v>2.5</v>
      </c>
      <c r="BA44" s="4">
        <v>13.404</v>
      </c>
      <c r="BB44" s="4">
        <v>14.29</v>
      </c>
      <c r="BC44" s="4">
        <v>1.07</v>
      </c>
      <c r="BD44" s="4">
        <v>14.36</v>
      </c>
      <c r="BE44" s="4">
        <v>2686.6529999999998</v>
      </c>
      <c r="BF44" s="4">
        <v>98.451999999999998</v>
      </c>
      <c r="BG44" s="4">
        <v>15.757999999999999</v>
      </c>
      <c r="BH44" s="4">
        <v>1.2E-2</v>
      </c>
      <c r="BI44" s="4">
        <v>15.77</v>
      </c>
      <c r="BJ44" s="4">
        <v>12.871</v>
      </c>
      <c r="BK44" s="4">
        <v>0.01</v>
      </c>
      <c r="BL44" s="4">
        <v>12.881</v>
      </c>
      <c r="BM44" s="4">
        <v>22.5443</v>
      </c>
      <c r="BQ44" s="4">
        <v>284.27699999999999</v>
      </c>
      <c r="BR44" s="4">
        <v>0.430786</v>
      </c>
      <c r="BS44" s="4">
        <v>-5</v>
      </c>
      <c r="BT44" s="4">
        <v>6.0000000000000001E-3</v>
      </c>
      <c r="BU44" s="4">
        <v>10.527333</v>
      </c>
      <c r="BV44" s="4">
        <v>21</v>
      </c>
      <c r="BW44" s="4">
        <f t="shared" si="9"/>
        <v>2.7813213785999999</v>
      </c>
      <c r="BY44" s="4">
        <f>BE44*$BU44*VLOOKUP("Fuel Specific Gravity",'Raw Data'!$A$1:$B$2000,2,FALSE)</f>
        <v>21240.751380623198</v>
      </c>
      <c r="BZ44" s="4">
        <f>BF44*$BU44*VLOOKUP("Fuel Specific Gravity",'Raw Data'!$A$1:$B$2000,2,FALSE)</f>
        <v>778.36417837551596</v>
      </c>
      <c r="CA44" s="4">
        <f>BJ44*$BU44*VLOOKUP("Fuel Specific Gravity",'Raw Data'!$A$1:$B$2000,2,FALSE)</f>
        <v>101.75847458529302</v>
      </c>
      <c r="CB44" s="4">
        <f>BM44*$BU44*VLOOKUP("Fuel Specific Gravity",'Raw Data'!$A$1:$B$2000,2,FALSE)</f>
        <v>178.23584636727691</v>
      </c>
    </row>
    <row r="45" spans="1:80" x14ac:dyDescent="0.25">
      <c r="A45" s="2">
        <v>43167</v>
      </c>
      <c r="B45" s="38">
        <v>2.3702546296296298E-2</v>
      </c>
      <c r="C45" s="4">
        <v>13.07</v>
      </c>
      <c r="D45" s="4">
        <v>1.0543</v>
      </c>
      <c r="E45" s="4">
        <v>10542.86318</v>
      </c>
      <c r="F45" s="4">
        <v>1007.3</v>
      </c>
      <c r="G45" s="4">
        <v>0.3</v>
      </c>
      <c r="H45" s="4">
        <v>3192.2</v>
      </c>
      <c r="J45" s="4">
        <v>1.9</v>
      </c>
      <c r="K45" s="4">
        <v>0.87119999999999997</v>
      </c>
      <c r="L45" s="4">
        <v>11.385999999999999</v>
      </c>
      <c r="M45" s="4">
        <v>0.91839999999999999</v>
      </c>
      <c r="N45" s="4">
        <v>877.51469999999995</v>
      </c>
      <c r="O45" s="4">
        <v>0.2336</v>
      </c>
      <c r="P45" s="4">
        <v>877.7</v>
      </c>
      <c r="Q45" s="4">
        <v>716.74580000000003</v>
      </c>
      <c r="R45" s="4">
        <v>0.1908</v>
      </c>
      <c r="S45" s="4">
        <v>716.9</v>
      </c>
      <c r="T45" s="4">
        <v>3192.2206999999999</v>
      </c>
      <c r="W45" s="4">
        <v>0</v>
      </c>
      <c r="X45" s="4">
        <v>1.6552</v>
      </c>
      <c r="Y45" s="4">
        <v>12</v>
      </c>
      <c r="Z45" s="4">
        <v>849</v>
      </c>
      <c r="AA45" s="4">
        <v>848</v>
      </c>
      <c r="AB45" s="4">
        <v>857</v>
      </c>
      <c r="AC45" s="4">
        <v>93</v>
      </c>
      <c r="AD45" s="4">
        <v>27.28</v>
      </c>
      <c r="AE45" s="4">
        <v>0.63</v>
      </c>
      <c r="AF45" s="4">
        <v>980</v>
      </c>
      <c r="AG45" s="4">
        <v>1</v>
      </c>
      <c r="AH45" s="4">
        <v>41</v>
      </c>
      <c r="AI45" s="4">
        <v>37</v>
      </c>
      <c r="AJ45" s="4">
        <v>190</v>
      </c>
      <c r="AK45" s="4">
        <v>170</v>
      </c>
      <c r="AL45" s="4">
        <v>4.2</v>
      </c>
      <c r="AM45" s="4">
        <v>174.6</v>
      </c>
      <c r="AN45" s="4" t="s">
        <v>155</v>
      </c>
      <c r="AO45" s="4">
        <v>1</v>
      </c>
      <c r="AP45" s="5">
        <v>0.77451388888888895</v>
      </c>
      <c r="AQ45" s="4">
        <v>47.158993000000002</v>
      </c>
      <c r="AR45" s="4">
        <v>-88.484076999999999</v>
      </c>
      <c r="AS45" s="4">
        <v>308.89999999999998</v>
      </c>
      <c r="AT45" s="4">
        <v>22.9</v>
      </c>
      <c r="AU45" s="4">
        <v>12</v>
      </c>
      <c r="AV45" s="4">
        <v>10</v>
      </c>
      <c r="AW45" s="4" t="s">
        <v>199</v>
      </c>
      <c r="AX45" s="4">
        <v>1.2562</v>
      </c>
      <c r="AY45" s="4">
        <v>2</v>
      </c>
      <c r="AZ45" s="4">
        <v>2.3561999999999999</v>
      </c>
      <c r="BA45" s="4">
        <v>13.404</v>
      </c>
      <c r="BB45" s="4">
        <v>13.92</v>
      </c>
      <c r="BC45" s="4">
        <v>1.04</v>
      </c>
      <c r="BD45" s="4">
        <v>14.79</v>
      </c>
      <c r="BE45" s="4">
        <v>2621.4949999999999</v>
      </c>
      <c r="BF45" s="4">
        <v>134.589</v>
      </c>
      <c r="BG45" s="4">
        <v>21.158000000000001</v>
      </c>
      <c r="BH45" s="4">
        <v>6.0000000000000001E-3</v>
      </c>
      <c r="BI45" s="4">
        <v>21.163</v>
      </c>
      <c r="BJ45" s="4">
        <v>17.280999999999999</v>
      </c>
      <c r="BK45" s="4">
        <v>5.0000000000000001E-3</v>
      </c>
      <c r="BL45" s="4">
        <v>17.286000000000001</v>
      </c>
      <c r="BM45" s="4">
        <v>25.3626</v>
      </c>
      <c r="BQ45" s="4">
        <v>277.09300000000002</v>
      </c>
      <c r="BR45" s="4">
        <v>0.47158800000000001</v>
      </c>
      <c r="BS45" s="4">
        <v>-5</v>
      </c>
      <c r="BT45" s="4">
        <v>6.8770000000000003E-3</v>
      </c>
      <c r="BU45" s="4">
        <v>11.524431999999999</v>
      </c>
      <c r="BV45" s="4">
        <v>21</v>
      </c>
      <c r="BW45" s="4">
        <f t="shared" si="9"/>
        <v>3.0447549343999998</v>
      </c>
      <c r="BY45" s="4">
        <f>BE45*$BU45*VLOOKUP("Fuel Specific Gravity",'Raw Data'!$A$1:$B$2000,2,FALSE)</f>
        <v>22688.641890245839</v>
      </c>
      <c r="BZ45" s="4">
        <f>BF45*$BU45*VLOOKUP("Fuel Specific Gravity",'Raw Data'!$A$1:$B$2000,2,FALSE)</f>
        <v>1164.8473956144478</v>
      </c>
      <c r="CA45" s="4">
        <f>BJ45*$BU45*VLOOKUP("Fuel Specific Gravity",'Raw Data'!$A$1:$B$2000,2,FALSE)</f>
        <v>149.56443575339196</v>
      </c>
      <c r="CB45" s="4">
        <f>BM45*$BU45*VLOOKUP("Fuel Specific Gravity",'Raw Data'!$A$1:$B$2000,2,FALSE)</f>
        <v>219.50945884144318</v>
      </c>
    </row>
    <row r="46" spans="1:80" x14ac:dyDescent="0.25">
      <c r="A46" s="2">
        <v>43167</v>
      </c>
      <c r="B46" s="38">
        <v>2.3714120370370368E-2</v>
      </c>
      <c r="C46" s="4">
        <v>13.07</v>
      </c>
      <c r="D46" s="4">
        <v>1.3683000000000001</v>
      </c>
      <c r="E46" s="4">
        <v>13682.93831</v>
      </c>
      <c r="F46" s="4">
        <v>1275.4000000000001</v>
      </c>
      <c r="G46" s="4">
        <v>0.2</v>
      </c>
      <c r="H46" s="4">
        <v>3503.6</v>
      </c>
      <c r="J46" s="4">
        <v>1.9</v>
      </c>
      <c r="K46" s="4">
        <v>0.8679</v>
      </c>
      <c r="L46" s="4">
        <v>11.343999999999999</v>
      </c>
      <c r="M46" s="4">
        <v>1.1876</v>
      </c>
      <c r="N46" s="4">
        <v>1106.9475</v>
      </c>
      <c r="O46" s="4">
        <v>0.1898</v>
      </c>
      <c r="P46" s="4">
        <v>1107.0999999999999</v>
      </c>
      <c r="Q46" s="4">
        <v>904.22969999999998</v>
      </c>
      <c r="R46" s="4">
        <v>0.155</v>
      </c>
      <c r="S46" s="4">
        <v>904.4</v>
      </c>
      <c r="T46" s="4">
        <v>3503.5754000000002</v>
      </c>
      <c r="W46" s="4">
        <v>0</v>
      </c>
      <c r="X46" s="4">
        <v>1.6491</v>
      </c>
      <c r="Y46" s="4">
        <v>12</v>
      </c>
      <c r="Z46" s="4">
        <v>847</v>
      </c>
      <c r="AA46" s="4">
        <v>846</v>
      </c>
      <c r="AB46" s="4">
        <v>855</v>
      </c>
      <c r="AC46" s="4">
        <v>93</v>
      </c>
      <c r="AD46" s="4">
        <v>27.3</v>
      </c>
      <c r="AE46" s="4">
        <v>0.63</v>
      </c>
      <c r="AF46" s="4">
        <v>979</v>
      </c>
      <c r="AG46" s="4">
        <v>1</v>
      </c>
      <c r="AH46" s="4">
        <v>41</v>
      </c>
      <c r="AI46" s="4">
        <v>37</v>
      </c>
      <c r="AJ46" s="4">
        <v>190</v>
      </c>
      <c r="AK46" s="4">
        <v>169.1</v>
      </c>
      <c r="AL46" s="4">
        <v>4</v>
      </c>
      <c r="AM46" s="4">
        <v>174.9</v>
      </c>
      <c r="AN46" s="4" t="s">
        <v>155</v>
      </c>
      <c r="AO46" s="4">
        <v>1</v>
      </c>
      <c r="AP46" s="5">
        <v>0.77452546296296287</v>
      </c>
      <c r="AQ46" s="4">
        <v>47.159090999999997</v>
      </c>
      <c r="AR46" s="4">
        <v>-88.484076000000002</v>
      </c>
      <c r="AS46" s="4">
        <v>308.89999999999998</v>
      </c>
      <c r="AT46" s="4">
        <v>23.5</v>
      </c>
      <c r="AU46" s="4">
        <v>12</v>
      </c>
      <c r="AV46" s="4">
        <v>10</v>
      </c>
      <c r="AW46" s="4" t="s">
        <v>199</v>
      </c>
      <c r="AX46" s="4">
        <v>1.2</v>
      </c>
      <c r="AY46" s="4">
        <v>2</v>
      </c>
      <c r="AZ46" s="4">
        <v>2.2999999999999998</v>
      </c>
      <c r="BA46" s="4">
        <v>13.404</v>
      </c>
      <c r="BB46" s="4">
        <v>13.57</v>
      </c>
      <c r="BC46" s="4">
        <v>1.01</v>
      </c>
      <c r="BD46" s="4">
        <v>15.215</v>
      </c>
      <c r="BE46" s="4">
        <v>2559.2849999999999</v>
      </c>
      <c r="BF46" s="4">
        <v>170.53</v>
      </c>
      <c r="BG46" s="4">
        <v>26.152999999999999</v>
      </c>
      <c r="BH46" s="4">
        <v>4.0000000000000001E-3</v>
      </c>
      <c r="BI46" s="4">
        <v>26.157</v>
      </c>
      <c r="BJ46" s="4">
        <v>21.363</v>
      </c>
      <c r="BK46" s="4">
        <v>4.0000000000000001E-3</v>
      </c>
      <c r="BL46" s="4">
        <v>21.367000000000001</v>
      </c>
      <c r="BM46" s="4">
        <v>27.276299999999999</v>
      </c>
      <c r="BQ46" s="4">
        <v>270.517</v>
      </c>
      <c r="BR46" s="4">
        <v>0.484016</v>
      </c>
      <c r="BS46" s="4">
        <v>-5</v>
      </c>
      <c r="BT46" s="4">
        <v>7.0000000000000001E-3</v>
      </c>
      <c r="BU46" s="4">
        <v>11.828141</v>
      </c>
      <c r="BV46" s="4">
        <v>21</v>
      </c>
      <c r="BW46" s="4">
        <f t="shared" si="9"/>
        <v>3.1249948522</v>
      </c>
      <c r="BY46" s="4">
        <f>BE46*$BU46*VLOOKUP("Fuel Specific Gravity",'Raw Data'!$A$1:$B$2000,2,FALSE)</f>
        <v>22733.959463227937</v>
      </c>
      <c r="BZ46" s="4">
        <f>BF46*$BU46*VLOOKUP("Fuel Specific Gravity",'Raw Data'!$A$1:$B$2000,2,FALSE)</f>
        <v>1514.8067164322301</v>
      </c>
      <c r="CA46" s="4">
        <f>BJ46*$BU46*VLOOKUP("Fuel Specific Gravity",'Raw Data'!$A$1:$B$2000,2,FALSE)</f>
        <v>189.76611671343301</v>
      </c>
      <c r="CB46" s="4">
        <f>BM46*$BU46*VLOOKUP("Fuel Specific Gravity",'Raw Data'!$A$1:$B$2000,2,FALSE)</f>
        <v>242.29356969108329</v>
      </c>
    </row>
    <row r="47" spans="1:80" x14ac:dyDescent="0.25">
      <c r="A47" s="2">
        <v>43167</v>
      </c>
      <c r="B47" s="38">
        <v>2.3725694444444445E-2</v>
      </c>
      <c r="C47" s="4">
        <v>13.054</v>
      </c>
      <c r="D47" s="4">
        <v>1.5698000000000001</v>
      </c>
      <c r="E47" s="4">
        <v>15697.87428</v>
      </c>
      <c r="F47" s="4">
        <v>1478.6</v>
      </c>
      <c r="G47" s="4">
        <v>0.3</v>
      </c>
      <c r="H47" s="4">
        <v>3693.1</v>
      </c>
      <c r="J47" s="4">
        <v>1.86</v>
      </c>
      <c r="K47" s="4">
        <v>0.86599999999999999</v>
      </c>
      <c r="L47" s="4">
        <v>11.305099999999999</v>
      </c>
      <c r="M47" s="4">
        <v>1.3594999999999999</v>
      </c>
      <c r="N47" s="4">
        <v>1280.5216</v>
      </c>
      <c r="O47" s="4">
        <v>0.28489999999999999</v>
      </c>
      <c r="P47" s="4">
        <v>1280.8</v>
      </c>
      <c r="Q47" s="4">
        <v>1046.0306</v>
      </c>
      <c r="R47" s="4">
        <v>0.23269999999999999</v>
      </c>
      <c r="S47" s="4">
        <v>1046.3</v>
      </c>
      <c r="T47" s="4">
        <v>3693.1304</v>
      </c>
      <c r="W47" s="4">
        <v>0</v>
      </c>
      <c r="X47" s="4">
        <v>1.6133999999999999</v>
      </c>
      <c r="Y47" s="4">
        <v>11.9</v>
      </c>
      <c r="Z47" s="4">
        <v>847</v>
      </c>
      <c r="AA47" s="4">
        <v>846</v>
      </c>
      <c r="AB47" s="4">
        <v>855</v>
      </c>
      <c r="AC47" s="4">
        <v>93</v>
      </c>
      <c r="AD47" s="4">
        <v>27.3</v>
      </c>
      <c r="AE47" s="4">
        <v>0.63</v>
      </c>
      <c r="AF47" s="4">
        <v>979</v>
      </c>
      <c r="AG47" s="4">
        <v>1</v>
      </c>
      <c r="AH47" s="4">
        <v>41</v>
      </c>
      <c r="AI47" s="4">
        <v>37</v>
      </c>
      <c r="AJ47" s="4">
        <v>189.1</v>
      </c>
      <c r="AK47" s="4">
        <v>169</v>
      </c>
      <c r="AL47" s="4">
        <v>3.9</v>
      </c>
      <c r="AM47" s="4">
        <v>175</v>
      </c>
      <c r="AN47" s="4" t="s">
        <v>155</v>
      </c>
      <c r="AO47" s="4">
        <v>1</v>
      </c>
      <c r="AP47" s="5">
        <v>0.77453703703703702</v>
      </c>
      <c r="AQ47" s="4">
        <v>47.159222999999997</v>
      </c>
      <c r="AR47" s="4">
        <v>-88.484094999999996</v>
      </c>
      <c r="AS47" s="4">
        <v>309.39999999999998</v>
      </c>
      <c r="AT47" s="4">
        <v>25.7</v>
      </c>
      <c r="AU47" s="4">
        <v>12</v>
      </c>
      <c r="AV47" s="4">
        <v>10</v>
      </c>
      <c r="AW47" s="4" t="s">
        <v>199</v>
      </c>
      <c r="AX47" s="4">
        <v>1.2719</v>
      </c>
      <c r="AY47" s="4">
        <v>2.0718999999999999</v>
      </c>
      <c r="AZ47" s="4">
        <v>2.4438</v>
      </c>
      <c r="BA47" s="4">
        <v>13.404</v>
      </c>
      <c r="BB47" s="4">
        <v>13.36</v>
      </c>
      <c r="BC47" s="4">
        <v>1</v>
      </c>
      <c r="BD47" s="4">
        <v>15.471</v>
      </c>
      <c r="BE47" s="4">
        <v>2520.6849999999999</v>
      </c>
      <c r="BF47" s="4">
        <v>192.92500000000001</v>
      </c>
      <c r="BG47" s="4">
        <v>29.9</v>
      </c>
      <c r="BH47" s="4">
        <v>7.0000000000000001E-3</v>
      </c>
      <c r="BI47" s="4">
        <v>29.905999999999999</v>
      </c>
      <c r="BJ47" s="4">
        <v>24.423999999999999</v>
      </c>
      <c r="BK47" s="4">
        <v>5.0000000000000001E-3</v>
      </c>
      <c r="BL47" s="4">
        <v>24.43</v>
      </c>
      <c r="BM47" s="4">
        <v>28.415900000000001</v>
      </c>
      <c r="BQ47" s="4">
        <v>261.565</v>
      </c>
      <c r="BR47" s="4">
        <v>0.51394099999999998</v>
      </c>
      <c r="BS47" s="4">
        <v>-5</v>
      </c>
      <c r="BT47" s="4">
        <v>7.8770000000000003E-3</v>
      </c>
      <c r="BU47" s="4">
        <v>12.559433</v>
      </c>
      <c r="BV47" s="4">
        <v>21</v>
      </c>
      <c r="BW47" s="4">
        <f t="shared" si="9"/>
        <v>3.3182021985999999</v>
      </c>
      <c r="BY47" s="4">
        <f>BE47*$BU47*VLOOKUP("Fuel Specific Gravity",'Raw Data'!$A$1:$B$2000,2,FALSE)</f>
        <v>23775.439153075356</v>
      </c>
      <c r="BZ47" s="4">
        <f>BF47*$BU47*VLOOKUP("Fuel Specific Gravity",'Raw Data'!$A$1:$B$2000,2,FALSE)</f>
        <v>1819.6944872552751</v>
      </c>
      <c r="CA47" s="4">
        <f>BJ47*$BU47*VLOOKUP("Fuel Specific Gravity",'Raw Data'!$A$1:$B$2000,2,FALSE)</f>
        <v>230.37044528559201</v>
      </c>
      <c r="CB47" s="4">
        <f>BM47*$BU47*VLOOKUP("Fuel Specific Gravity",'Raw Data'!$A$1:$B$2000,2,FALSE)</f>
        <v>268.0225817307097</v>
      </c>
    </row>
    <row r="48" spans="1:80" x14ac:dyDescent="0.25">
      <c r="A48" s="2">
        <v>43167</v>
      </c>
      <c r="B48" s="38">
        <v>2.3737268518518515E-2</v>
      </c>
      <c r="C48" s="4">
        <v>13.055999999999999</v>
      </c>
      <c r="D48" s="4">
        <v>1.2704</v>
      </c>
      <c r="E48" s="4">
        <v>12703.66419</v>
      </c>
      <c r="F48" s="4">
        <v>1605.7</v>
      </c>
      <c r="G48" s="4">
        <v>0.8</v>
      </c>
      <c r="H48" s="4">
        <v>3661.3</v>
      </c>
      <c r="J48" s="4">
        <v>1.71</v>
      </c>
      <c r="K48" s="4">
        <v>0.86870000000000003</v>
      </c>
      <c r="L48" s="4">
        <v>11.342499999999999</v>
      </c>
      <c r="M48" s="4">
        <v>1.1035999999999999</v>
      </c>
      <c r="N48" s="4">
        <v>1394.9394</v>
      </c>
      <c r="O48" s="4">
        <v>0.72060000000000002</v>
      </c>
      <c r="P48" s="4">
        <v>1395.7</v>
      </c>
      <c r="Q48" s="4">
        <v>1139.4961000000001</v>
      </c>
      <c r="R48" s="4">
        <v>0.58860000000000001</v>
      </c>
      <c r="S48" s="4">
        <v>1140.0999999999999</v>
      </c>
      <c r="T48" s="4">
        <v>3661.2705000000001</v>
      </c>
      <c r="W48" s="4">
        <v>0</v>
      </c>
      <c r="X48" s="4">
        <v>1.4881</v>
      </c>
      <c r="Y48" s="4">
        <v>11.9</v>
      </c>
      <c r="Z48" s="4">
        <v>848</v>
      </c>
      <c r="AA48" s="4">
        <v>847</v>
      </c>
      <c r="AB48" s="4">
        <v>856</v>
      </c>
      <c r="AC48" s="4">
        <v>93</v>
      </c>
      <c r="AD48" s="4">
        <v>27.3</v>
      </c>
      <c r="AE48" s="4">
        <v>0.63</v>
      </c>
      <c r="AF48" s="4">
        <v>979</v>
      </c>
      <c r="AG48" s="4">
        <v>1</v>
      </c>
      <c r="AH48" s="4">
        <v>41</v>
      </c>
      <c r="AI48" s="4">
        <v>37</v>
      </c>
      <c r="AJ48" s="4">
        <v>189</v>
      </c>
      <c r="AK48" s="4">
        <v>169</v>
      </c>
      <c r="AL48" s="4">
        <v>3.9</v>
      </c>
      <c r="AM48" s="4">
        <v>175</v>
      </c>
      <c r="AN48" s="4" t="s">
        <v>155</v>
      </c>
      <c r="AO48" s="4">
        <v>1</v>
      </c>
      <c r="AP48" s="5">
        <v>0.77454861111111117</v>
      </c>
      <c r="AQ48" s="4">
        <v>47.159342000000002</v>
      </c>
      <c r="AR48" s="4">
        <v>-88.484103000000005</v>
      </c>
      <c r="AS48" s="4">
        <v>309.7</v>
      </c>
      <c r="AT48" s="4">
        <v>26.5</v>
      </c>
      <c r="AU48" s="4">
        <v>12</v>
      </c>
      <c r="AV48" s="4">
        <v>10</v>
      </c>
      <c r="AW48" s="4" t="s">
        <v>199</v>
      </c>
      <c r="AX48" s="4">
        <v>1.3</v>
      </c>
      <c r="AY48" s="4">
        <v>2.1</v>
      </c>
      <c r="AZ48" s="4">
        <v>2.5</v>
      </c>
      <c r="BA48" s="4">
        <v>13.404</v>
      </c>
      <c r="BB48" s="4">
        <v>13.66</v>
      </c>
      <c r="BC48" s="4">
        <v>1.02</v>
      </c>
      <c r="BD48" s="4">
        <v>15.109</v>
      </c>
      <c r="BE48" s="4">
        <v>2572.915</v>
      </c>
      <c r="BF48" s="4">
        <v>159.33600000000001</v>
      </c>
      <c r="BG48" s="4">
        <v>33.137</v>
      </c>
      <c r="BH48" s="4">
        <v>1.7000000000000001E-2</v>
      </c>
      <c r="BI48" s="4">
        <v>33.154000000000003</v>
      </c>
      <c r="BJ48" s="4">
        <v>27.068999999999999</v>
      </c>
      <c r="BK48" s="4">
        <v>1.4E-2</v>
      </c>
      <c r="BL48" s="4">
        <v>27.082999999999998</v>
      </c>
      <c r="BM48" s="4">
        <v>28.659800000000001</v>
      </c>
      <c r="BQ48" s="4">
        <v>245.435</v>
      </c>
      <c r="BR48" s="4">
        <v>0.41100599999999998</v>
      </c>
      <c r="BS48" s="4">
        <v>-5</v>
      </c>
      <c r="BT48" s="4">
        <v>7.123E-3</v>
      </c>
      <c r="BU48" s="4">
        <v>10.043958999999999</v>
      </c>
      <c r="BV48" s="4">
        <v>21</v>
      </c>
      <c r="BW48" s="4">
        <f t="shared" si="9"/>
        <v>2.6536139677999997</v>
      </c>
      <c r="BY48" s="4">
        <f>BE48*$BU48*VLOOKUP("Fuel Specific Gravity",'Raw Data'!$A$1:$B$2000,2,FALSE)</f>
        <v>19407.531830634231</v>
      </c>
      <c r="BZ48" s="4">
        <f>BF48*$BU48*VLOOKUP("Fuel Specific Gravity",'Raw Data'!$A$1:$B$2000,2,FALSE)</f>
        <v>1201.8735526692242</v>
      </c>
      <c r="CA48" s="4">
        <f>BJ48*$BU48*VLOOKUP("Fuel Specific Gravity",'Raw Data'!$A$1:$B$2000,2,FALSE)</f>
        <v>204.18182455442098</v>
      </c>
      <c r="CB48" s="4">
        <f>BM48*$BU48*VLOOKUP("Fuel Specific Gravity",'Raw Data'!$A$1:$B$2000,2,FALSE)</f>
        <v>216.18124996729819</v>
      </c>
    </row>
    <row r="49" spans="1:80" x14ac:dyDescent="0.25">
      <c r="A49" s="2">
        <v>43167</v>
      </c>
      <c r="B49" s="38">
        <v>2.3748842592592592E-2</v>
      </c>
      <c r="C49" s="4">
        <v>12.923999999999999</v>
      </c>
      <c r="D49" s="4">
        <v>1.2349000000000001</v>
      </c>
      <c r="E49" s="4">
        <v>12349.299419999999</v>
      </c>
      <c r="F49" s="4">
        <v>1620.4</v>
      </c>
      <c r="G49" s="4">
        <v>1</v>
      </c>
      <c r="H49" s="4">
        <v>3525.6</v>
      </c>
      <c r="J49" s="4">
        <v>1.6</v>
      </c>
      <c r="K49" s="4">
        <v>0.87019999999999997</v>
      </c>
      <c r="L49" s="4">
        <v>11.246600000000001</v>
      </c>
      <c r="M49" s="4">
        <v>1.0746</v>
      </c>
      <c r="N49" s="4">
        <v>1410.1057000000001</v>
      </c>
      <c r="O49" s="4">
        <v>0.89539999999999997</v>
      </c>
      <c r="P49" s="4">
        <v>1411</v>
      </c>
      <c r="Q49" s="4">
        <v>1151.8851</v>
      </c>
      <c r="R49" s="4">
        <v>0.73140000000000005</v>
      </c>
      <c r="S49" s="4">
        <v>1152.5999999999999</v>
      </c>
      <c r="T49" s="4">
        <v>3525.6394</v>
      </c>
      <c r="W49" s="4">
        <v>0</v>
      </c>
      <c r="X49" s="4">
        <v>1.3923000000000001</v>
      </c>
      <c r="Y49" s="4">
        <v>11.9</v>
      </c>
      <c r="Z49" s="4">
        <v>850</v>
      </c>
      <c r="AA49" s="4">
        <v>849</v>
      </c>
      <c r="AB49" s="4">
        <v>857</v>
      </c>
      <c r="AC49" s="4">
        <v>93</v>
      </c>
      <c r="AD49" s="4">
        <v>27.3</v>
      </c>
      <c r="AE49" s="4">
        <v>0.63</v>
      </c>
      <c r="AF49" s="4">
        <v>979</v>
      </c>
      <c r="AG49" s="4">
        <v>1</v>
      </c>
      <c r="AH49" s="4">
        <v>41</v>
      </c>
      <c r="AI49" s="4">
        <v>37</v>
      </c>
      <c r="AJ49" s="4">
        <v>189</v>
      </c>
      <c r="AK49" s="4">
        <v>169</v>
      </c>
      <c r="AL49" s="4">
        <v>3.8</v>
      </c>
      <c r="AM49" s="4">
        <v>175</v>
      </c>
      <c r="AN49" s="4" t="s">
        <v>155</v>
      </c>
      <c r="AO49" s="4">
        <v>1</v>
      </c>
      <c r="AP49" s="5">
        <v>0.77456018518518521</v>
      </c>
      <c r="AQ49" s="4">
        <v>47.159529999999997</v>
      </c>
      <c r="AR49" s="4">
        <v>-88.484116999999998</v>
      </c>
      <c r="AS49" s="4">
        <v>309.8</v>
      </c>
      <c r="AT49" s="4">
        <v>31.5</v>
      </c>
      <c r="AU49" s="4">
        <v>12</v>
      </c>
      <c r="AV49" s="4">
        <v>9</v>
      </c>
      <c r="AW49" s="4" t="s">
        <v>200</v>
      </c>
      <c r="AX49" s="4">
        <v>1.3718999999999999</v>
      </c>
      <c r="AY49" s="4">
        <v>1.3090999999999999</v>
      </c>
      <c r="AZ49" s="4">
        <v>2.4281000000000001</v>
      </c>
      <c r="BA49" s="4">
        <v>13.404</v>
      </c>
      <c r="BB49" s="4">
        <v>13.82</v>
      </c>
      <c r="BC49" s="4">
        <v>1.03</v>
      </c>
      <c r="BD49" s="4">
        <v>14.916</v>
      </c>
      <c r="BE49" s="4">
        <v>2579.1190000000001</v>
      </c>
      <c r="BF49" s="4">
        <v>156.852</v>
      </c>
      <c r="BG49" s="4">
        <v>33.863999999999997</v>
      </c>
      <c r="BH49" s="4">
        <v>2.1999999999999999E-2</v>
      </c>
      <c r="BI49" s="4">
        <v>33.884999999999998</v>
      </c>
      <c r="BJ49" s="4">
        <v>27.663</v>
      </c>
      <c r="BK49" s="4">
        <v>1.7999999999999999E-2</v>
      </c>
      <c r="BL49" s="4">
        <v>27.68</v>
      </c>
      <c r="BM49" s="4">
        <v>27.900400000000001</v>
      </c>
      <c r="BQ49" s="4">
        <v>232.161</v>
      </c>
      <c r="BR49" s="4">
        <v>0.301284</v>
      </c>
      <c r="BS49" s="4">
        <v>-5</v>
      </c>
      <c r="BT49" s="4">
        <v>6.123E-3</v>
      </c>
      <c r="BU49" s="4">
        <v>7.362628</v>
      </c>
      <c r="BV49" s="4">
        <v>21</v>
      </c>
      <c r="BW49" s="4">
        <f t="shared" si="9"/>
        <v>1.9452063175999998</v>
      </c>
      <c r="BY49" s="4">
        <f>BE49*$BU49*VLOOKUP("Fuel Specific Gravity",'Raw Data'!$A$1:$B$2000,2,FALSE)</f>
        <v>14260.809417313734</v>
      </c>
      <c r="BZ49" s="4">
        <f>BF49*$BU49*VLOOKUP("Fuel Specific Gravity",'Raw Data'!$A$1:$B$2000,2,FALSE)</f>
        <v>867.28703821905606</v>
      </c>
      <c r="CA49" s="4">
        <f>BJ49*$BU49*VLOOKUP("Fuel Specific Gravity",'Raw Data'!$A$1:$B$2000,2,FALSE)</f>
        <v>152.95795615136399</v>
      </c>
      <c r="CB49" s="4">
        <f>BM49*$BU49*VLOOKUP("Fuel Specific Gravity",'Raw Data'!$A$1:$B$2000,2,FALSE)</f>
        <v>154.27061995465121</v>
      </c>
    </row>
    <row r="50" spans="1:80" x14ac:dyDescent="0.25">
      <c r="A50" s="2">
        <v>43167</v>
      </c>
      <c r="B50" s="38">
        <v>2.3760416666666669E-2</v>
      </c>
      <c r="C50" s="4">
        <v>12.694000000000001</v>
      </c>
      <c r="D50" s="4">
        <v>1.5752999999999999</v>
      </c>
      <c r="E50" s="4">
        <v>15753.29038</v>
      </c>
      <c r="F50" s="4">
        <v>1550.6</v>
      </c>
      <c r="G50" s="4">
        <v>1.6</v>
      </c>
      <c r="H50" s="4">
        <v>3679.8</v>
      </c>
      <c r="J50" s="4">
        <v>1.5</v>
      </c>
      <c r="K50" s="4">
        <v>0.86870000000000003</v>
      </c>
      <c r="L50" s="4">
        <v>11.027799999999999</v>
      </c>
      <c r="M50" s="4">
        <v>1.3686</v>
      </c>
      <c r="N50" s="4">
        <v>1347.0822000000001</v>
      </c>
      <c r="O50" s="4">
        <v>1.4054</v>
      </c>
      <c r="P50" s="4">
        <v>1348.5</v>
      </c>
      <c r="Q50" s="4">
        <v>1100.4024999999999</v>
      </c>
      <c r="R50" s="4">
        <v>1.1479999999999999</v>
      </c>
      <c r="S50" s="4">
        <v>1101.5999999999999</v>
      </c>
      <c r="T50" s="4">
        <v>3679.8126000000002</v>
      </c>
      <c r="W50" s="4">
        <v>0</v>
      </c>
      <c r="X50" s="4">
        <v>1.3030999999999999</v>
      </c>
      <c r="Y50" s="4">
        <v>11.9</v>
      </c>
      <c r="Z50" s="4">
        <v>851</v>
      </c>
      <c r="AA50" s="4">
        <v>851</v>
      </c>
      <c r="AB50" s="4">
        <v>859</v>
      </c>
      <c r="AC50" s="4">
        <v>93</v>
      </c>
      <c r="AD50" s="4">
        <v>27.3</v>
      </c>
      <c r="AE50" s="4">
        <v>0.63</v>
      </c>
      <c r="AF50" s="4">
        <v>979</v>
      </c>
      <c r="AG50" s="4">
        <v>1</v>
      </c>
      <c r="AH50" s="4">
        <v>40.122999999999998</v>
      </c>
      <c r="AI50" s="4">
        <v>37</v>
      </c>
      <c r="AJ50" s="4">
        <v>189</v>
      </c>
      <c r="AK50" s="4">
        <v>168.1</v>
      </c>
      <c r="AL50" s="4">
        <v>3.7</v>
      </c>
      <c r="AM50" s="4">
        <v>175</v>
      </c>
      <c r="AN50" s="4" t="s">
        <v>155</v>
      </c>
      <c r="AO50" s="4">
        <v>1</v>
      </c>
      <c r="AP50" s="5">
        <v>0.77457175925925925</v>
      </c>
      <c r="AQ50" s="4">
        <v>47.159689</v>
      </c>
      <c r="AR50" s="4">
        <v>-88.484127000000001</v>
      </c>
      <c r="AS50" s="4">
        <v>310</v>
      </c>
      <c r="AT50" s="4">
        <v>33.4</v>
      </c>
      <c r="AU50" s="4">
        <v>12</v>
      </c>
      <c r="AV50" s="4">
        <v>7</v>
      </c>
      <c r="AW50" s="4" t="s">
        <v>203</v>
      </c>
      <c r="AX50" s="4">
        <v>1.4</v>
      </c>
      <c r="AY50" s="4">
        <v>1</v>
      </c>
      <c r="AZ50" s="4">
        <v>2.4</v>
      </c>
      <c r="BA50" s="4">
        <v>13.404</v>
      </c>
      <c r="BB50" s="4">
        <v>13.67</v>
      </c>
      <c r="BC50" s="4">
        <v>1.02</v>
      </c>
      <c r="BD50" s="4">
        <v>15.109</v>
      </c>
      <c r="BE50" s="4">
        <v>2510.9389999999999</v>
      </c>
      <c r="BF50" s="4">
        <v>198.32900000000001</v>
      </c>
      <c r="BG50" s="4">
        <v>32.119999999999997</v>
      </c>
      <c r="BH50" s="4">
        <v>3.4000000000000002E-2</v>
      </c>
      <c r="BI50" s="4">
        <v>32.154000000000003</v>
      </c>
      <c r="BJ50" s="4">
        <v>26.238</v>
      </c>
      <c r="BK50" s="4">
        <v>2.7E-2</v>
      </c>
      <c r="BL50" s="4">
        <v>26.265999999999998</v>
      </c>
      <c r="BM50" s="4">
        <v>28.9131</v>
      </c>
      <c r="BQ50" s="4">
        <v>215.739</v>
      </c>
      <c r="BR50" s="4">
        <v>0.19065299999999999</v>
      </c>
      <c r="BS50" s="4">
        <v>-5</v>
      </c>
      <c r="BT50" s="4">
        <v>6.8770000000000003E-3</v>
      </c>
      <c r="BU50" s="4">
        <v>4.6590819999999997</v>
      </c>
      <c r="BV50" s="4">
        <v>21</v>
      </c>
      <c r="BW50" s="4">
        <f t="shared" si="9"/>
        <v>1.2309294644</v>
      </c>
      <c r="BY50" s="4">
        <f>BE50*$BU50*VLOOKUP("Fuel Specific Gravity",'Raw Data'!$A$1:$B$2000,2,FALSE)</f>
        <v>8785.7016941964976</v>
      </c>
      <c r="BZ50" s="4">
        <f>BF50*$BU50*VLOOKUP("Fuel Specific Gravity",'Raw Data'!$A$1:$B$2000,2,FALSE)</f>
        <v>693.94733655747802</v>
      </c>
      <c r="CA50" s="4">
        <f>BJ50*$BU50*VLOOKUP("Fuel Specific Gravity",'Raw Data'!$A$1:$B$2000,2,FALSE)</f>
        <v>91.805990130515994</v>
      </c>
      <c r="CB50" s="4">
        <f>BM50*$BU50*VLOOKUP("Fuel Specific Gravity",'Raw Data'!$A$1:$B$2000,2,FALSE)</f>
        <v>101.16608633442419</v>
      </c>
    </row>
    <row r="51" spans="1:80" x14ac:dyDescent="0.25">
      <c r="A51" s="2">
        <v>43167</v>
      </c>
      <c r="B51" s="38">
        <v>2.3771990740740743E-2</v>
      </c>
      <c r="C51" s="4">
        <v>12.558</v>
      </c>
      <c r="D51" s="4">
        <v>1.6994</v>
      </c>
      <c r="E51" s="4">
        <v>16994.434570000001</v>
      </c>
      <c r="F51" s="4">
        <v>1347.8</v>
      </c>
      <c r="G51" s="4">
        <v>2.6</v>
      </c>
      <c r="H51" s="4">
        <v>3624.8</v>
      </c>
      <c r="J51" s="4">
        <v>1.4</v>
      </c>
      <c r="K51" s="4">
        <v>0.86880000000000002</v>
      </c>
      <c r="L51" s="4">
        <v>10.909599999999999</v>
      </c>
      <c r="M51" s="4">
        <v>1.4763999999999999</v>
      </c>
      <c r="N51" s="4">
        <v>1170.9019000000001</v>
      </c>
      <c r="O51" s="4">
        <v>2.2747000000000002</v>
      </c>
      <c r="P51" s="4">
        <v>1173.2</v>
      </c>
      <c r="Q51" s="4">
        <v>956.4846</v>
      </c>
      <c r="R51" s="4">
        <v>1.8581000000000001</v>
      </c>
      <c r="S51" s="4">
        <v>958.3</v>
      </c>
      <c r="T51" s="4">
        <v>3624.8071</v>
      </c>
      <c r="W51" s="4">
        <v>0</v>
      </c>
      <c r="X51" s="4">
        <v>1.2162999999999999</v>
      </c>
      <c r="Y51" s="4">
        <v>11.9</v>
      </c>
      <c r="Z51" s="4">
        <v>851</v>
      </c>
      <c r="AA51" s="4">
        <v>851</v>
      </c>
      <c r="AB51" s="4">
        <v>858</v>
      </c>
      <c r="AC51" s="4">
        <v>93</v>
      </c>
      <c r="AD51" s="4">
        <v>27.3</v>
      </c>
      <c r="AE51" s="4">
        <v>0.63</v>
      </c>
      <c r="AF51" s="4">
        <v>979</v>
      </c>
      <c r="AG51" s="4">
        <v>1</v>
      </c>
      <c r="AH51" s="4">
        <v>40.877000000000002</v>
      </c>
      <c r="AI51" s="4">
        <v>37</v>
      </c>
      <c r="AJ51" s="4">
        <v>189</v>
      </c>
      <c r="AK51" s="4">
        <v>168</v>
      </c>
      <c r="AL51" s="4">
        <v>3.8</v>
      </c>
      <c r="AM51" s="4">
        <v>175</v>
      </c>
      <c r="AN51" s="4" t="s">
        <v>155</v>
      </c>
      <c r="AO51" s="4">
        <v>1</v>
      </c>
      <c r="AP51" s="5">
        <v>0.77458333333333329</v>
      </c>
      <c r="AQ51" s="4">
        <v>47.159823000000003</v>
      </c>
      <c r="AR51" s="4">
        <v>-88.484132000000002</v>
      </c>
      <c r="AS51" s="4">
        <v>310</v>
      </c>
      <c r="AT51" s="4">
        <v>33.4</v>
      </c>
      <c r="AU51" s="4">
        <v>12</v>
      </c>
      <c r="AV51" s="4">
        <v>7</v>
      </c>
      <c r="AW51" s="4" t="s">
        <v>203</v>
      </c>
      <c r="AX51" s="4">
        <v>1.4</v>
      </c>
      <c r="AY51" s="4">
        <v>1</v>
      </c>
      <c r="AZ51" s="4">
        <v>2.4</v>
      </c>
      <c r="BA51" s="4">
        <v>13.404</v>
      </c>
      <c r="BB51" s="4">
        <v>13.67</v>
      </c>
      <c r="BC51" s="4">
        <v>1.02</v>
      </c>
      <c r="BD51" s="4">
        <v>15.105</v>
      </c>
      <c r="BE51" s="4">
        <v>2487.116</v>
      </c>
      <c r="BF51" s="4">
        <v>214.22800000000001</v>
      </c>
      <c r="BG51" s="4">
        <v>27.954000000000001</v>
      </c>
      <c r="BH51" s="4">
        <v>5.3999999999999999E-2</v>
      </c>
      <c r="BI51" s="4">
        <v>28.007999999999999</v>
      </c>
      <c r="BJ51" s="4">
        <v>22.835000000000001</v>
      </c>
      <c r="BK51" s="4">
        <v>4.3999999999999997E-2</v>
      </c>
      <c r="BL51" s="4">
        <v>22.879000000000001</v>
      </c>
      <c r="BM51" s="4">
        <v>28.516200000000001</v>
      </c>
      <c r="BQ51" s="4">
        <v>201.613</v>
      </c>
      <c r="BR51" s="4">
        <v>0.16910700000000001</v>
      </c>
      <c r="BS51" s="4">
        <v>-5</v>
      </c>
      <c r="BT51" s="4">
        <v>6.123E-3</v>
      </c>
      <c r="BU51" s="4">
        <v>4.1325519999999996</v>
      </c>
      <c r="BV51" s="4">
        <v>21</v>
      </c>
      <c r="BW51" s="4">
        <f t="shared" si="9"/>
        <v>1.0918202383999998</v>
      </c>
      <c r="BY51" s="4">
        <f>BE51*$BU51*VLOOKUP("Fuel Specific Gravity",'Raw Data'!$A$1:$B$2000,2,FALSE)</f>
        <v>7718.8802862240309</v>
      </c>
      <c r="BZ51" s="4">
        <f>BF51*$BU51*VLOOKUP("Fuel Specific Gravity",'Raw Data'!$A$1:$B$2000,2,FALSE)</f>
        <v>664.86657074185598</v>
      </c>
      <c r="CA51" s="4">
        <f>BJ51*$BU51*VLOOKUP("Fuel Specific Gravity",'Raw Data'!$A$1:$B$2000,2,FALSE)</f>
        <v>70.869485514920001</v>
      </c>
      <c r="CB51" s="4">
        <f>BM51*$BU51*VLOOKUP("Fuel Specific Gravity",'Raw Data'!$A$1:$B$2000,2,FALSE)</f>
        <v>88.501354186142393</v>
      </c>
    </row>
    <row r="52" spans="1:80" x14ac:dyDescent="0.25">
      <c r="A52" s="2">
        <v>43167</v>
      </c>
      <c r="B52" s="38">
        <v>2.3783564814814816E-2</v>
      </c>
      <c r="C52" s="4">
        <v>12.744</v>
      </c>
      <c r="D52" s="4">
        <v>1.4335</v>
      </c>
      <c r="E52" s="4">
        <v>14334.588239999999</v>
      </c>
      <c r="F52" s="4">
        <v>1072.5999999999999</v>
      </c>
      <c r="G52" s="4">
        <v>3.2</v>
      </c>
      <c r="H52" s="4">
        <v>3231.9</v>
      </c>
      <c r="J52" s="4">
        <v>1.4</v>
      </c>
      <c r="K52" s="4">
        <v>0.87009999999999998</v>
      </c>
      <c r="L52" s="4">
        <v>11.087899999999999</v>
      </c>
      <c r="M52" s="4">
        <v>1.2472000000000001</v>
      </c>
      <c r="N52" s="4">
        <v>933.26909999999998</v>
      </c>
      <c r="O52" s="4">
        <v>2.7475999999999998</v>
      </c>
      <c r="P52" s="4">
        <v>936</v>
      </c>
      <c r="Q52" s="4">
        <v>762.36749999999995</v>
      </c>
      <c r="R52" s="4">
        <v>2.2444999999999999</v>
      </c>
      <c r="S52" s="4">
        <v>764.6</v>
      </c>
      <c r="T52" s="4">
        <v>3231.8989999999999</v>
      </c>
      <c r="W52" s="4">
        <v>0</v>
      </c>
      <c r="X52" s="4">
        <v>1.2181</v>
      </c>
      <c r="Y52" s="4">
        <v>11.9</v>
      </c>
      <c r="Z52" s="4">
        <v>852</v>
      </c>
      <c r="AA52" s="4">
        <v>852</v>
      </c>
      <c r="AB52" s="4">
        <v>859</v>
      </c>
      <c r="AC52" s="4">
        <v>93</v>
      </c>
      <c r="AD52" s="4">
        <v>27.3</v>
      </c>
      <c r="AE52" s="4">
        <v>0.63</v>
      </c>
      <c r="AF52" s="4">
        <v>979</v>
      </c>
      <c r="AG52" s="4">
        <v>1</v>
      </c>
      <c r="AH52" s="4">
        <v>40.123876000000003</v>
      </c>
      <c r="AI52" s="4">
        <v>37</v>
      </c>
      <c r="AJ52" s="4">
        <v>189</v>
      </c>
      <c r="AK52" s="4">
        <v>168</v>
      </c>
      <c r="AL52" s="4">
        <v>3.7</v>
      </c>
      <c r="AM52" s="4">
        <v>175</v>
      </c>
      <c r="AN52" s="4" t="s">
        <v>155</v>
      </c>
      <c r="AO52" s="4">
        <v>1</v>
      </c>
      <c r="AP52" s="5">
        <v>0.77459490740740744</v>
      </c>
      <c r="AQ52" s="4">
        <v>47.159860000000002</v>
      </c>
      <c r="AR52" s="4">
        <v>-88.484133</v>
      </c>
      <c r="AS52" s="4">
        <v>310</v>
      </c>
      <c r="AT52" s="4">
        <v>34.6</v>
      </c>
      <c r="AU52" s="4">
        <v>12</v>
      </c>
      <c r="AV52" s="4">
        <v>6</v>
      </c>
      <c r="AW52" s="4" t="s">
        <v>232</v>
      </c>
      <c r="AX52" s="4">
        <v>1.4</v>
      </c>
      <c r="AY52" s="4">
        <v>1</v>
      </c>
      <c r="AZ52" s="4">
        <v>2.4</v>
      </c>
      <c r="BA52" s="4">
        <v>13.404</v>
      </c>
      <c r="BB52" s="4">
        <v>13.81</v>
      </c>
      <c r="BC52" s="4">
        <v>1.03</v>
      </c>
      <c r="BD52" s="4">
        <v>14.933</v>
      </c>
      <c r="BE52" s="4">
        <v>2545.8420000000001</v>
      </c>
      <c r="BF52" s="4">
        <v>182.26300000000001</v>
      </c>
      <c r="BG52" s="4">
        <v>22.44</v>
      </c>
      <c r="BH52" s="4">
        <v>6.6000000000000003E-2</v>
      </c>
      <c r="BI52" s="4">
        <v>22.506</v>
      </c>
      <c r="BJ52" s="4">
        <v>18.331</v>
      </c>
      <c r="BK52" s="4">
        <v>5.3999999999999999E-2</v>
      </c>
      <c r="BL52" s="4">
        <v>18.385000000000002</v>
      </c>
      <c r="BM52" s="4">
        <v>25.607099999999999</v>
      </c>
      <c r="BQ52" s="4">
        <v>203.35900000000001</v>
      </c>
      <c r="BR52" s="4">
        <v>0.142592</v>
      </c>
      <c r="BS52" s="4">
        <v>-5</v>
      </c>
      <c r="BT52" s="4">
        <v>6.8760000000000002E-3</v>
      </c>
      <c r="BU52" s="4">
        <v>3.4846020000000002</v>
      </c>
      <c r="BV52" s="4">
        <v>21</v>
      </c>
      <c r="BW52" s="4">
        <f t="shared" si="9"/>
        <v>0.92063184840000001</v>
      </c>
      <c r="BY52" s="4">
        <f>BE52*$BU52*VLOOKUP("Fuel Specific Gravity",'Raw Data'!$A$1:$B$2000,2,FALSE)</f>
        <v>6662.3058397878849</v>
      </c>
      <c r="BZ52" s="4">
        <f>BF52*$BU52*VLOOKUP("Fuel Specific Gravity",'Raw Data'!$A$1:$B$2000,2,FALSE)</f>
        <v>476.97062475882603</v>
      </c>
      <c r="CA52" s="4">
        <f>BJ52*$BU52*VLOOKUP("Fuel Specific Gravity",'Raw Data'!$A$1:$B$2000,2,FALSE)</f>
        <v>47.971055685761996</v>
      </c>
      <c r="CB52" s="4">
        <f>BM52*$BU52*VLOOKUP("Fuel Specific Gravity",'Raw Data'!$A$1:$B$2000,2,FALSE)</f>
        <v>67.012144457524201</v>
      </c>
    </row>
    <row r="53" spans="1:80" x14ac:dyDescent="0.25">
      <c r="A53" s="2">
        <v>43167</v>
      </c>
      <c r="B53" s="38">
        <v>2.379513888888889E-2</v>
      </c>
      <c r="C53" s="4">
        <v>12.928000000000001</v>
      </c>
      <c r="D53" s="4">
        <v>0.96709999999999996</v>
      </c>
      <c r="E53" s="4">
        <v>9670.7221750000008</v>
      </c>
      <c r="F53" s="4">
        <v>850.3</v>
      </c>
      <c r="G53" s="4">
        <v>3.5</v>
      </c>
      <c r="H53" s="4">
        <v>2712.3</v>
      </c>
      <c r="J53" s="4">
        <v>1.3</v>
      </c>
      <c r="K53" s="4">
        <v>0.87339999999999995</v>
      </c>
      <c r="L53" s="4">
        <v>11.290800000000001</v>
      </c>
      <c r="M53" s="4">
        <v>0.84460000000000002</v>
      </c>
      <c r="N53" s="4">
        <v>742.63319999999999</v>
      </c>
      <c r="O53" s="4">
        <v>3.0568</v>
      </c>
      <c r="P53" s="4">
        <v>745.7</v>
      </c>
      <c r="Q53" s="4">
        <v>606.64110000000005</v>
      </c>
      <c r="R53" s="4">
        <v>2.4969999999999999</v>
      </c>
      <c r="S53" s="4">
        <v>609.1</v>
      </c>
      <c r="T53" s="4">
        <v>2712.2892000000002</v>
      </c>
      <c r="W53" s="4">
        <v>0</v>
      </c>
      <c r="X53" s="4">
        <v>1.1354</v>
      </c>
      <c r="Y53" s="4">
        <v>11.9</v>
      </c>
      <c r="Z53" s="4">
        <v>851</v>
      </c>
      <c r="AA53" s="4">
        <v>851</v>
      </c>
      <c r="AB53" s="4">
        <v>859</v>
      </c>
      <c r="AC53" s="4">
        <v>93</v>
      </c>
      <c r="AD53" s="4">
        <v>27.3</v>
      </c>
      <c r="AE53" s="4">
        <v>0.63</v>
      </c>
      <c r="AF53" s="4">
        <v>979</v>
      </c>
      <c r="AG53" s="4">
        <v>1</v>
      </c>
      <c r="AH53" s="4">
        <v>40</v>
      </c>
      <c r="AI53" s="4">
        <v>37</v>
      </c>
      <c r="AJ53" s="4">
        <v>189</v>
      </c>
      <c r="AK53" s="4">
        <v>168</v>
      </c>
      <c r="AL53" s="4">
        <v>3.8</v>
      </c>
      <c r="AM53" s="4">
        <v>175</v>
      </c>
      <c r="AN53" s="4" t="s">
        <v>155</v>
      </c>
      <c r="AO53" s="4">
        <v>1</v>
      </c>
      <c r="AP53" s="5">
        <v>0.77459490740740744</v>
      </c>
      <c r="AQ53" s="4">
        <v>47.159860000000002</v>
      </c>
      <c r="AR53" s="4">
        <v>-88.484133</v>
      </c>
      <c r="AS53" s="4">
        <v>310</v>
      </c>
      <c r="AT53" s="4">
        <v>36.200000000000003</v>
      </c>
      <c r="AU53" s="4">
        <v>12</v>
      </c>
      <c r="AV53" s="4">
        <v>6</v>
      </c>
      <c r="AW53" s="4" t="s">
        <v>232</v>
      </c>
      <c r="AX53" s="4">
        <v>1.4</v>
      </c>
      <c r="AY53" s="4">
        <v>1</v>
      </c>
      <c r="AZ53" s="4">
        <v>2.4</v>
      </c>
      <c r="BA53" s="4">
        <v>13.404</v>
      </c>
      <c r="BB53" s="4">
        <v>14.19</v>
      </c>
      <c r="BC53" s="4">
        <v>1.06</v>
      </c>
      <c r="BD53" s="4">
        <v>14.499000000000001</v>
      </c>
      <c r="BE53" s="4">
        <v>2645.2</v>
      </c>
      <c r="BF53" s="4">
        <v>125.941</v>
      </c>
      <c r="BG53" s="4">
        <v>18.22</v>
      </c>
      <c r="BH53" s="4">
        <v>7.4999999999999997E-2</v>
      </c>
      <c r="BI53" s="4">
        <v>18.295000000000002</v>
      </c>
      <c r="BJ53" s="4">
        <v>14.882999999999999</v>
      </c>
      <c r="BK53" s="4">
        <v>6.0999999999999999E-2</v>
      </c>
      <c r="BL53" s="4">
        <v>14.945</v>
      </c>
      <c r="BM53" s="4">
        <v>21.927600000000002</v>
      </c>
      <c r="BQ53" s="4">
        <v>193.40799999999999</v>
      </c>
      <c r="BR53" s="4">
        <v>0.250363</v>
      </c>
      <c r="BS53" s="4">
        <v>-5</v>
      </c>
      <c r="BT53" s="4">
        <v>7.0000000000000001E-3</v>
      </c>
      <c r="BU53" s="4">
        <v>6.1182550000000004</v>
      </c>
      <c r="BV53" s="4">
        <v>21</v>
      </c>
      <c r="BW53" s="4">
        <f t="shared" si="9"/>
        <v>1.6164429710000001</v>
      </c>
      <c r="BY53" s="4">
        <f>BE53*$BU53*VLOOKUP("Fuel Specific Gravity",'Raw Data'!$A$1:$B$2000,2,FALSE)</f>
        <v>12154.190102626</v>
      </c>
      <c r="BZ53" s="4">
        <f>BF53*$BU53*VLOOKUP("Fuel Specific Gravity",'Raw Data'!$A$1:$B$2000,2,FALSE)</f>
        <v>578.67490386920508</v>
      </c>
      <c r="CA53" s="4">
        <f>BJ53*$BU53*VLOOKUP("Fuel Specific Gravity",'Raw Data'!$A$1:$B$2000,2,FALSE)</f>
        <v>68.384549862914994</v>
      </c>
      <c r="CB53" s="4">
        <f>BM53*$BU53*VLOOKUP("Fuel Specific Gravity",'Raw Data'!$A$1:$B$2000,2,FALSE)</f>
        <v>100.75314490183803</v>
      </c>
    </row>
    <row r="54" spans="1:80" x14ac:dyDescent="0.25">
      <c r="A54" s="2">
        <v>43167</v>
      </c>
      <c r="B54" s="38">
        <v>2.3806712962962964E-2</v>
      </c>
      <c r="C54" s="4">
        <v>12.976000000000001</v>
      </c>
      <c r="D54" s="4">
        <v>0.92120000000000002</v>
      </c>
      <c r="E54" s="4">
        <v>9211.9286319999992</v>
      </c>
      <c r="F54" s="4">
        <v>716.1</v>
      </c>
      <c r="G54" s="4">
        <v>3.4</v>
      </c>
      <c r="H54" s="4">
        <v>2551.6</v>
      </c>
      <c r="J54" s="4">
        <v>1.3</v>
      </c>
      <c r="K54" s="4">
        <v>0.87360000000000004</v>
      </c>
      <c r="L54" s="4">
        <v>11.335699999999999</v>
      </c>
      <c r="M54" s="4">
        <v>0.80469999999999997</v>
      </c>
      <c r="N54" s="4">
        <v>625.55780000000004</v>
      </c>
      <c r="O54" s="4">
        <v>3.0024000000000002</v>
      </c>
      <c r="P54" s="4">
        <v>628.6</v>
      </c>
      <c r="Q54" s="4">
        <v>511.00470000000001</v>
      </c>
      <c r="R54" s="4">
        <v>2.4525999999999999</v>
      </c>
      <c r="S54" s="4">
        <v>513.5</v>
      </c>
      <c r="T54" s="4">
        <v>2551.6271999999999</v>
      </c>
      <c r="W54" s="4">
        <v>0</v>
      </c>
      <c r="X54" s="4">
        <v>1.1355999999999999</v>
      </c>
      <c r="Y54" s="4">
        <v>11.9</v>
      </c>
      <c r="Z54" s="4">
        <v>850</v>
      </c>
      <c r="AA54" s="4">
        <v>849</v>
      </c>
      <c r="AB54" s="4">
        <v>858</v>
      </c>
      <c r="AC54" s="4">
        <v>93</v>
      </c>
      <c r="AD54" s="4">
        <v>27.3</v>
      </c>
      <c r="AE54" s="4">
        <v>0.63</v>
      </c>
      <c r="AF54" s="4">
        <v>979</v>
      </c>
      <c r="AG54" s="4">
        <v>1</v>
      </c>
      <c r="AH54" s="4">
        <v>40</v>
      </c>
      <c r="AI54" s="4">
        <v>37</v>
      </c>
      <c r="AJ54" s="4">
        <v>189</v>
      </c>
      <c r="AK54" s="4">
        <v>168</v>
      </c>
      <c r="AL54" s="4">
        <v>3.8</v>
      </c>
      <c r="AM54" s="4">
        <v>175</v>
      </c>
      <c r="AN54" s="4" t="s">
        <v>155</v>
      </c>
      <c r="AO54" s="4">
        <v>1</v>
      </c>
      <c r="AP54" s="5">
        <v>0.77459490740740744</v>
      </c>
      <c r="AQ54" s="4">
        <v>47.160207</v>
      </c>
      <c r="AR54" s="4">
        <v>-88.484162999999995</v>
      </c>
      <c r="AS54" s="4">
        <v>312.7</v>
      </c>
      <c r="AT54" s="4">
        <v>36.6</v>
      </c>
      <c r="AU54" s="4">
        <v>12</v>
      </c>
      <c r="AV54" s="4">
        <v>6</v>
      </c>
      <c r="AW54" s="4" t="s">
        <v>232</v>
      </c>
      <c r="AX54" s="4">
        <v>1.4</v>
      </c>
      <c r="AY54" s="4">
        <v>1.1437999999999999</v>
      </c>
      <c r="AZ54" s="4">
        <v>2.5438000000000001</v>
      </c>
      <c r="BA54" s="4">
        <v>13.404</v>
      </c>
      <c r="BB54" s="4">
        <v>14.21</v>
      </c>
      <c r="BC54" s="4">
        <v>1.06</v>
      </c>
      <c r="BD54" s="4">
        <v>14.474</v>
      </c>
      <c r="BE54" s="4">
        <v>2658.0970000000002</v>
      </c>
      <c r="BF54" s="4">
        <v>120.1</v>
      </c>
      <c r="BG54" s="4">
        <v>15.361000000000001</v>
      </c>
      <c r="BH54" s="4">
        <v>7.3999999999999996E-2</v>
      </c>
      <c r="BI54" s="4">
        <v>15.435</v>
      </c>
      <c r="BJ54" s="4">
        <v>12.548</v>
      </c>
      <c r="BK54" s="4">
        <v>0.06</v>
      </c>
      <c r="BL54" s="4">
        <v>12.609</v>
      </c>
      <c r="BM54" s="4">
        <v>20.647200000000002</v>
      </c>
      <c r="BQ54" s="4">
        <v>193.624</v>
      </c>
      <c r="BR54" s="4">
        <v>0.27477000000000001</v>
      </c>
      <c r="BS54" s="4">
        <v>-5</v>
      </c>
      <c r="BT54" s="4">
        <v>6.123E-3</v>
      </c>
      <c r="BU54" s="4">
        <v>6.7146920000000003</v>
      </c>
      <c r="BV54" s="4">
        <v>21</v>
      </c>
      <c r="BW54" s="4">
        <f t="shared" si="9"/>
        <v>1.7740216263999999</v>
      </c>
      <c r="BY54" s="4">
        <f>BE54*$BU54*VLOOKUP("Fuel Specific Gravity",'Raw Data'!$A$1:$B$2000,2,FALSE)</f>
        <v>13404.075298504125</v>
      </c>
      <c r="BZ54" s="4">
        <f>BF54*$BU54*VLOOKUP("Fuel Specific Gravity",'Raw Data'!$A$1:$B$2000,2,FALSE)</f>
        <v>605.63231640920003</v>
      </c>
      <c r="CA54" s="4">
        <f>BJ54*$BU54*VLOOKUP("Fuel Specific Gravity",'Raw Data'!$A$1:$B$2000,2,FALSE)</f>
        <v>63.276222367216</v>
      </c>
      <c r="CB54" s="4">
        <f>BM54*$BU54*VLOOKUP("Fuel Specific Gravity",'Raw Data'!$A$1:$B$2000,2,FALSE)</f>
        <v>104.11833108546243</v>
      </c>
    </row>
    <row r="55" spans="1:80" x14ac:dyDescent="0.25">
      <c r="A55" s="2">
        <v>43167</v>
      </c>
      <c r="B55" s="38">
        <v>2.3818287037037037E-2</v>
      </c>
      <c r="C55" s="4">
        <v>12.984999999999999</v>
      </c>
      <c r="D55" s="4">
        <v>0.88</v>
      </c>
      <c r="E55" s="4">
        <v>8800.2847569999994</v>
      </c>
      <c r="F55" s="4">
        <v>757.8</v>
      </c>
      <c r="G55" s="4">
        <v>3</v>
      </c>
      <c r="H55" s="4">
        <v>2660.7</v>
      </c>
      <c r="J55" s="4">
        <v>1.3</v>
      </c>
      <c r="K55" s="4">
        <v>0.87370000000000003</v>
      </c>
      <c r="L55" s="4">
        <v>11.3452</v>
      </c>
      <c r="M55" s="4">
        <v>0.76890000000000003</v>
      </c>
      <c r="N55" s="4">
        <v>662.08100000000002</v>
      </c>
      <c r="O55" s="4">
        <v>2.6206999999999998</v>
      </c>
      <c r="P55" s="4">
        <v>664.7</v>
      </c>
      <c r="Q55" s="4">
        <v>540.83979999999997</v>
      </c>
      <c r="R55" s="4">
        <v>2.1408</v>
      </c>
      <c r="S55" s="4">
        <v>543</v>
      </c>
      <c r="T55" s="4">
        <v>2660.6916000000001</v>
      </c>
      <c r="W55" s="4">
        <v>0</v>
      </c>
      <c r="X55" s="4">
        <v>1.1358999999999999</v>
      </c>
      <c r="Y55" s="4">
        <v>11.9</v>
      </c>
      <c r="Z55" s="4">
        <v>850</v>
      </c>
      <c r="AA55" s="4">
        <v>849</v>
      </c>
      <c r="AB55" s="4">
        <v>858</v>
      </c>
      <c r="AC55" s="4">
        <v>93</v>
      </c>
      <c r="AD55" s="4">
        <v>27.3</v>
      </c>
      <c r="AE55" s="4">
        <v>0.63</v>
      </c>
      <c r="AF55" s="4">
        <v>979</v>
      </c>
      <c r="AG55" s="4">
        <v>1</v>
      </c>
      <c r="AH55" s="4">
        <v>40</v>
      </c>
      <c r="AI55" s="4">
        <v>37</v>
      </c>
      <c r="AJ55" s="4">
        <v>189</v>
      </c>
      <c r="AK55" s="4">
        <v>168</v>
      </c>
      <c r="AL55" s="4">
        <v>3.7</v>
      </c>
      <c r="AM55" s="4">
        <v>175</v>
      </c>
      <c r="AN55" s="4" t="s">
        <v>155</v>
      </c>
      <c r="AO55" s="4">
        <v>2</v>
      </c>
      <c r="AP55" s="5">
        <v>0.77462962962962967</v>
      </c>
      <c r="AQ55" s="4">
        <v>47.160412999999998</v>
      </c>
      <c r="AR55" s="4">
        <v>-88.484153000000006</v>
      </c>
      <c r="AS55" s="4">
        <v>314.39999999999998</v>
      </c>
      <c r="AT55" s="4">
        <v>30.8</v>
      </c>
      <c r="AU55" s="4">
        <v>12</v>
      </c>
      <c r="AV55" s="4">
        <v>5</v>
      </c>
      <c r="AW55" s="4" t="s">
        <v>233</v>
      </c>
      <c r="AX55" s="4">
        <v>1.4719</v>
      </c>
      <c r="AY55" s="4">
        <v>1.0562</v>
      </c>
      <c r="AZ55" s="4">
        <v>2.4561999999999999</v>
      </c>
      <c r="BA55" s="4">
        <v>13.404</v>
      </c>
      <c r="BB55" s="4">
        <v>14.24</v>
      </c>
      <c r="BC55" s="4">
        <v>1.06</v>
      </c>
      <c r="BD55" s="4">
        <v>14.452</v>
      </c>
      <c r="BE55" s="4">
        <v>2663.6469999999999</v>
      </c>
      <c r="BF55" s="4">
        <v>114.899</v>
      </c>
      <c r="BG55" s="4">
        <v>16.277999999999999</v>
      </c>
      <c r="BH55" s="4">
        <v>6.4000000000000001E-2</v>
      </c>
      <c r="BI55" s="4">
        <v>16.343</v>
      </c>
      <c r="BJ55" s="4">
        <v>13.298</v>
      </c>
      <c r="BK55" s="4">
        <v>5.2999999999999999E-2</v>
      </c>
      <c r="BL55" s="4">
        <v>13.35</v>
      </c>
      <c r="BM55" s="4">
        <v>21.556699999999999</v>
      </c>
      <c r="BQ55" s="4">
        <v>193.904</v>
      </c>
      <c r="BR55" s="4">
        <v>0.25758300000000001</v>
      </c>
      <c r="BS55" s="4">
        <v>-5</v>
      </c>
      <c r="BT55" s="4">
        <v>7.7539999999999996E-3</v>
      </c>
      <c r="BU55" s="4">
        <v>6.2946840000000002</v>
      </c>
      <c r="BV55" s="4">
        <v>21</v>
      </c>
      <c r="BW55" s="4">
        <f t="shared" si="9"/>
        <v>1.6630555128</v>
      </c>
      <c r="BY55" s="4">
        <f>BE55*$BU55*VLOOKUP("Fuel Specific Gravity",'Raw Data'!$A$1:$B$2000,2,FALSE)</f>
        <v>12591.878930563547</v>
      </c>
      <c r="BZ55" s="4">
        <f>BF55*$BU55*VLOOKUP("Fuel Specific Gravity",'Raw Data'!$A$1:$B$2000,2,FALSE)</f>
        <v>543.16292558391604</v>
      </c>
      <c r="CA55" s="4">
        <f>BJ55*$BU55*VLOOKUP("Fuel Specific Gravity",'Raw Data'!$A$1:$B$2000,2,FALSE)</f>
        <v>62.863737581832005</v>
      </c>
      <c r="CB55" s="4">
        <f>BM55*$BU55*VLOOKUP("Fuel Specific Gravity",'Raw Data'!$A$1:$B$2000,2,FALSE)</f>
        <v>101.90515355168279</v>
      </c>
    </row>
    <row r="56" spans="1:80" x14ac:dyDescent="0.25">
      <c r="A56" s="2">
        <v>43167</v>
      </c>
      <c r="B56" s="38">
        <v>2.3829861111111111E-2</v>
      </c>
      <c r="C56" s="4">
        <v>13.002000000000001</v>
      </c>
      <c r="D56" s="4">
        <v>0.76949999999999996</v>
      </c>
      <c r="E56" s="4">
        <v>7694.8434930000003</v>
      </c>
      <c r="F56" s="4">
        <v>802.1</v>
      </c>
      <c r="G56" s="4">
        <v>2.6</v>
      </c>
      <c r="H56" s="4">
        <v>2781.5</v>
      </c>
      <c r="J56" s="4">
        <v>1.3</v>
      </c>
      <c r="K56" s="4">
        <v>0.87450000000000006</v>
      </c>
      <c r="L56" s="4">
        <v>11.370699999999999</v>
      </c>
      <c r="M56" s="4">
        <v>0.67290000000000005</v>
      </c>
      <c r="N56" s="4">
        <v>701.40219999999999</v>
      </c>
      <c r="O56" s="4">
        <v>2.2736999999999998</v>
      </c>
      <c r="P56" s="4">
        <v>703.7</v>
      </c>
      <c r="Q56" s="4">
        <v>572.96040000000005</v>
      </c>
      <c r="R56" s="4">
        <v>1.8573</v>
      </c>
      <c r="S56" s="4">
        <v>574.79999999999995</v>
      </c>
      <c r="T56" s="4">
        <v>2781.5421999999999</v>
      </c>
      <c r="W56" s="4">
        <v>0</v>
      </c>
      <c r="X56" s="4">
        <v>1.1369</v>
      </c>
      <c r="Y56" s="4">
        <v>11.9</v>
      </c>
      <c r="Z56" s="4">
        <v>849</v>
      </c>
      <c r="AA56" s="4">
        <v>848</v>
      </c>
      <c r="AB56" s="4">
        <v>856</v>
      </c>
      <c r="AC56" s="4">
        <v>93</v>
      </c>
      <c r="AD56" s="4">
        <v>27.3</v>
      </c>
      <c r="AE56" s="4">
        <v>0.63</v>
      </c>
      <c r="AF56" s="4">
        <v>979</v>
      </c>
      <c r="AG56" s="4">
        <v>1</v>
      </c>
      <c r="AH56" s="4">
        <v>40</v>
      </c>
      <c r="AI56" s="4">
        <v>37</v>
      </c>
      <c r="AJ56" s="4">
        <v>189</v>
      </c>
      <c r="AK56" s="4">
        <v>168</v>
      </c>
      <c r="AL56" s="4">
        <v>3.8</v>
      </c>
      <c r="AM56" s="4">
        <v>175</v>
      </c>
      <c r="AN56" s="4" t="s">
        <v>155</v>
      </c>
      <c r="AO56" s="4">
        <v>2</v>
      </c>
      <c r="AP56" s="5">
        <v>0.77464120370370371</v>
      </c>
      <c r="AQ56" s="4">
        <v>47.160476000000003</v>
      </c>
      <c r="AR56" s="4">
        <v>-88.484087000000002</v>
      </c>
      <c r="AS56" s="4">
        <v>313.5</v>
      </c>
      <c r="AT56" s="4">
        <v>27.6</v>
      </c>
      <c r="AU56" s="4">
        <v>12</v>
      </c>
      <c r="AV56" s="4">
        <v>6</v>
      </c>
      <c r="AW56" s="4" t="s">
        <v>232</v>
      </c>
      <c r="AX56" s="4">
        <v>1.8594999999999999</v>
      </c>
      <c r="AY56" s="4">
        <v>1.2157</v>
      </c>
      <c r="AZ56" s="4">
        <v>2.8313999999999999</v>
      </c>
      <c r="BA56" s="4">
        <v>13.404</v>
      </c>
      <c r="BB56" s="4">
        <v>14.33</v>
      </c>
      <c r="BC56" s="4">
        <v>1.07</v>
      </c>
      <c r="BD56" s="4">
        <v>14.351000000000001</v>
      </c>
      <c r="BE56" s="4">
        <v>2682.3339999999998</v>
      </c>
      <c r="BF56" s="4">
        <v>101.033</v>
      </c>
      <c r="BG56" s="4">
        <v>17.327000000000002</v>
      </c>
      <c r="BH56" s="4">
        <v>5.6000000000000001E-2</v>
      </c>
      <c r="BI56" s="4">
        <v>17.382999999999999</v>
      </c>
      <c r="BJ56" s="4">
        <v>14.154</v>
      </c>
      <c r="BK56" s="4">
        <v>4.5999999999999999E-2</v>
      </c>
      <c r="BL56" s="4">
        <v>14.2</v>
      </c>
      <c r="BM56" s="4">
        <v>22.643000000000001</v>
      </c>
      <c r="BQ56" s="4">
        <v>194.99700000000001</v>
      </c>
      <c r="BR56" s="4">
        <v>0.31200499999999998</v>
      </c>
      <c r="BS56" s="4">
        <v>-5</v>
      </c>
      <c r="BT56" s="4">
        <v>7.123E-3</v>
      </c>
      <c r="BU56" s="4">
        <v>7.6246219999999996</v>
      </c>
      <c r="BV56" s="4">
        <v>21</v>
      </c>
      <c r="BW56" s="4">
        <f t="shared" si="9"/>
        <v>2.0144251324</v>
      </c>
      <c r="BY56" s="4">
        <f>BE56*$BU56*VLOOKUP("Fuel Specific Gravity",'Raw Data'!$A$1:$B$2000,2,FALSE)</f>
        <v>15359.288903638746</v>
      </c>
      <c r="BZ56" s="4">
        <f>BF56*$BU56*VLOOKUP("Fuel Specific Gravity",'Raw Data'!$A$1:$B$2000,2,FALSE)</f>
        <v>578.52416432902601</v>
      </c>
      <c r="CA56" s="4">
        <f>BJ56*$BU56*VLOOKUP("Fuel Specific Gravity",'Raw Data'!$A$1:$B$2000,2,FALSE)</f>
        <v>81.047093740787986</v>
      </c>
      <c r="CB56" s="4">
        <f>BM56*$BU56*VLOOKUP("Fuel Specific Gravity",'Raw Data'!$A$1:$B$2000,2,FALSE)</f>
        <v>129.65588127544601</v>
      </c>
    </row>
    <row r="57" spans="1:80" x14ac:dyDescent="0.25">
      <c r="A57" s="2">
        <v>43167</v>
      </c>
      <c r="B57" s="38">
        <v>2.3841435185185181E-2</v>
      </c>
      <c r="C57" s="4">
        <v>13.03</v>
      </c>
      <c r="D57" s="4">
        <v>0.68700000000000006</v>
      </c>
      <c r="E57" s="4">
        <v>6870.3669719999998</v>
      </c>
      <c r="F57" s="4">
        <v>885.5</v>
      </c>
      <c r="G57" s="4">
        <v>2.2999999999999998</v>
      </c>
      <c r="H57" s="4">
        <v>2839.3</v>
      </c>
      <c r="J57" s="4">
        <v>1.3</v>
      </c>
      <c r="K57" s="4">
        <v>0.875</v>
      </c>
      <c r="L57" s="4">
        <v>11.401</v>
      </c>
      <c r="M57" s="4">
        <v>0.60109999999999997</v>
      </c>
      <c r="N57" s="4">
        <v>774.74869999999999</v>
      </c>
      <c r="O57" s="4">
        <v>2.0017999999999998</v>
      </c>
      <c r="P57" s="4">
        <v>776.8</v>
      </c>
      <c r="Q57" s="4">
        <v>632.87559999999996</v>
      </c>
      <c r="R57" s="4">
        <v>1.6352</v>
      </c>
      <c r="S57" s="4">
        <v>634.5</v>
      </c>
      <c r="T57" s="4">
        <v>2839.2516999999998</v>
      </c>
      <c r="W57" s="4">
        <v>0</v>
      </c>
      <c r="X57" s="4">
        <v>1.1375</v>
      </c>
      <c r="Y57" s="4">
        <v>11.9</v>
      </c>
      <c r="Z57" s="4">
        <v>848</v>
      </c>
      <c r="AA57" s="4">
        <v>847</v>
      </c>
      <c r="AB57" s="4">
        <v>855</v>
      </c>
      <c r="AC57" s="4">
        <v>93</v>
      </c>
      <c r="AD57" s="4">
        <v>27.3</v>
      </c>
      <c r="AE57" s="4">
        <v>0.63</v>
      </c>
      <c r="AF57" s="4">
        <v>979</v>
      </c>
      <c r="AG57" s="4">
        <v>1</v>
      </c>
      <c r="AH57" s="4">
        <v>40</v>
      </c>
      <c r="AI57" s="4">
        <v>37</v>
      </c>
      <c r="AJ57" s="4">
        <v>189</v>
      </c>
      <c r="AK57" s="4">
        <v>168</v>
      </c>
      <c r="AL57" s="4">
        <v>3.8</v>
      </c>
      <c r="AM57" s="4">
        <v>175</v>
      </c>
      <c r="AN57" s="4" t="s">
        <v>155</v>
      </c>
      <c r="AO57" s="4">
        <v>2</v>
      </c>
      <c r="AP57" s="5">
        <v>0.77465277777777775</v>
      </c>
      <c r="AQ57" s="4">
        <v>47.160559999999997</v>
      </c>
      <c r="AR57" s="4">
        <v>-88.484013000000004</v>
      </c>
      <c r="AS57" s="4">
        <v>313.2</v>
      </c>
      <c r="AT57" s="4">
        <v>27.1</v>
      </c>
      <c r="AU57" s="4">
        <v>12</v>
      </c>
      <c r="AV57" s="4">
        <v>8</v>
      </c>
      <c r="AW57" s="4" t="s">
        <v>204</v>
      </c>
      <c r="AX57" s="4">
        <v>2</v>
      </c>
      <c r="AY57" s="4">
        <v>1.4438</v>
      </c>
      <c r="AZ57" s="4">
        <v>3.0718999999999999</v>
      </c>
      <c r="BA57" s="4">
        <v>13.404</v>
      </c>
      <c r="BB57" s="4">
        <v>14.38</v>
      </c>
      <c r="BC57" s="4">
        <v>1.07</v>
      </c>
      <c r="BD57" s="4">
        <v>14.289</v>
      </c>
      <c r="BE57" s="4">
        <v>2697.3249999999998</v>
      </c>
      <c r="BF57" s="4">
        <v>90.52</v>
      </c>
      <c r="BG57" s="4">
        <v>19.195</v>
      </c>
      <c r="BH57" s="4">
        <v>0.05</v>
      </c>
      <c r="BI57" s="4">
        <v>19.245000000000001</v>
      </c>
      <c r="BJ57" s="4">
        <v>15.68</v>
      </c>
      <c r="BK57" s="4">
        <v>4.1000000000000002E-2</v>
      </c>
      <c r="BL57" s="4">
        <v>15.721</v>
      </c>
      <c r="BM57" s="4">
        <v>23.180299999999999</v>
      </c>
      <c r="BQ57" s="4">
        <v>195.673</v>
      </c>
      <c r="BR57" s="4">
        <v>0.31736900000000001</v>
      </c>
      <c r="BS57" s="4">
        <v>-5</v>
      </c>
      <c r="BT57" s="4">
        <v>7.0000000000000001E-3</v>
      </c>
      <c r="BU57" s="4">
        <v>7.7557049999999998</v>
      </c>
      <c r="BV57" s="4">
        <v>21</v>
      </c>
      <c r="BW57" s="4">
        <f t="shared" si="9"/>
        <v>2.0490572609999997</v>
      </c>
      <c r="BY57" s="4">
        <f>BE57*$BU57*VLOOKUP("Fuel Specific Gravity",'Raw Data'!$A$1:$B$2000,2,FALSE)</f>
        <v>15710.662398832872</v>
      </c>
      <c r="BZ57" s="4">
        <f>BF57*$BU57*VLOOKUP("Fuel Specific Gravity",'Raw Data'!$A$1:$B$2000,2,FALSE)</f>
        <v>527.23685886659996</v>
      </c>
      <c r="CA57" s="4">
        <f>BJ57*$BU57*VLOOKUP("Fuel Specific Gravity",'Raw Data'!$A$1:$B$2000,2,FALSE)</f>
        <v>91.32870025439999</v>
      </c>
      <c r="CB57" s="4">
        <f>BM57*$BU57*VLOOKUP("Fuel Specific Gravity",'Raw Data'!$A$1:$B$2000,2,FALSE)</f>
        <v>135.01445602723649</v>
      </c>
    </row>
    <row r="58" spans="1:80" x14ac:dyDescent="0.25">
      <c r="A58" s="2">
        <v>43167</v>
      </c>
      <c r="B58" s="38">
        <v>2.3853009259259261E-2</v>
      </c>
      <c r="C58" s="4">
        <v>13.03</v>
      </c>
      <c r="D58" s="4">
        <v>0.64359999999999995</v>
      </c>
      <c r="E58" s="4">
        <v>6436.0183639999996</v>
      </c>
      <c r="F58" s="4">
        <v>975.1</v>
      </c>
      <c r="G58" s="4">
        <v>1.8</v>
      </c>
      <c r="H58" s="4">
        <v>2913.6</v>
      </c>
      <c r="J58" s="4">
        <v>1.3</v>
      </c>
      <c r="K58" s="4">
        <v>0.87529999999999997</v>
      </c>
      <c r="L58" s="4">
        <v>11.405099999999999</v>
      </c>
      <c r="M58" s="4">
        <v>0.56330000000000002</v>
      </c>
      <c r="N58" s="4">
        <v>853.53830000000005</v>
      </c>
      <c r="O58" s="4">
        <v>1.5788</v>
      </c>
      <c r="P58" s="4">
        <v>855.1</v>
      </c>
      <c r="Q58" s="4">
        <v>697.23720000000003</v>
      </c>
      <c r="R58" s="4">
        <v>1.2897000000000001</v>
      </c>
      <c r="S58" s="4">
        <v>698.5</v>
      </c>
      <c r="T58" s="4">
        <v>2913.5931999999998</v>
      </c>
      <c r="W58" s="4">
        <v>0</v>
      </c>
      <c r="X58" s="4">
        <v>1.1378999999999999</v>
      </c>
      <c r="Y58" s="4">
        <v>11.9</v>
      </c>
      <c r="Z58" s="4">
        <v>847</v>
      </c>
      <c r="AA58" s="4">
        <v>847</v>
      </c>
      <c r="AB58" s="4">
        <v>855</v>
      </c>
      <c r="AC58" s="4">
        <v>93</v>
      </c>
      <c r="AD58" s="4">
        <v>27.3</v>
      </c>
      <c r="AE58" s="4">
        <v>0.63</v>
      </c>
      <c r="AF58" s="4">
        <v>979</v>
      </c>
      <c r="AG58" s="4">
        <v>1</v>
      </c>
      <c r="AH58" s="4">
        <v>40</v>
      </c>
      <c r="AI58" s="4">
        <v>37</v>
      </c>
      <c r="AJ58" s="4">
        <v>189</v>
      </c>
      <c r="AK58" s="4">
        <v>168</v>
      </c>
      <c r="AL58" s="4">
        <v>3.8</v>
      </c>
      <c r="AM58" s="4">
        <v>175</v>
      </c>
      <c r="AN58" s="4" t="s">
        <v>155</v>
      </c>
      <c r="AO58" s="4">
        <v>2</v>
      </c>
      <c r="AP58" s="5">
        <v>0.77466435185185178</v>
      </c>
      <c r="AQ58" s="4">
        <v>47.160659000000003</v>
      </c>
      <c r="AR58" s="4">
        <v>-88.483941999999999</v>
      </c>
      <c r="AS58" s="4">
        <v>313.8</v>
      </c>
      <c r="AT58" s="4">
        <v>27</v>
      </c>
      <c r="AU58" s="4">
        <v>12</v>
      </c>
      <c r="AV58" s="4">
        <v>8</v>
      </c>
      <c r="AW58" s="4" t="s">
        <v>204</v>
      </c>
      <c r="AX58" s="4">
        <v>2</v>
      </c>
      <c r="AY58" s="4">
        <v>1.5</v>
      </c>
      <c r="AZ58" s="4">
        <v>3.1</v>
      </c>
      <c r="BA58" s="4">
        <v>13.404</v>
      </c>
      <c r="BB58" s="4">
        <v>14.42</v>
      </c>
      <c r="BC58" s="4">
        <v>1.08</v>
      </c>
      <c r="BD58" s="4">
        <v>14.247</v>
      </c>
      <c r="BE58" s="4">
        <v>2704.0970000000002</v>
      </c>
      <c r="BF58" s="4">
        <v>85.01</v>
      </c>
      <c r="BG58" s="4">
        <v>21.192</v>
      </c>
      <c r="BH58" s="4">
        <v>3.9E-2</v>
      </c>
      <c r="BI58" s="4">
        <v>21.231999999999999</v>
      </c>
      <c r="BJ58" s="4">
        <v>17.312000000000001</v>
      </c>
      <c r="BK58" s="4">
        <v>3.2000000000000001E-2</v>
      </c>
      <c r="BL58" s="4">
        <v>17.344000000000001</v>
      </c>
      <c r="BM58" s="4">
        <v>23.838200000000001</v>
      </c>
      <c r="BQ58" s="4">
        <v>196.16399999999999</v>
      </c>
      <c r="BR58" s="4">
        <v>0.33541700000000002</v>
      </c>
      <c r="BS58" s="4">
        <v>-5</v>
      </c>
      <c r="BT58" s="4">
        <v>7.0000000000000001E-3</v>
      </c>
      <c r="BU58" s="4">
        <v>8.1967529999999993</v>
      </c>
      <c r="BV58" s="4">
        <v>21</v>
      </c>
      <c r="BW58" s="4">
        <f t="shared" si="9"/>
        <v>2.1655821425999999</v>
      </c>
      <c r="BY58" s="4">
        <f>BE58*$BU58*VLOOKUP("Fuel Specific Gravity",'Raw Data'!$A$1:$B$2000,2,FALSE)</f>
        <v>16645.776212977791</v>
      </c>
      <c r="BZ58" s="4">
        <f>BF58*$BU58*VLOOKUP("Fuel Specific Gravity",'Raw Data'!$A$1:$B$2000,2,FALSE)</f>
        <v>523.30128537002997</v>
      </c>
      <c r="CA58" s="4">
        <f>BJ58*$BU58*VLOOKUP("Fuel Specific Gravity",'Raw Data'!$A$1:$B$2000,2,FALSE)</f>
        <v>106.568543139936</v>
      </c>
      <c r="CB58" s="4">
        <f>BM58*$BU58*VLOOKUP("Fuel Specific Gravity",'Raw Data'!$A$1:$B$2000,2,FALSE)</f>
        <v>146.74227386081461</v>
      </c>
    </row>
    <row r="59" spans="1:80" x14ac:dyDescent="0.25">
      <c r="A59" s="2">
        <v>43167</v>
      </c>
      <c r="B59" s="38">
        <v>2.3864583333333331E-2</v>
      </c>
      <c r="C59" s="4">
        <v>13.038</v>
      </c>
      <c r="D59" s="4">
        <v>0.60809999999999997</v>
      </c>
      <c r="E59" s="4">
        <v>6080.6694209999996</v>
      </c>
      <c r="F59" s="4">
        <v>1105.7</v>
      </c>
      <c r="G59" s="4">
        <v>1.6</v>
      </c>
      <c r="H59" s="4">
        <v>2845.2</v>
      </c>
      <c r="J59" s="4">
        <v>1.3</v>
      </c>
      <c r="K59" s="4">
        <v>0.87560000000000004</v>
      </c>
      <c r="L59" s="4">
        <v>11.4163</v>
      </c>
      <c r="M59" s="4">
        <v>0.53239999999999998</v>
      </c>
      <c r="N59" s="4">
        <v>968.21569999999997</v>
      </c>
      <c r="O59" s="4">
        <v>1.401</v>
      </c>
      <c r="P59" s="4">
        <v>969.6</v>
      </c>
      <c r="Q59" s="4">
        <v>790.91470000000004</v>
      </c>
      <c r="R59" s="4">
        <v>1.1444000000000001</v>
      </c>
      <c r="S59" s="4">
        <v>792.1</v>
      </c>
      <c r="T59" s="4">
        <v>2845.1597000000002</v>
      </c>
      <c r="W59" s="4">
        <v>0</v>
      </c>
      <c r="X59" s="4">
        <v>1.1383000000000001</v>
      </c>
      <c r="Y59" s="4">
        <v>11.9</v>
      </c>
      <c r="Z59" s="4">
        <v>847</v>
      </c>
      <c r="AA59" s="4">
        <v>846</v>
      </c>
      <c r="AB59" s="4">
        <v>855</v>
      </c>
      <c r="AC59" s="4">
        <v>93</v>
      </c>
      <c r="AD59" s="4">
        <v>27.3</v>
      </c>
      <c r="AE59" s="4">
        <v>0.63</v>
      </c>
      <c r="AF59" s="4">
        <v>979</v>
      </c>
      <c r="AG59" s="4">
        <v>1</v>
      </c>
      <c r="AH59" s="4">
        <v>40</v>
      </c>
      <c r="AI59" s="4">
        <v>37</v>
      </c>
      <c r="AJ59" s="4">
        <v>189</v>
      </c>
      <c r="AK59" s="4">
        <v>168</v>
      </c>
      <c r="AL59" s="4">
        <v>3.8</v>
      </c>
      <c r="AM59" s="4">
        <v>175</v>
      </c>
      <c r="AN59" s="4" t="s">
        <v>155</v>
      </c>
      <c r="AO59" s="4">
        <v>2</v>
      </c>
      <c r="AP59" s="5">
        <v>0.77467592592592593</v>
      </c>
      <c r="AQ59" s="4">
        <v>47.160769999999999</v>
      </c>
      <c r="AR59" s="4">
        <v>-88.483897999999996</v>
      </c>
      <c r="AS59" s="4">
        <v>314.2</v>
      </c>
      <c r="AT59" s="4">
        <v>27.6</v>
      </c>
      <c r="AU59" s="4">
        <v>12</v>
      </c>
      <c r="AV59" s="4">
        <v>8</v>
      </c>
      <c r="AW59" s="4" t="s">
        <v>204</v>
      </c>
      <c r="AX59" s="4">
        <v>2</v>
      </c>
      <c r="AY59" s="4">
        <v>1.5</v>
      </c>
      <c r="AZ59" s="4">
        <v>3.1</v>
      </c>
      <c r="BA59" s="4">
        <v>13.404</v>
      </c>
      <c r="BB59" s="4">
        <v>14.46</v>
      </c>
      <c r="BC59" s="4">
        <v>1.08</v>
      </c>
      <c r="BD59" s="4">
        <v>14.205</v>
      </c>
      <c r="BE59" s="4">
        <v>2712.6469999999999</v>
      </c>
      <c r="BF59" s="4">
        <v>80.522000000000006</v>
      </c>
      <c r="BG59" s="4">
        <v>24.091999999999999</v>
      </c>
      <c r="BH59" s="4">
        <v>3.5000000000000003E-2</v>
      </c>
      <c r="BI59" s="4">
        <v>24.126999999999999</v>
      </c>
      <c r="BJ59" s="4">
        <v>19.68</v>
      </c>
      <c r="BK59" s="4">
        <v>2.8000000000000001E-2</v>
      </c>
      <c r="BL59" s="4">
        <v>19.709</v>
      </c>
      <c r="BM59" s="4">
        <v>23.3291</v>
      </c>
      <c r="BQ59" s="4">
        <v>196.66499999999999</v>
      </c>
      <c r="BR59" s="4">
        <v>0.29765799999999998</v>
      </c>
      <c r="BS59" s="4">
        <v>-5</v>
      </c>
      <c r="BT59" s="4">
        <v>6.123E-3</v>
      </c>
      <c r="BU59" s="4">
        <v>7.2740169999999997</v>
      </c>
      <c r="BV59" s="4">
        <v>21</v>
      </c>
      <c r="BW59" s="4">
        <f t="shared" si="9"/>
        <v>1.9217952913999998</v>
      </c>
      <c r="BY59" s="4">
        <f>BE59*$BU59*VLOOKUP("Fuel Specific Gravity",'Raw Data'!$A$1:$B$2000,2,FALSE)</f>
        <v>14818.612135142248</v>
      </c>
      <c r="BZ59" s="4">
        <f>BF59*$BU59*VLOOKUP("Fuel Specific Gravity",'Raw Data'!$A$1:$B$2000,2,FALSE)</f>
        <v>439.87451605237408</v>
      </c>
      <c r="CA59" s="4">
        <f>BJ59*$BU59*VLOOKUP("Fuel Specific Gravity",'Raw Data'!$A$1:$B$2000,2,FALSE)</f>
        <v>107.50764357456001</v>
      </c>
      <c r="CB59" s="4">
        <f>BM59*$BU59*VLOOKUP("Fuel Specific Gravity",'Raw Data'!$A$1:$B$2000,2,FALSE)</f>
        <v>127.4418987660197</v>
      </c>
    </row>
    <row r="60" spans="1:80" x14ac:dyDescent="0.25">
      <c r="A60" s="2">
        <v>43167</v>
      </c>
      <c r="B60" s="38">
        <v>2.3876157407407408E-2</v>
      </c>
      <c r="C60" s="4">
        <v>13.04</v>
      </c>
      <c r="D60" s="4">
        <v>0.5907</v>
      </c>
      <c r="E60" s="4">
        <v>5907.1157020000001</v>
      </c>
      <c r="F60" s="4">
        <v>1191.2</v>
      </c>
      <c r="G60" s="4">
        <v>1.6</v>
      </c>
      <c r="H60" s="4">
        <v>2715.6</v>
      </c>
      <c r="J60" s="4">
        <v>1.3</v>
      </c>
      <c r="K60" s="4">
        <v>0.87590000000000001</v>
      </c>
      <c r="L60" s="4">
        <v>11.4215</v>
      </c>
      <c r="M60" s="4">
        <v>0.51739999999999997</v>
      </c>
      <c r="N60" s="4">
        <v>1043.3859</v>
      </c>
      <c r="O60" s="4">
        <v>1.4014</v>
      </c>
      <c r="P60" s="4">
        <v>1044.8</v>
      </c>
      <c r="Q60" s="4">
        <v>852.31949999999995</v>
      </c>
      <c r="R60" s="4">
        <v>1.1448</v>
      </c>
      <c r="S60" s="4">
        <v>853.5</v>
      </c>
      <c r="T60" s="4">
        <v>2715.5524</v>
      </c>
      <c r="W60" s="4">
        <v>0</v>
      </c>
      <c r="X60" s="4">
        <v>1.1387</v>
      </c>
      <c r="Y60" s="4">
        <v>11.9</v>
      </c>
      <c r="Z60" s="4">
        <v>848</v>
      </c>
      <c r="AA60" s="4">
        <v>847</v>
      </c>
      <c r="AB60" s="4">
        <v>855</v>
      </c>
      <c r="AC60" s="4">
        <v>93</v>
      </c>
      <c r="AD60" s="4">
        <v>27.3</v>
      </c>
      <c r="AE60" s="4">
        <v>0.63</v>
      </c>
      <c r="AF60" s="4">
        <v>979</v>
      </c>
      <c r="AG60" s="4">
        <v>1</v>
      </c>
      <c r="AH60" s="4">
        <v>40</v>
      </c>
      <c r="AI60" s="4">
        <v>37</v>
      </c>
      <c r="AJ60" s="4">
        <v>189</v>
      </c>
      <c r="AK60" s="4">
        <v>168</v>
      </c>
      <c r="AL60" s="4">
        <v>3.8</v>
      </c>
      <c r="AM60" s="4">
        <v>175</v>
      </c>
      <c r="AN60" s="4" t="s">
        <v>155</v>
      </c>
      <c r="AO60" s="4">
        <v>2</v>
      </c>
      <c r="AP60" s="5">
        <v>0.77468750000000008</v>
      </c>
      <c r="AQ60" s="4">
        <v>47.160893000000002</v>
      </c>
      <c r="AR60" s="4">
        <v>-88.483875999999995</v>
      </c>
      <c r="AS60" s="4">
        <v>314.39999999999998</v>
      </c>
      <c r="AT60" s="4">
        <v>28.8</v>
      </c>
      <c r="AU60" s="4">
        <v>12</v>
      </c>
      <c r="AV60" s="4">
        <v>8</v>
      </c>
      <c r="AW60" s="4" t="s">
        <v>204</v>
      </c>
      <c r="AX60" s="4">
        <v>1.8562000000000001</v>
      </c>
      <c r="AY60" s="4">
        <v>1.5719000000000001</v>
      </c>
      <c r="AZ60" s="4">
        <v>3.1</v>
      </c>
      <c r="BA60" s="4">
        <v>13.404</v>
      </c>
      <c r="BB60" s="4">
        <v>14.49</v>
      </c>
      <c r="BC60" s="4">
        <v>1.08</v>
      </c>
      <c r="BD60" s="4">
        <v>14.17</v>
      </c>
      <c r="BE60" s="4">
        <v>2718.9679999999998</v>
      </c>
      <c r="BF60" s="4">
        <v>78.393000000000001</v>
      </c>
      <c r="BG60" s="4">
        <v>26.010999999999999</v>
      </c>
      <c r="BH60" s="4">
        <v>3.5000000000000003E-2</v>
      </c>
      <c r="BI60" s="4">
        <v>26.045999999999999</v>
      </c>
      <c r="BJ60" s="4">
        <v>21.248000000000001</v>
      </c>
      <c r="BK60" s="4">
        <v>2.9000000000000001E-2</v>
      </c>
      <c r="BL60" s="4">
        <v>21.277000000000001</v>
      </c>
      <c r="BM60" s="4">
        <v>22.3079</v>
      </c>
      <c r="BQ60" s="4">
        <v>197.09200000000001</v>
      </c>
      <c r="BR60" s="4">
        <v>0.33234200000000003</v>
      </c>
      <c r="BS60" s="4">
        <v>-5</v>
      </c>
      <c r="BT60" s="4">
        <v>7.7539999999999996E-3</v>
      </c>
      <c r="BU60" s="4">
        <v>8.1216080000000002</v>
      </c>
      <c r="BV60" s="4">
        <v>21</v>
      </c>
      <c r="BW60" s="4">
        <f t="shared" si="9"/>
        <v>2.1457288335999998</v>
      </c>
      <c r="BY60" s="4">
        <f>BE60*$BU60*VLOOKUP("Fuel Specific Gravity",'Raw Data'!$A$1:$B$2000,2,FALSE)</f>
        <v>16583.876587668543</v>
      </c>
      <c r="BZ60" s="4">
        <f>BF60*$BU60*VLOOKUP("Fuel Specific Gravity",'Raw Data'!$A$1:$B$2000,2,FALSE)</f>
        <v>478.14458917394404</v>
      </c>
      <c r="CA60" s="4">
        <f>BJ60*$BU60*VLOOKUP("Fuel Specific Gravity",'Raw Data'!$A$1:$B$2000,2,FALSE)</f>
        <v>129.598513014784</v>
      </c>
      <c r="CB60" s="4">
        <f>BM60*$BU60*VLOOKUP("Fuel Specific Gravity",'Raw Data'!$A$1:$B$2000,2,FALSE)</f>
        <v>136.06319034650321</v>
      </c>
    </row>
    <row r="61" spans="1:80" x14ac:dyDescent="0.25">
      <c r="A61" s="2">
        <v>43167</v>
      </c>
      <c r="B61" s="38">
        <v>2.3887731481481479E-2</v>
      </c>
      <c r="C61" s="4">
        <v>13.026</v>
      </c>
      <c r="D61" s="4">
        <v>0.74019999999999997</v>
      </c>
      <c r="E61" s="4">
        <v>7402.2438609999999</v>
      </c>
      <c r="F61" s="4">
        <v>1207.9000000000001</v>
      </c>
      <c r="G61" s="4">
        <v>1.6</v>
      </c>
      <c r="H61" s="4">
        <v>2621.4</v>
      </c>
      <c r="J61" s="4">
        <v>1.3</v>
      </c>
      <c r="K61" s="4">
        <v>0.87470000000000003</v>
      </c>
      <c r="L61" s="4">
        <v>11.3947</v>
      </c>
      <c r="M61" s="4">
        <v>0.64749999999999996</v>
      </c>
      <c r="N61" s="4">
        <v>1056.5978</v>
      </c>
      <c r="O61" s="4">
        <v>1.4251</v>
      </c>
      <c r="P61" s="4">
        <v>1058</v>
      </c>
      <c r="Q61" s="4">
        <v>863.11199999999997</v>
      </c>
      <c r="R61" s="4">
        <v>1.1640999999999999</v>
      </c>
      <c r="S61" s="4">
        <v>864.3</v>
      </c>
      <c r="T61" s="4">
        <v>2621.3706999999999</v>
      </c>
      <c r="W61" s="4">
        <v>0</v>
      </c>
      <c r="X61" s="4">
        <v>1.1372</v>
      </c>
      <c r="Y61" s="4">
        <v>11.9</v>
      </c>
      <c r="Z61" s="4">
        <v>848</v>
      </c>
      <c r="AA61" s="4">
        <v>848</v>
      </c>
      <c r="AB61" s="4">
        <v>855</v>
      </c>
      <c r="AC61" s="4">
        <v>93</v>
      </c>
      <c r="AD61" s="4">
        <v>27.3</v>
      </c>
      <c r="AE61" s="4">
        <v>0.63</v>
      </c>
      <c r="AF61" s="4">
        <v>979</v>
      </c>
      <c r="AG61" s="4">
        <v>1</v>
      </c>
      <c r="AH61" s="4">
        <v>40</v>
      </c>
      <c r="AI61" s="4">
        <v>37</v>
      </c>
      <c r="AJ61" s="4">
        <v>189</v>
      </c>
      <c r="AK61" s="4">
        <v>168</v>
      </c>
      <c r="AL61" s="4">
        <v>3.8</v>
      </c>
      <c r="AM61" s="4">
        <v>175</v>
      </c>
      <c r="AN61" s="4" t="s">
        <v>155</v>
      </c>
      <c r="AO61" s="4">
        <v>2</v>
      </c>
      <c r="AP61" s="5">
        <v>0.77469907407407401</v>
      </c>
      <c r="AQ61" s="4">
        <v>47.161020999999998</v>
      </c>
      <c r="AR61" s="4">
        <v>-88.483868999999999</v>
      </c>
      <c r="AS61" s="4">
        <v>314.60000000000002</v>
      </c>
      <c r="AT61" s="4">
        <v>29.9</v>
      </c>
      <c r="AU61" s="4">
        <v>12</v>
      </c>
      <c r="AV61" s="4">
        <v>8</v>
      </c>
      <c r="AW61" s="4" t="s">
        <v>204</v>
      </c>
      <c r="AX61" s="4">
        <v>1.2248000000000001</v>
      </c>
      <c r="AY61" s="4">
        <v>1.5281</v>
      </c>
      <c r="AZ61" s="4">
        <v>2.1652999999999998</v>
      </c>
      <c r="BA61" s="4">
        <v>13.404</v>
      </c>
      <c r="BB61" s="4">
        <v>14.35</v>
      </c>
      <c r="BC61" s="4">
        <v>1.07</v>
      </c>
      <c r="BD61" s="4">
        <v>14.32</v>
      </c>
      <c r="BE61" s="4">
        <v>2691.817</v>
      </c>
      <c r="BF61" s="4">
        <v>97.355000000000004</v>
      </c>
      <c r="BG61" s="4">
        <v>26.138999999999999</v>
      </c>
      <c r="BH61" s="4">
        <v>3.5000000000000003E-2</v>
      </c>
      <c r="BI61" s="4">
        <v>26.173999999999999</v>
      </c>
      <c r="BJ61" s="4">
        <v>21.352</v>
      </c>
      <c r="BK61" s="4">
        <v>2.9000000000000001E-2</v>
      </c>
      <c r="BL61" s="4">
        <v>21.381</v>
      </c>
      <c r="BM61" s="4">
        <v>21.369499999999999</v>
      </c>
      <c r="BQ61" s="4">
        <v>195.32599999999999</v>
      </c>
      <c r="BR61" s="4">
        <v>0.28801100000000002</v>
      </c>
      <c r="BS61" s="4">
        <v>-5</v>
      </c>
      <c r="BT61" s="4">
        <v>7.123E-3</v>
      </c>
      <c r="BU61" s="4">
        <v>7.0382689999999997</v>
      </c>
      <c r="BV61" s="4">
        <v>21</v>
      </c>
      <c r="BW61" s="4">
        <f t="shared" si="9"/>
        <v>1.8595106697999999</v>
      </c>
      <c r="BY61" s="4">
        <f>BE61*$BU61*VLOOKUP("Fuel Specific Gravity",'Raw Data'!$A$1:$B$2000,2,FALSE)</f>
        <v>14228.244840724523</v>
      </c>
      <c r="BZ61" s="4">
        <f>BF61*$BU61*VLOOKUP("Fuel Specific Gravity",'Raw Data'!$A$1:$B$2000,2,FALSE)</f>
        <v>514.59321954974507</v>
      </c>
      <c r="CA61" s="4">
        <f>BJ61*$BU61*VLOOKUP("Fuel Specific Gravity",'Raw Data'!$A$1:$B$2000,2,FALSE)</f>
        <v>112.861120885688</v>
      </c>
      <c r="CB61" s="4">
        <f>BM61*$BU61*VLOOKUP("Fuel Specific Gravity",'Raw Data'!$A$1:$B$2000,2,FALSE)</f>
        <v>112.95362133602048</v>
      </c>
    </row>
    <row r="62" spans="1:80" x14ac:dyDescent="0.25">
      <c r="A62" s="2">
        <v>43167</v>
      </c>
      <c r="B62" s="38">
        <v>2.3899305555555556E-2</v>
      </c>
      <c r="C62" s="4">
        <v>13.01</v>
      </c>
      <c r="D62" s="4">
        <v>0.77500000000000002</v>
      </c>
      <c r="E62" s="4">
        <v>7750</v>
      </c>
      <c r="F62" s="4">
        <v>1174.0999999999999</v>
      </c>
      <c r="G62" s="4">
        <v>1.9</v>
      </c>
      <c r="H62" s="4">
        <v>2623.1</v>
      </c>
      <c r="J62" s="4">
        <v>1.39</v>
      </c>
      <c r="K62" s="4">
        <v>0.87450000000000006</v>
      </c>
      <c r="L62" s="4">
        <v>11.3779</v>
      </c>
      <c r="M62" s="4">
        <v>0.67779999999999996</v>
      </c>
      <c r="N62" s="4">
        <v>1026.8131000000001</v>
      </c>
      <c r="O62" s="4">
        <v>1.6870000000000001</v>
      </c>
      <c r="P62" s="4">
        <v>1028.5</v>
      </c>
      <c r="Q62" s="4">
        <v>838.78160000000003</v>
      </c>
      <c r="R62" s="4">
        <v>1.3781000000000001</v>
      </c>
      <c r="S62" s="4">
        <v>840.2</v>
      </c>
      <c r="T62" s="4">
        <v>2623.0979000000002</v>
      </c>
      <c r="W62" s="4">
        <v>0</v>
      </c>
      <c r="X62" s="4">
        <v>1.2171000000000001</v>
      </c>
      <c r="Y62" s="4">
        <v>11.9</v>
      </c>
      <c r="Z62" s="4">
        <v>848</v>
      </c>
      <c r="AA62" s="4">
        <v>848</v>
      </c>
      <c r="AB62" s="4">
        <v>856</v>
      </c>
      <c r="AC62" s="4">
        <v>93</v>
      </c>
      <c r="AD62" s="4">
        <v>27.3</v>
      </c>
      <c r="AE62" s="4">
        <v>0.63</v>
      </c>
      <c r="AF62" s="4">
        <v>979</v>
      </c>
      <c r="AG62" s="4">
        <v>1</v>
      </c>
      <c r="AH62" s="4">
        <v>40</v>
      </c>
      <c r="AI62" s="4">
        <v>37</v>
      </c>
      <c r="AJ62" s="4">
        <v>189</v>
      </c>
      <c r="AK62" s="4">
        <v>168</v>
      </c>
      <c r="AL62" s="4">
        <v>3.8</v>
      </c>
      <c r="AM62" s="4">
        <v>175</v>
      </c>
      <c r="AN62" s="4" t="s">
        <v>155</v>
      </c>
      <c r="AO62" s="4">
        <v>2</v>
      </c>
      <c r="AP62" s="5">
        <v>0.77471064814814816</v>
      </c>
      <c r="AQ62" s="4">
        <v>47.161149000000002</v>
      </c>
      <c r="AR62" s="4">
        <v>-88.483873000000003</v>
      </c>
      <c r="AS62" s="4">
        <v>314.8</v>
      </c>
      <c r="AT62" s="4">
        <v>30.5</v>
      </c>
      <c r="AU62" s="4">
        <v>12</v>
      </c>
      <c r="AV62" s="4">
        <v>8</v>
      </c>
      <c r="AW62" s="4" t="s">
        <v>204</v>
      </c>
      <c r="AX62" s="4">
        <v>1.0719000000000001</v>
      </c>
      <c r="AY62" s="4">
        <v>1.5719000000000001</v>
      </c>
      <c r="AZ62" s="4">
        <v>1.9438</v>
      </c>
      <c r="BA62" s="4">
        <v>13.404</v>
      </c>
      <c r="BB62" s="4">
        <v>14.33</v>
      </c>
      <c r="BC62" s="4">
        <v>1.07</v>
      </c>
      <c r="BD62" s="4">
        <v>14.345000000000001</v>
      </c>
      <c r="BE62" s="4">
        <v>2684.8589999999999</v>
      </c>
      <c r="BF62" s="4">
        <v>101.794</v>
      </c>
      <c r="BG62" s="4">
        <v>25.373999999999999</v>
      </c>
      <c r="BH62" s="4">
        <v>4.2000000000000003E-2</v>
      </c>
      <c r="BI62" s="4">
        <v>25.416</v>
      </c>
      <c r="BJ62" s="4">
        <v>20.727</v>
      </c>
      <c r="BK62" s="4">
        <v>3.4000000000000002E-2</v>
      </c>
      <c r="BL62" s="4">
        <v>20.760999999999999</v>
      </c>
      <c r="BM62" s="4">
        <v>21.3598</v>
      </c>
      <c r="BQ62" s="4">
        <v>208.82300000000001</v>
      </c>
      <c r="BR62" s="4">
        <v>0.276615</v>
      </c>
      <c r="BS62" s="4">
        <v>-5</v>
      </c>
      <c r="BT62" s="4">
        <v>6.123E-3</v>
      </c>
      <c r="BU62" s="4">
        <v>6.759779</v>
      </c>
      <c r="BV62" s="4">
        <v>21</v>
      </c>
      <c r="BW62" s="4">
        <f t="shared" si="9"/>
        <v>1.7859336118</v>
      </c>
      <c r="BY62" s="4">
        <f>BE62*$BU62*VLOOKUP("Fuel Specific Gravity",'Raw Data'!$A$1:$B$2000,2,FALSE)</f>
        <v>13629.93916810691</v>
      </c>
      <c r="BZ62" s="4">
        <f>BF62*$BU62*VLOOKUP("Fuel Specific Gravity",'Raw Data'!$A$1:$B$2000,2,FALSE)</f>
        <v>516.76681258802591</v>
      </c>
      <c r="CA62" s="4">
        <f>BJ62*$BU62*VLOOKUP("Fuel Specific Gravity",'Raw Data'!$A$1:$B$2000,2,FALSE)</f>
        <v>105.222564439083</v>
      </c>
      <c r="CB62" s="4">
        <f>BM62*$BU62*VLOOKUP("Fuel Specific Gravity",'Raw Data'!$A$1:$B$2000,2,FALSE)</f>
        <v>108.4350331406342</v>
      </c>
    </row>
    <row r="63" spans="1:80" x14ac:dyDescent="0.25">
      <c r="A63" s="2">
        <v>43167</v>
      </c>
      <c r="B63" s="38">
        <v>2.3910879629629626E-2</v>
      </c>
      <c r="C63" s="4">
        <v>13.01</v>
      </c>
      <c r="D63" s="4">
        <v>0.79800000000000004</v>
      </c>
      <c r="E63" s="4">
        <v>7979.5</v>
      </c>
      <c r="F63" s="4">
        <v>1116.9000000000001</v>
      </c>
      <c r="G63" s="4">
        <v>2.1</v>
      </c>
      <c r="H63" s="4">
        <v>2658.9</v>
      </c>
      <c r="J63" s="4">
        <v>1.4</v>
      </c>
      <c r="K63" s="4">
        <v>0.87429999999999997</v>
      </c>
      <c r="L63" s="4">
        <v>11.374700000000001</v>
      </c>
      <c r="M63" s="4">
        <v>0.69769999999999999</v>
      </c>
      <c r="N63" s="4">
        <v>976.53229999999996</v>
      </c>
      <c r="O63" s="4">
        <v>1.8360000000000001</v>
      </c>
      <c r="P63" s="4">
        <v>978.4</v>
      </c>
      <c r="Q63" s="4">
        <v>797.70830000000001</v>
      </c>
      <c r="R63" s="4">
        <v>1.4998</v>
      </c>
      <c r="S63" s="4">
        <v>799.2</v>
      </c>
      <c r="T63" s="4">
        <v>2658.9178000000002</v>
      </c>
      <c r="W63" s="4">
        <v>0</v>
      </c>
      <c r="X63" s="4">
        <v>1.224</v>
      </c>
      <c r="Y63" s="4">
        <v>11.9</v>
      </c>
      <c r="Z63" s="4">
        <v>849</v>
      </c>
      <c r="AA63" s="4">
        <v>848</v>
      </c>
      <c r="AB63" s="4">
        <v>855</v>
      </c>
      <c r="AC63" s="4">
        <v>93</v>
      </c>
      <c r="AD63" s="4">
        <v>27.3</v>
      </c>
      <c r="AE63" s="4">
        <v>0.63</v>
      </c>
      <c r="AF63" s="4">
        <v>979</v>
      </c>
      <c r="AG63" s="4">
        <v>1</v>
      </c>
      <c r="AH63" s="4">
        <v>40</v>
      </c>
      <c r="AI63" s="4">
        <v>37</v>
      </c>
      <c r="AJ63" s="4">
        <v>189</v>
      </c>
      <c r="AK63" s="4">
        <v>168</v>
      </c>
      <c r="AL63" s="4">
        <v>3.8</v>
      </c>
      <c r="AM63" s="4">
        <v>175</v>
      </c>
      <c r="AN63" s="4" t="s">
        <v>155</v>
      </c>
      <c r="AO63" s="4">
        <v>2</v>
      </c>
      <c r="AP63" s="5">
        <v>0.7747222222222222</v>
      </c>
      <c r="AQ63" s="4">
        <v>47.161276999999998</v>
      </c>
      <c r="AR63" s="4">
        <v>-88.483881999999994</v>
      </c>
      <c r="AS63" s="4">
        <v>315.10000000000002</v>
      </c>
      <c r="AT63" s="4">
        <v>30.7</v>
      </c>
      <c r="AU63" s="4">
        <v>12</v>
      </c>
      <c r="AV63" s="4">
        <v>8</v>
      </c>
      <c r="AW63" s="4" t="s">
        <v>204</v>
      </c>
      <c r="AX63" s="4">
        <v>1.1000000000000001</v>
      </c>
      <c r="AY63" s="4">
        <v>1.6</v>
      </c>
      <c r="AZ63" s="4">
        <v>2</v>
      </c>
      <c r="BA63" s="4">
        <v>13.404</v>
      </c>
      <c r="BB63" s="4">
        <v>14.3</v>
      </c>
      <c r="BC63" s="4">
        <v>1.07</v>
      </c>
      <c r="BD63" s="4">
        <v>14.375999999999999</v>
      </c>
      <c r="BE63" s="4">
        <v>2679.683</v>
      </c>
      <c r="BF63" s="4">
        <v>104.607</v>
      </c>
      <c r="BG63" s="4">
        <v>24.091999999999999</v>
      </c>
      <c r="BH63" s="4">
        <v>4.4999999999999998E-2</v>
      </c>
      <c r="BI63" s="4">
        <v>24.137</v>
      </c>
      <c r="BJ63" s="4">
        <v>19.68</v>
      </c>
      <c r="BK63" s="4">
        <v>3.6999999999999998E-2</v>
      </c>
      <c r="BL63" s="4">
        <v>19.716999999999999</v>
      </c>
      <c r="BM63" s="4">
        <v>21.6157</v>
      </c>
      <c r="BQ63" s="4">
        <v>209.66800000000001</v>
      </c>
      <c r="BR63" s="4">
        <v>0.286524</v>
      </c>
      <c r="BS63" s="4">
        <v>-5</v>
      </c>
      <c r="BT63" s="4">
        <v>6.8770000000000003E-3</v>
      </c>
      <c r="BU63" s="4">
        <v>7.0019299999999998</v>
      </c>
      <c r="BV63" s="4">
        <v>21</v>
      </c>
      <c r="BW63" s="4">
        <f t="shared" si="9"/>
        <v>1.8499099059999999</v>
      </c>
      <c r="BY63" s="4">
        <f>BE63*$BU63*VLOOKUP("Fuel Specific Gravity",'Raw Data'!$A$1:$B$2000,2,FALSE)</f>
        <v>14090.97754393069</v>
      </c>
      <c r="BZ63" s="4">
        <f>BF63*$BU63*VLOOKUP("Fuel Specific Gravity",'Raw Data'!$A$1:$B$2000,2,FALSE)</f>
        <v>550.07061952401</v>
      </c>
      <c r="CA63" s="4">
        <f>BJ63*$BU63*VLOOKUP("Fuel Specific Gravity",'Raw Data'!$A$1:$B$2000,2,FALSE)</f>
        <v>103.48628478239999</v>
      </c>
      <c r="CB63" s="4">
        <f>BM63*$BU63*VLOOKUP("Fuel Specific Gravity",'Raw Data'!$A$1:$B$2000,2,FALSE)</f>
        <v>113.665065344051</v>
      </c>
    </row>
    <row r="64" spans="1:80" x14ac:dyDescent="0.25">
      <c r="A64" s="2">
        <v>43167</v>
      </c>
      <c r="B64" s="38">
        <v>2.3922453703703703E-2</v>
      </c>
      <c r="C64" s="4">
        <v>13.01</v>
      </c>
      <c r="D64" s="4">
        <v>0.8337</v>
      </c>
      <c r="E64" s="4">
        <v>8337.2077379999992</v>
      </c>
      <c r="F64" s="4">
        <v>1076.5</v>
      </c>
      <c r="G64" s="4">
        <v>2.1</v>
      </c>
      <c r="H64" s="4">
        <v>2786.2</v>
      </c>
      <c r="J64" s="4">
        <v>1.4</v>
      </c>
      <c r="K64" s="4">
        <v>0.87380000000000002</v>
      </c>
      <c r="L64" s="4">
        <v>11.368499999999999</v>
      </c>
      <c r="M64" s="4">
        <v>0.72850000000000004</v>
      </c>
      <c r="N64" s="4">
        <v>940.69219999999996</v>
      </c>
      <c r="O64" s="4">
        <v>1.835</v>
      </c>
      <c r="P64" s="4">
        <v>942.5</v>
      </c>
      <c r="Q64" s="4">
        <v>768.43129999999996</v>
      </c>
      <c r="R64" s="4">
        <v>1.4990000000000001</v>
      </c>
      <c r="S64" s="4">
        <v>769.9</v>
      </c>
      <c r="T64" s="4">
        <v>2786.2145</v>
      </c>
      <c r="W64" s="4">
        <v>0</v>
      </c>
      <c r="X64" s="4">
        <v>1.2234</v>
      </c>
      <c r="Y64" s="4">
        <v>12</v>
      </c>
      <c r="Z64" s="4">
        <v>849</v>
      </c>
      <c r="AA64" s="4">
        <v>848</v>
      </c>
      <c r="AB64" s="4">
        <v>855</v>
      </c>
      <c r="AC64" s="4">
        <v>93</v>
      </c>
      <c r="AD64" s="4">
        <v>27.3</v>
      </c>
      <c r="AE64" s="4">
        <v>0.63</v>
      </c>
      <c r="AF64" s="4">
        <v>979</v>
      </c>
      <c r="AG64" s="4">
        <v>1</v>
      </c>
      <c r="AH64" s="4">
        <v>40</v>
      </c>
      <c r="AI64" s="4">
        <v>37</v>
      </c>
      <c r="AJ64" s="4">
        <v>189</v>
      </c>
      <c r="AK64" s="4">
        <v>168</v>
      </c>
      <c r="AL64" s="4">
        <v>3.7</v>
      </c>
      <c r="AM64" s="4">
        <v>175</v>
      </c>
      <c r="AN64" s="4" t="s">
        <v>155</v>
      </c>
      <c r="AO64" s="4">
        <v>2</v>
      </c>
      <c r="AP64" s="5">
        <v>0.77473379629629635</v>
      </c>
      <c r="AQ64" s="4">
        <v>47.161402000000002</v>
      </c>
      <c r="AR64" s="4">
        <v>-88.483885999999998</v>
      </c>
      <c r="AS64" s="4">
        <v>315.39999999999998</v>
      </c>
      <c r="AT64" s="4">
        <v>30.8</v>
      </c>
      <c r="AU64" s="4">
        <v>12</v>
      </c>
      <c r="AV64" s="4">
        <v>8</v>
      </c>
      <c r="AW64" s="4" t="s">
        <v>204</v>
      </c>
      <c r="AX64" s="4">
        <v>1.1000000000000001</v>
      </c>
      <c r="AY64" s="4">
        <v>1.6</v>
      </c>
      <c r="AZ64" s="4">
        <v>2</v>
      </c>
      <c r="BA64" s="4">
        <v>13.404</v>
      </c>
      <c r="BB64" s="4">
        <v>14.25</v>
      </c>
      <c r="BC64" s="4">
        <v>1.06</v>
      </c>
      <c r="BD64" s="4">
        <v>14.439</v>
      </c>
      <c r="BE64" s="4">
        <v>2670.0990000000002</v>
      </c>
      <c r="BF64" s="4">
        <v>108.905</v>
      </c>
      <c r="BG64" s="4">
        <v>23.137</v>
      </c>
      <c r="BH64" s="4">
        <v>4.4999999999999998E-2</v>
      </c>
      <c r="BI64" s="4">
        <v>23.181999999999999</v>
      </c>
      <c r="BJ64" s="4">
        <v>18.899999999999999</v>
      </c>
      <c r="BK64" s="4">
        <v>3.6999999999999998E-2</v>
      </c>
      <c r="BL64" s="4">
        <v>18.937000000000001</v>
      </c>
      <c r="BM64" s="4">
        <v>22.581900000000001</v>
      </c>
      <c r="BQ64" s="4">
        <v>208.91800000000001</v>
      </c>
      <c r="BR64" s="4">
        <v>0.26958300000000002</v>
      </c>
      <c r="BS64" s="4">
        <v>-5</v>
      </c>
      <c r="BT64" s="4">
        <v>7.0000000000000001E-3</v>
      </c>
      <c r="BU64" s="4">
        <v>6.5879349999999999</v>
      </c>
      <c r="BV64" s="4">
        <v>21</v>
      </c>
      <c r="BW64" s="4">
        <f t="shared" si="9"/>
        <v>1.740532427</v>
      </c>
      <c r="BY64" s="4">
        <f>BE64*$BU64*VLOOKUP("Fuel Specific Gravity",'Raw Data'!$A$1:$B$2000,2,FALSE)</f>
        <v>13210.419430329317</v>
      </c>
      <c r="BZ64" s="4">
        <f>BF64*$BU64*VLOOKUP("Fuel Specific Gravity",'Raw Data'!$A$1:$B$2000,2,FALSE)</f>
        <v>538.81175494242495</v>
      </c>
      <c r="CA64" s="4">
        <f>BJ64*$BU64*VLOOKUP("Fuel Specific Gravity",'Raw Data'!$A$1:$B$2000,2,FALSE)</f>
        <v>93.508490596499996</v>
      </c>
      <c r="CB64" s="4">
        <f>BM64*$BU64*VLOOKUP("Fuel Specific Gravity",'Raw Data'!$A$1:$B$2000,2,FALSE)</f>
        <v>111.7248351217515</v>
      </c>
    </row>
    <row r="65" spans="1:80" x14ac:dyDescent="0.25">
      <c r="A65" s="2">
        <v>43167</v>
      </c>
      <c r="B65" s="38">
        <v>2.393402777777778E-2</v>
      </c>
      <c r="C65" s="4">
        <v>13.01</v>
      </c>
      <c r="D65" s="4">
        <v>0.85940000000000005</v>
      </c>
      <c r="E65" s="4">
        <v>8593.7668919999996</v>
      </c>
      <c r="F65" s="4">
        <v>1034.4000000000001</v>
      </c>
      <c r="G65" s="4">
        <v>2.1</v>
      </c>
      <c r="H65" s="4">
        <v>2807.7</v>
      </c>
      <c r="J65" s="4">
        <v>1.4</v>
      </c>
      <c r="K65" s="4">
        <v>0.87360000000000004</v>
      </c>
      <c r="L65" s="4">
        <v>11.3652</v>
      </c>
      <c r="M65" s="4">
        <v>0.75070000000000003</v>
      </c>
      <c r="N65" s="4">
        <v>903.63940000000002</v>
      </c>
      <c r="O65" s="4">
        <v>1.8345</v>
      </c>
      <c r="P65" s="4">
        <v>905.5</v>
      </c>
      <c r="Q65" s="4">
        <v>738.16369999999995</v>
      </c>
      <c r="R65" s="4">
        <v>1.4985999999999999</v>
      </c>
      <c r="S65" s="4">
        <v>739.7</v>
      </c>
      <c r="T65" s="4">
        <v>2807.7280999999998</v>
      </c>
      <c r="W65" s="4">
        <v>0</v>
      </c>
      <c r="X65" s="4">
        <v>1.2230000000000001</v>
      </c>
      <c r="Y65" s="4">
        <v>11.9</v>
      </c>
      <c r="Z65" s="4">
        <v>849</v>
      </c>
      <c r="AA65" s="4">
        <v>849</v>
      </c>
      <c r="AB65" s="4">
        <v>856</v>
      </c>
      <c r="AC65" s="4">
        <v>93</v>
      </c>
      <c r="AD65" s="4">
        <v>27.3</v>
      </c>
      <c r="AE65" s="4">
        <v>0.63</v>
      </c>
      <c r="AF65" s="4">
        <v>979</v>
      </c>
      <c r="AG65" s="4">
        <v>1</v>
      </c>
      <c r="AH65" s="4">
        <v>40</v>
      </c>
      <c r="AI65" s="4">
        <v>37</v>
      </c>
      <c r="AJ65" s="4">
        <v>189</v>
      </c>
      <c r="AK65" s="4">
        <v>168</v>
      </c>
      <c r="AL65" s="4">
        <v>3.7</v>
      </c>
      <c r="AM65" s="4">
        <v>175</v>
      </c>
      <c r="AN65" s="4" t="s">
        <v>155</v>
      </c>
      <c r="AO65" s="4">
        <v>2</v>
      </c>
      <c r="AP65" s="5">
        <v>0.77474537037037028</v>
      </c>
      <c r="AQ65" s="4">
        <v>47.161527</v>
      </c>
      <c r="AR65" s="4">
        <v>-88.483906000000005</v>
      </c>
      <c r="AS65" s="4">
        <v>315.89999999999998</v>
      </c>
      <c r="AT65" s="4">
        <v>30.7</v>
      </c>
      <c r="AU65" s="4">
        <v>12</v>
      </c>
      <c r="AV65" s="4">
        <v>8</v>
      </c>
      <c r="AW65" s="4" t="s">
        <v>204</v>
      </c>
      <c r="AX65" s="4">
        <v>1.1000000000000001</v>
      </c>
      <c r="AY65" s="4">
        <v>1.6</v>
      </c>
      <c r="AZ65" s="4">
        <v>2</v>
      </c>
      <c r="BA65" s="4">
        <v>13.404</v>
      </c>
      <c r="BB65" s="4">
        <v>14.22</v>
      </c>
      <c r="BC65" s="4">
        <v>1.06</v>
      </c>
      <c r="BD65" s="4">
        <v>14.472</v>
      </c>
      <c r="BE65" s="4">
        <v>2664.7759999999998</v>
      </c>
      <c r="BF65" s="4">
        <v>112.033</v>
      </c>
      <c r="BG65" s="4">
        <v>22.187999999999999</v>
      </c>
      <c r="BH65" s="4">
        <v>4.4999999999999998E-2</v>
      </c>
      <c r="BI65" s="4">
        <v>22.233000000000001</v>
      </c>
      <c r="BJ65" s="4">
        <v>18.125</v>
      </c>
      <c r="BK65" s="4">
        <v>3.6999999999999998E-2</v>
      </c>
      <c r="BL65" s="4">
        <v>18.161999999999999</v>
      </c>
      <c r="BM65" s="4">
        <v>22.717500000000001</v>
      </c>
      <c r="BQ65" s="4">
        <v>208.50200000000001</v>
      </c>
      <c r="BR65" s="4">
        <v>0.20297899999999999</v>
      </c>
      <c r="BS65" s="4">
        <v>-5</v>
      </c>
      <c r="BT65" s="4">
        <v>7.8770000000000003E-3</v>
      </c>
      <c r="BU65" s="4">
        <v>4.960299</v>
      </c>
      <c r="BV65" s="4">
        <v>21</v>
      </c>
      <c r="BW65" s="4">
        <f t="shared" si="9"/>
        <v>1.3105109957999999</v>
      </c>
      <c r="BY65" s="4">
        <f>BE65*$BU65*VLOOKUP("Fuel Specific Gravity",'Raw Data'!$A$1:$B$2000,2,FALSE)</f>
        <v>9926.782381746023</v>
      </c>
      <c r="BZ65" s="4">
        <f>BF65*$BU65*VLOOKUP("Fuel Specific Gravity",'Raw Data'!$A$1:$B$2000,2,FALSE)</f>
        <v>417.34360057811705</v>
      </c>
      <c r="CA65" s="4">
        <f>BJ65*$BU65*VLOOKUP("Fuel Specific Gravity",'Raw Data'!$A$1:$B$2000,2,FALSE)</f>
        <v>67.518969950624992</v>
      </c>
      <c r="CB65" s="4">
        <f>BM65*$BU65*VLOOKUP("Fuel Specific Gravity",'Raw Data'!$A$1:$B$2000,2,FALSE)</f>
        <v>84.626879991907501</v>
      </c>
    </row>
    <row r="66" spans="1:80" x14ac:dyDescent="0.25">
      <c r="A66" s="2">
        <v>43167</v>
      </c>
      <c r="B66" s="38">
        <v>2.3945601851851853E-2</v>
      </c>
      <c r="C66" s="4">
        <v>13.01</v>
      </c>
      <c r="D66" s="4">
        <v>0.90159999999999996</v>
      </c>
      <c r="E66" s="4">
        <v>9016.0641890000006</v>
      </c>
      <c r="F66" s="4">
        <v>942.1</v>
      </c>
      <c r="G66" s="4">
        <v>2.2999999999999998</v>
      </c>
      <c r="H66" s="4">
        <v>2615.1999999999998</v>
      </c>
      <c r="J66" s="4">
        <v>1.4</v>
      </c>
      <c r="K66" s="4">
        <v>0.87339999999999995</v>
      </c>
      <c r="L66" s="4">
        <v>11.3626</v>
      </c>
      <c r="M66" s="4">
        <v>0.78739999999999999</v>
      </c>
      <c r="N66" s="4">
        <v>822.82889999999998</v>
      </c>
      <c r="O66" s="4">
        <v>1.9718</v>
      </c>
      <c r="P66" s="4">
        <v>824.8</v>
      </c>
      <c r="Q66" s="4">
        <v>672.15129999999999</v>
      </c>
      <c r="R66" s="4">
        <v>1.6107</v>
      </c>
      <c r="S66" s="4">
        <v>673.8</v>
      </c>
      <c r="T66" s="4">
        <v>2615.1876000000002</v>
      </c>
      <c r="W66" s="4">
        <v>0</v>
      </c>
      <c r="X66" s="4">
        <v>1.2226999999999999</v>
      </c>
      <c r="Y66" s="4">
        <v>11.9</v>
      </c>
      <c r="Z66" s="4">
        <v>849</v>
      </c>
      <c r="AA66" s="4">
        <v>848</v>
      </c>
      <c r="AB66" s="4">
        <v>857</v>
      </c>
      <c r="AC66" s="4">
        <v>93</v>
      </c>
      <c r="AD66" s="4">
        <v>27.3</v>
      </c>
      <c r="AE66" s="4">
        <v>0.63</v>
      </c>
      <c r="AF66" s="4">
        <v>979</v>
      </c>
      <c r="AG66" s="4">
        <v>1</v>
      </c>
      <c r="AH66" s="4">
        <v>40</v>
      </c>
      <c r="AI66" s="4">
        <v>37</v>
      </c>
      <c r="AJ66" s="4">
        <v>189</v>
      </c>
      <c r="AK66" s="4">
        <v>168</v>
      </c>
      <c r="AL66" s="4">
        <v>3.7</v>
      </c>
      <c r="AM66" s="4">
        <v>174.8</v>
      </c>
      <c r="AN66" s="4" t="s">
        <v>155</v>
      </c>
      <c r="AO66" s="4">
        <v>2</v>
      </c>
      <c r="AP66" s="5">
        <v>0.77475694444444443</v>
      </c>
      <c r="AQ66" s="4">
        <v>47.161562000000004</v>
      </c>
      <c r="AR66" s="4">
        <v>-88.483913000000001</v>
      </c>
      <c r="AS66" s="4">
        <v>316</v>
      </c>
      <c r="AT66" s="4">
        <v>30.7</v>
      </c>
      <c r="AU66" s="4">
        <v>12</v>
      </c>
      <c r="AV66" s="4">
        <v>8</v>
      </c>
      <c r="AW66" s="4" t="s">
        <v>204</v>
      </c>
      <c r="AX66" s="4">
        <v>1.1000000000000001</v>
      </c>
      <c r="AY66" s="4">
        <v>1.6</v>
      </c>
      <c r="AZ66" s="4">
        <v>2</v>
      </c>
      <c r="BA66" s="4">
        <v>13.404</v>
      </c>
      <c r="BB66" s="4">
        <v>14.19</v>
      </c>
      <c r="BC66" s="4">
        <v>1.06</v>
      </c>
      <c r="BD66" s="4">
        <v>14.497999999999999</v>
      </c>
      <c r="BE66" s="4">
        <v>2660.9650000000001</v>
      </c>
      <c r="BF66" s="4">
        <v>117.37</v>
      </c>
      <c r="BG66" s="4">
        <v>20.178999999999998</v>
      </c>
      <c r="BH66" s="4">
        <v>4.8000000000000001E-2</v>
      </c>
      <c r="BI66" s="4">
        <v>20.228000000000002</v>
      </c>
      <c r="BJ66" s="4">
        <v>16.484000000000002</v>
      </c>
      <c r="BK66" s="4">
        <v>0.04</v>
      </c>
      <c r="BL66" s="4">
        <v>16.524000000000001</v>
      </c>
      <c r="BM66" s="4">
        <v>21.1342</v>
      </c>
      <c r="BQ66" s="4">
        <v>208.20400000000001</v>
      </c>
      <c r="BR66" s="4">
        <v>0.29047000000000001</v>
      </c>
      <c r="BS66" s="4">
        <v>-5</v>
      </c>
      <c r="BT66" s="4">
        <v>7.123E-3</v>
      </c>
      <c r="BU66" s="4">
        <v>7.0983609999999997</v>
      </c>
      <c r="BV66" s="4">
        <v>21</v>
      </c>
      <c r="BW66" s="4">
        <f t="shared" si="9"/>
        <v>1.8753869761999999</v>
      </c>
      <c r="BY66" s="4">
        <f>BE66*$BU66*VLOOKUP("Fuel Specific Gravity",'Raw Data'!$A$1:$B$2000,2,FALSE)</f>
        <v>14185.256123952115</v>
      </c>
      <c r="BZ66" s="4">
        <f>BF66*$BU66*VLOOKUP("Fuel Specific Gravity",'Raw Data'!$A$1:$B$2000,2,FALSE)</f>
        <v>625.68410755806997</v>
      </c>
      <c r="CA66" s="4">
        <f>BJ66*$BU66*VLOOKUP("Fuel Specific Gravity",'Raw Data'!$A$1:$B$2000,2,FALSE)</f>
        <v>87.874046425724003</v>
      </c>
      <c r="CB66" s="4">
        <f>BM66*$BU66*VLOOKUP("Fuel Specific Gravity",'Raw Data'!$A$1:$B$2000,2,FALSE)</f>
        <v>112.6636539656962</v>
      </c>
    </row>
    <row r="67" spans="1:80" x14ac:dyDescent="0.25">
      <c r="A67" s="2">
        <v>43167</v>
      </c>
      <c r="B67" s="38">
        <v>2.3957175925925927E-2</v>
      </c>
      <c r="C67" s="4">
        <v>13.015000000000001</v>
      </c>
      <c r="D67" s="4">
        <v>0.80930000000000002</v>
      </c>
      <c r="E67" s="4">
        <v>8092.9234530000003</v>
      </c>
      <c r="F67" s="4">
        <v>839.8</v>
      </c>
      <c r="G67" s="4">
        <v>2.4</v>
      </c>
      <c r="H67" s="4">
        <v>2728</v>
      </c>
      <c r="J67" s="4">
        <v>1.4</v>
      </c>
      <c r="K67" s="4">
        <v>0.87409999999999999</v>
      </c>
      <c r="L67" s="4">
        <v>11.376099999999999</v>
      </c>
      <c r="M67" s="4">
        <v>0.70740000000000003</v>
      </c>
      <c r="N67" s="4">
        <v>734.08969999999999</v>
      </c>
      <c r="O67" s="4">
        <v>2.0977999999999999</v>
      </c>
      <c r="P67" s="4">
        <v>736.2</v>
      </c>
      <c r="Q67" s="4">
        <v>599.71889999999996</v>
      </c>
      <c r="R67" s="4">
        <v>1.7138</v>
      </c>
      <c r="S67" s="4">
        <v>601.4</v>
      </c>
      <c r="T67" s="4">
        <v>2727.9960000000001</v>
      </c>
      <c r="W67" s="4">
        <v>0</v>
      </c>
      <c r="X67" s="4">
        <v>1.2237</v>
      </c>
      <c r="Y67" s="4">
        <v>11.9</v>
      </c>
      <c r="Z67" s="4">
        <v>847</v>
      </c>
      <c r="AA67" s="4">
        <v>847</v>
      </c>
      <c r="AB67" s="4">
        <v>855</v>
      </c>
      <c r="AC67" s="4">
        <v>93</v>
      </c>
      <c r="AD67" s="4">
        <v>27.33</v>
      </c>
      <c r="AE67" s="4">
        <v>0.63</v>
      </c>
      <c r="AF67" s="4">
        <v>978</v>
      </c>
      <c r="AG67" s="4">
        <v>1</v>
      </c>
      <c r="AH67" s="4">
        <v>40</v>
      </c>
      <c r="AI67" s="4">
        <v>37</v>
      </c>
      <c r="AJ67" s="4">
        <v>189</v>
      </c>
      <c r="AK67" s="4">
        <v>168</v>
      </c>
      <c r="AL67" s="4">
        <v>3.8</v>
      </c>
      <c r="AM67" s="4">
        <v>174.4</v>
      </c>
      <c r="AN67" s="4" t="s">
        <v>155</v>
      </c>
      <c r="AO67" s="4">
        <v>2</v>
      </c>
      <c r="AP67" s="5">
        <v>0.77475694444444443</v>
      </c>
      <c r="AQ67" s="4">
        <v>47.161732999999998</v>
      </c>
      <c r="AR67" s="4">
        <v>-88.483974000000003</v>
      </c>
      <c r="AS67" s="4">
        <v>316.60000000000002</v>
      </c>
      <c r="AT67" s="4">
        <v>30.5</v>
      </c>
      <c r="AU67" s="4">
        <v>12</v>
      </c>
      <c r="AV67" s="4">
        <v>8</v>
      </c>
      <c r="AW67" s="4" t="s">
        <v>204</v>
      </c>
      <c r="AX67" s="4">
        <v>1.1718999999999999</v>
      </c>
      <c r="AY67" s="4">
        <v>1.1686000000000001</v>
      </c>
      <c r="AZ67" s="4">
        <v>2</v>
      </c>
      <c r="BA67" s="4">
        <v>13.404</v>
      </c>
      <c r="BB67" s="4">
        <v>14.28</v>
      </c>
      <c r="BC67" s="4">
        <v>1.07</v>
      </c>
      <c r="BD67" s="4">
        <v>14.404</v>
      </c>
      <c r="BE67" s="4">
        <v>2676.0819999999999</v>
      </c>
      <c r="BF67" s="4">
        <v>105.913</v>
      </c>
      <c r="BG67" s="4">
        <v>18.084</v>
      </c>
      <c r="BH67" s="4">
        <v>5.1999999999999998E-2</v>
      </c>
      <c r="BI67" s="4">
        <v>18.135999999999999</v>
      </c>
      <c r="BJ67" s="4">
        <v>14.773999999999999</v>
      </c>
      <c r="BK67" s="4">
        <v>4.2000000000000003E-2</v>
      </c>
      <c r="BL67" s="4">
        <v>14.816000000000001</v>
      </c>
      <c r="BM67" s="4">
        <v>22.1448</v>
      </c>
      <c r="BQ67" s="4">
        <v>209.31200000000001</v>
      </c>
      <c r="BR67" s="4">
        <v>0.32417099999999999</v>
      </c>
      <c r="BS67" s="4">
        <v>-5</v>
      </c>
      <c r="BT67" s="4">
        <v>6.123E-3</v>
      </c>
      <c r="BU67" s="4">
        <v>7.9219290000000004</v>
      </c>
      <c r="BV67" s="4">
        <v>21</v>
      </c>
      <c r="BW67" s="4">
        <f t="shared" si="9"/>
        <v>2.0929736418</v>
      </c>
      <c r="BY67" s="4">
        <f>BE67*$BU67*VLOOKUP("Fuel Specific Gravity",'Raw Data'!$A$1:$B$2000,2,FALSE)</f>
        <v>15920.998433235678</v>
      </c>
      <c r="BZ67" s="4">
        <f>BF67*$BU67*VLOOKUP("Fuel Specific Gravity",'Raw Data'!$A$1:$B$2000,2,FALSE)</f>
        <v>630.11548489892698</v>
      </c>
      <c r="CA67" s="4">
        <f>BJ67*$BU67*VLOOKUP("Fuel Specific Gravity",'Raw Data'!$A$1:$B$2000,2,FALSE)</f>
        <v>87.895972863545992</v>
      </c>
      <c r="CB67" s="4">
        <f>BM67*$BU67*VLOOKUP("Fuel Specific Gravity",'Raw Data'!$A$1:$B$2000,2,FALSE)</f>
        <v>131.74757952271921</v>
      </c>
    </row>
    <row r="68" spans="1:80" x14ac:dyDescent="0.25">
      <c r="A68" s="2">
        <v>43167</v>
      </c>
      <c r="B68" s="38">
        <v>2.396875E-2</v>
      </c>
      <c r="C68" s="4">
        <v>13.074</v>
      </c>
      <c r="D68" s="4">
        <v>0.78459999999999996</v>
      </c>
      <c r="E68" s="4">
        <v>7846.153206</v>
      </c>
      <c r="F68" s="4">
        <v>878.2</v>
      </c>
      <c r="G68" s="4">
        <v>2.1</v>
      </c>
      <c r="H68" s="4">
        <v>2816.8</v>
      </c>
      <c r="J68" s="4">
        <v>1.4</v>
      </c>
      <c r="K68" s="4">
        <v>0.87370000000000003</v>
      </c>
      <c r="L68" s="4">
        <v>11.423400000000001</v>
      </c>
      <c r="M68" s="4">
        <v>0.6855</v>
      </c>
      <c r="N68" s="4">
        <v>767.32169999999996</v>
      </c>
      <c r="O68" s="4">
        <v>1.7955000000000001</v>
      </c>
      <c r="P68" s="4">
        <v>769.1</v>
      </c>
      <c r="Q68" s="4">
        <v>626.87630000000001</v>
      </c>
      <c r="R68" s="4">
        <v>1.4669000000000001</v>
      </c>
      <c r="S68" s="4">
        <v>628.29999999999995</v>
      </c>
      <c r="T68" s="4">
        <v>2816.8056000000001</v>
      </c>
      <c r="W68" s="4">
        <v>0</v>
      </c>
      <c r="X68" s="4">
        <v>1.2232000000000001</v>
      </c>
      <c r="Y68" s="4">
        <v>11.9</v>
      </c>
      <c r="Z68" s="4">
        <v>847</v>
      </c>
      <c r="AA68" s="4">
        <v>847</v>
      </c>
      <c r="AB68" s="4">
        <v>855</v>
      </c>
      <c r="AC68" s="4">
        <v>93</v>
      </c>
      <c r="AD68" s="4">
        <v>27.33</v>
      </c>
      <c r="AE68" s="4">
        <v>0.63</v>
      </c>
      <c r="AF68" s="4">
        <v>978</v>
      </c>
      <c r="AG68" s="4">
        <v>1</v>
      </c>
      <c r="AH68" s="4">
        <v>40</v>
      </c>
      <c r="AI68" s="4">
        <v>37</v>
      </c>
      <c r="AJ68" s="4">
        <v>189</v>
      </c>
      <c r="AK68" s="4">
        <v>168</v>
      </c>
      <c r="AL68" s="4">
        <v>3.7</v>
      </c>
      <c r="AM68" s="4">
        <v>174.1</v>
      </c>
      <c r="AN68" s="4" t="s">
        <v>155</v>
      </c>
      <c r="AO68" s="4">
        <v>2</v>
      </c>
      <c r="AP68" s="5">
        <v>0.77478009259259262</v>
      </c>
      <c r="AQ68" s="4">
        <v>47.161876999999997</v>
      </c>
      <c r="AR68" s="4">
        <v>-88.484078999999994</v>
      </c>
      <c r="AS68" s="4">
        <v>316.89999999999998</v>
      </c>
      <c r="AT68" s="4">
        <v>30.3</v>
      </c>
      <c r="AU68" s="4">
        <v>12</v>
      </c>
      <c r="AV68" s="4">
        <v>8</v>
      </c>
      <c r="AW68" s="4" t="s">
        <v>204</v>
      </c>
      <c r="AX68" s="4">
        <v>1.2</v>
      </c>
      <c r="AY68" s="4">
        <v>1</v>
      </c>
      <c r="AZ68" s="4">
        <v>2</v>
      </c>
      <c r="BA68" s="4">
        <v>13.404</v>
      </c>
      <c r="BB68" s="4">
        <v>14.24</v>
      </c>
      <c r="BC68" s="4">
        <v>1.06</v>
      </c>
      <c r="BD68" s="4">
        <v>14.451000000000001</v>
      </c>
      <c r="BE68" s="4">
        <v>2679.7420000000002</v>
      </c>
      <c r="BF68" s="4">
        <v>102.35599999999999</v>
      </c>
      <c r="BG68" s="4">
        <v>18.850000000000001</v>
      </c>
      <c r="BH68" s="4">
        <v>4.3999999999999997E-2</v>
      </c>
      <c r="BI68" s="4">
        <v>18.893999999999998</v>
      </c>
      <c r="BJ68" s="4">
        <v>15.4</v>
      </c>
      <c r="BK68" s="4">
        <v>3.5999999999999997E-2</v>
      </c>
      <c r="BL68" s="4">
        <v>15.436</v>
      </c>
      <c r="BM68" s="4">
        <v>22.802099999999999</v>
      </c>
      <c r="BQ68" s="4">
        <v>208.643</v>
      </c>
      <c r="BR68" s="4">
        <v>0.30069000000000001</v>
      </c>
      <c r="BS68" s="4">
        <v>-5</v>
      </c>
      <c r="BT68" s="4">
        <v>6.0000000000000001E-3</v>
      </c>
      <c r="BU68" s="4">
        <v>7.3481110000000003</v>
      </c>
      <c r="BV68" s="4">
        <v>21</v>
      </c>
      <c r="BW68" s="4">
        <f t="shared" si="9"/>
        <v>1.9413709262000001</v>
      </c>
      <c r="BY68" s="4">
        <f>BE68*$BU68*VLOOKUP("Fuel Specific Gravity",'Raw Data'!$A$1:$B$2000,2,FALSE)</f>
        <v>14787.972292188864</v>
      </c>
      <c r="BZ68" s="4">
        <f>BF68*$BU68*VLOOKUP("Fuel Specific Gravity",'Raw Data'!$A$1:$B$2000,2,FALSE)</f>
        <v>564.84456038651604</v>
      </c>
      <c r="CA68" s="4">
        <f>BJ68*$BU68*VLOOKUP("Fuel Specific Gravity",'Raw Data'!$A$1:$B$2000,2,FALSE)</f>
        <v>84.983842959400008</v>
      </c>
      <c r="CB68" s="4">
        <f>BM68*$BU68*VLOOKUP("Fuel Specific Gravity",'Raw Data'!$A$1:$B$2000,2,FALSE)</f>
        <v>125.83182373665811</v>
      </c>
    </row>
    <row r="69" spans="1:80" x14ac:dyDescent="0.25">
      <c r="A69" s="2">
        <v>43167</v>
      </c>
      <c r="B69" s="38">
        <v>2.3980324074074074E-2</v>
      </c>
      <c r="C69" s="4">
        <v>13.209</v>
      </c>
      <c r="D69" s="4">
        <v>0.88480000000000003</v>
      </c>
      <c r="E69" s="4">
        <v>8848.0155309999991</v>
      </c>
      <c r="F69" s="4">
        <v>1025.8</v>
      </c>
      <c r="G69" s="4">
        <v>1.1000000000000001</v>
      </c>
      <c r="H69" s="4">
        <v>2992.2</v>
      </c>
      <c r="J69" s="4">
        <v>1.4</v>
      </c>
      <c r="K69" s="4">
        <v>0.87160000000000004</v>
      </c>
      <c r="L69" s="4">
        <v>11.5131</v>
      </c>
      <c r="M69" s="4">
        <v>0.7712</v>
      </c>
      <c r="N69" s="4">
        <v>894.15419999999995</v>
      </c>
      <c r="O69" s="4">
        <v>0.97050000000000003</v>
      </c>
      <c r="P69" s="4">
        <v>895.1</v>
      </c>
      <c r="Q69" s="4">
        <v>730.4941</v>
      </c>
      <c r="R69" s="4">
        <v>0.79290000000000005</v>
      </c>
      <c r="S69" s="4">
        <v>731.3</v>
      </c>
      <c r="T69" s="4">
        <v>2992.1514999999999</v>
      </c>
      <c r="W69" s="4">
        <v>0</v>
      </c>
      <c r="X69" s="4">
        <v>1.2202999999999999</v>
      </c>
      <c r="Y69" s="4">
        <v>12</v>
      </c>
      <c r="Z69" s="4">
        <v>846</v>
      </c>
      <c r="AA69" s="4">
        <v>846</v>
      </c>
      <c r="AB69" s="4">
        <v>854</v>
      </c>
      <c r="AC69" s="4">
        <v>93</v>
      </c>
      <c r="AD69" s="4">
        <v>27.33</v>
      </c>
      <c r="AE69" s="4">
        <v>0.63</v>
      </c>
      <c r="AF69" s="4">
        <v>978</v>
      </c>
      <c r="AG69" s="4">
        <v>1</v>
      </c>
      <c r="AH69" s="4">
        <v>40</v>
      </c>
      <c r="AI69" s="4">
        <v>37</v>
      </c>
      <c r="AJ69" s="4">
        <v>189</v>
      </c>
      <c r="AK69" s="4">
        <v>168</v>
      </c>
      <c r="AL69" s="4">
        <v>3.8</v>
      </c>
      <c r="AM69" s="4">
        <v>174.3</v>
      </c>
      <c r="AN69" s="4" t="s">
        <v>155</v>
      </c>
      <c r="AO69" s="4">
        <v>2</v>
      </c>
      <c r="AP69" s="5">
        <v>0.77479166666666666</v>
      </c>
      <c r="AQ69" s="4">
        <v>47.161990000000003</v>
      </c>
      <c r="AR69" s="4">
        <v>-88.484148000000005</v>
      </c>
      <c r="AS69" s="4">
        <v>317.10000000000002</v>
      </c>
      <c r="AT69" s="4">
        <v>30.2</v>
      </c>
      <c r="AU69" s="4">
        <v>12</v>
      </c>
      <c r="AV69" s="4">
        <v>7</v>
      </c>
      <c r="AW69" s="4" t="s">
        <v>231</v>
      </c>
      <c r="AX69" s="4">
        <v>1.2</v>
      </c>
      <c r="AY69" s="4">
        <v>1</v>
      </c>
      <c r="AZ69" s="4">
        <v>2</v>
      </c>
      <c r="BA69" s="4">
        <v>13.404</v>
      </c>
      <c r="BB69" s="4">
        <v>13.99</v>
      </c>
      <c r="BC69" s="4">
        <v>1.04</v>
      </c>
      <c r="BD69" s="4">
        <v>14.728</v>
      </c>
      <c r="BE69" s="4">
        <v>2659.2469999999998</v>
      </c>
      <c r="BF69" s="4">
        <v>113.376</v>
      </c>
      <c r="BG69" s="4">
        <v>21.628</v>
      </c>
      <c r="BH69" s="4">
        <v>2.3E-2</v>
      </c>
      <c r="BI69" s="4">
        <v>21.651</v>
      </c>
      <c r="BJ69" s="4">
        <v>17.669</v>
      </c>
      <c r="BK69" s="4">
        <v>1.9E-2</v>
      </c>
      <c r="BL69" s="4">
        <v>17.687999999999999</v>
      </c>
      <c r="BM69" s="4">
        <v>23.8491</v>
      </c>
      <c r="BQ69" s="4">
        <v>204.93899999999999</v>
      </c>
      <c r="BR69" s="4">
        <v>0.48116999999999999</v>
      </c>
      <c r="BS69" s="4">
        <v>-5</v>
      </c>
      <c r="BT69" s="4">
        <v>6.0000000000000001E-3</v>
      </c>
      <c r="BU69" s="4">
        <v>11.758592</v>
      </c>
      <c r="BV69" s="4">
        <v>21</v>
      </c>
      <c r="BW69" s="4">
        <f t="shared" si="9"/>
        <v>3.1066200064</v>
      </c>
      <c r="BY69" s="4">
        <f>BE69*$BU69*VLOOKUP("Fuel Specific Gravity",'Raw Data'!$A$1:$B$2000,2,FALSE)</f>
        <v>23483.019375668224</v>
      </c>
      <c r="BZ69" s="4">
        <f>BF69*$BU69*VLOOKUP("Fuel Specific Gravity",'Raw Data'!$A$1:$B$2000,2,FALSE)</f>
        <v>1001.1897370705921</v>
      </c>
      <c r="CA69" s="4">
        <f>BJ69*$BU69*VLOOKUP("Fuel Specific Gravity",'Raw Data'!$A$1:$B$2000,2,FALSE)</f>
        <v>156.02968409804799</v>
      </c>
      <c r="CB69" s="4">
        <f>BM69*$BU69*VLOOKUP("Fuel Specific Gravity",'Raw Data'!$A$1:$B$2000,2,FALSE)</f>
        <v>210.6043091868672</v>
      </c>
    </row>
    <row r="70" spans="1:80" x14ac:dyDescent="0.25">
      <c r="A70" s="2">
        <v>43167</v>
      </c>
      <c r="B70" s="38">
        <v>2.3991898148148148E-2</v>
      </c>
      <c r="C70" s="4">
        <v>13.2</v>
      </c>
      <c r="D70" s="4">
        <v>1.1614</v>
      </c>
      <c r="E70" s="4">
        <v>11614.14495</v>
      </c>
      <c r="F70" s="4">
        <v>1224.9000000000001</v>
      </c>
      <c r="G70" s="4">
        <v>0.9</v>
      </c>
      <c r="H70" s="4">
        <v>3268.4</v>
      </c>
      <c r="J70" s="4">
        <v>1.4</v>
      </c>
      <c r="K70" s="4">
        <v>0.86890000000000001</v>
      </c>
      <c r="L70" s="4">
        <v>11.4703</v>
      </c>
      <c r="M70" s="4">
        <v>1.0092000000000001</v>
      </c>
      <c r="N70" s="4">
        <v>1064.3931</v>
      </c>
      <c r="O70" s="4">
        <v>0.78200000000000003</v>
      </c>
      <c r="P70" s="4">
        <v>1065.2</v>
      </c>
      <c r="Q70" s="4">
        <v>869.57370000000003</v>
      </c>
      <c r="R70" s="4">
        <v>0.63890000000000002</v>
      </c>
      <c r="S70" s="4">
        <v>870.2</v>
      </c>
      <c r="T70" s="4">
        <v>3268.3815</v>
      </c>
      <c r="W70" s="4">
        <v>0</v>
      </c>
      <c r="X70" s="4">
        <v>1.2164999999999999</v>
      </c>
      <c r="Y70" s="4">
        <v>11.9</v>
      </c>
      <c r="Z70" s="4">
        <v>846</v>
      </c>
      <c r="AA70" s="4">
        <v>845</v>
      </c>
      <c r="AB70" s="4">
        <v>852</v>
      </c>
      <c r="AC70" s="4">
        <v>93</v>
      </c>
      <c r="AD70" s="4">
        <v>27.33</v>
      </c>
      <c r="AE70" s="4">
        <v>0.63</v>
      </c>
      <c r="AF70" s="4">
        <v>978</v>
      </c>
      <c r="AG70" s="4">
        <v>1</v>
      </c>
      <c r="AH70" s="4">
        <v>40</v>
      </c>
      <c r="AI70" s="4">
        <v>37</v>
      </c>
      <c r="AJ70" s="4">
        <v>189</v>
      </c>
      <c r="AK70" s="4">
        <v>168</v>
      </c>
      <c r="AL70" s="4">
        <v>3.8</v>
      </c>
      <c r="AM70" s="4">
        <v>174.7</v>
      </c>
      <c r="AN70" s="4" t="s">
        <v>155</v>
      </c>
      <c r="AO70" s="4">
        <v>2</v>
      </c>
      <c r="AP70" s="5">
        <v>0.7748032407407407</v>
      </c>
      <c r="AQ70" s="4">
        <v>47.162101999999997</v>
      </c>
      <c r="AR70" s="4">
        <v>-88.484164000000007</v>
      </c>
      <c r="AS70" s="4">
        <v>317.3</v>
      </c>
      <c r="AT70" s="4">
        <v>29.4</v>
      </c>
      <c r="AU70" s="4">
        <v>12</v>
      </c>
      <c r="AV70" s="4">
        <v>7</v>
      </c>
      <c r="AW70" s="4" t="s">
        <v>231</v>
      </c>
      <c r="AX70" s="4">
        <v>1.2</v>
      </c>
      <c r="AY70" s="4">
        <v>1</v>
      </c>
      <c r="AZ70" s="4">
        <v>2</v>
      </c>
      <c r="BA70" s="4">
        <v>13.404</v>
      </c>
      <c r="BB70" s="4">
        <v>13.68</v>
      </c>
      <c r="BC70" s="4">
        <v>1.02</v>
      </c>
      <c r="BD70" s="4">
        <v>15.083</v>
      </c>
      <c r="BE70" s="4">
        <v>2603.1149999999998</v>
      </c>
      <c r="BF70" s="4">
        <v>145.77099999999999</v>
      </c>
      <c r="BG70" s="4">
        <v>25.295999999999999</v>
      </c>
      <c r="BH70" s="4">
        <v>1.9E-2</v>
      </c>
      <c r="BI70" s="4">
        <v>25.315000000000001</v>
      </c>
      <c r="BJ70" s="4">
        <v>20.666</v>
      </c>
      <c r="BK70" s="4">
        <v>1.4999999999999999E-2</v>
      </c>
      <c r="BL70" s="4">
        <v>20.681999999999999</v>
      </c>
      <c r="BM70" s="4">
        <v>25.5962</v>
      </c>
      <c r="BQ70" s="4">
        <v>200.74</v>
      </c>
      <c r="BR70" s="4">
        <v>0.500861</v>
      </c>
      <c r="BS70" s="4">
        <v>-5</v>
      </c>
      <c r="BT70" s="4">
        <v>6.0000000000000001E-3</v>
      </c>
      <c r="BU70" s="4">
        <v>12.239791</v>
      </c>
      <c r="BV70" s="4">
        <v>21</v>
      </c>
      <c r="BW70" s="4">
        <f t="shared" si="9"/>
        <v>3.2337527821999998</v>
      </c>
      <c r="BY70" s="4">
        <f>BE70*$BU70*VLOOKUP("Fuel Specific Gravity",'Raw Data'!$A$1:$B$2000,2,FALSE)</f>
        <v>23928.049245272712</v>
      </c>
      <c r="BZ70" s="4">
        <f>BF70*$BU70*VLOOKUP("Fuel Specific Gravity",'Raw Data'!$A$1:$B$2000,2,FALSE)</f>
        <v>1339.9391369696109</v>
      </c>
      <c r="CA70" s="4">
        <f>BJ70*$BU70*VLOOKUP("Fuel Specific Gravity",'Raw Data'!$A$1:$B$2000,2,FALSE)</f>
        <v>189.96358812530599</v>
      </c>
      <c r="CB70" s="4">
        <f>BM70*$BU70*VLOOKUP("Fuel Specific Gravity",'Raw Data'!$A$1:$B$2000,2,FALSE)</f>
        <v>235.28239593404419</v>
      </c>
    </row>
    <row r="71" spans="1:80" x14ac:dyDescent="0.25">
      <c r="A71" s="2">
        <v>43167</v>
      </c>
      <c r="B71" s="38">
        <v>2.4003472222222221E-2</v>
      </c>
      <c r="C71" s="4">
        <v>13.019</v>
      </c>
      <c r="D71" s="4">
        <v>1.5878000000000001</v>
      </c>
      <c r="E71" s="4">
        <v>15878.23878</v>
      </c>
      <c r="F71" s="4">
        <v>1429.9</v>
      </c>
      <c r="G71" s="4">
        <v>0.9</v>
      </c>
      <c r="H71" s="4">
        <v>3512.9</v>
      </c>
      <c r="J71" s="4">
        <v>1.4</v>
      </c>
      <c r="K71" s="4">
        <v>0.86629999999999996</v>
      </c>
      <c r="L71" s="4">
        <v>11.2782</v>
      </c>
      <c r="M71" s="4">
        <v>1.3754999999999999</v>
      </c>
      <c r="N71" s="4">
        <v>1238.6672000000001</v>
      </c>
      <c r="O71" s="4">
        <v>0.77959999999999996</v>
      </c>
      <c r="P71" s="4">
        <v>1239.4000000000001</v>
      </c>
      <c r="Q71" s="4">
        <v>1011.9498</v>
      </c>
      <c r="R71" s="4">
        <v>0.63690000000000002</v>
      </c>
      <c r="S71" s="4">
        <v>1012.6</v>
      </c>
      <c r="T71" s="4">
        <v>3512.9000999999998</v>
      </c>
      <c r="W71" s="4">
        <v>0</v>
      </c>
      <c r="X71" s="4">
        <v>1.2128000000000001</v>
      </c>
      <c r="Y71" s="4">
        <v>11.9</v>
      </c>
      <c r="Z71" s="4">
        <v>845</v>
      </c>
      <c r="AA71" s="4">
        <v>844</v>
      </c>
      <c r="AB71" s="4">
        <v>851</v>
      </c>
      <c r="AC71" s="4">
        <v>93</v>
      </c>
      <c r="AD71" s="4">
        <v>27.33</v>
      </c>
      <c r="AE71" s="4">
        <v>0.63</v>
      </c>
      <c r="AF71" s="4">
        <v>978</v>
      </c>
      <c r="AG71" s="4">
        <v>1</v>
      </c>
      <c r="AH71" s="4">
        <v>40</v>
      </c>
      <c r="AI71" s="4">
        <v>37</v>
      </c>
      <c r="AJ71" s="4">
        <v>189</v>
      </c>
      <c r="AK71" s="4">
        <v>168</v>
      </c>
      <c r="AL71" s="4">
        <v>3.8</v>
      </c>
      <c r="AM71" s="4">
        <v>175</v>
      </c>
      <c r="AN71" s="4" t="s">
        <v>155</v>
      </c>
      <c r="AO71" s="4">
        <v>2</v>
      </c>
      <c r="AP71" s="5">
        <v>0.77481481481481485</v>
      </c>
      <c r="AQ71" s="4">
        <v>47.162216000000001</v>
      </c>
      <c r="AR71" s="4">
        <v>-88.484195</v>
      </c>
      <c r="AS71" s="4">
        <v>317.5</v>
      </c>
      <c r="AT71" s="4">
        <v>29.1</v>
      </c>
      <c r="AU71" s="4">
        <v>12</v>
      </c>
      <c r="AV71" s="4">
        <v>7</v>
      </c>
      <c r="AW71" s="4" t="s">
        <v>231</v>
      </c>
      <c r="AX71" s="4">
        <v>1.2</v>
      </c>
      <c r="AY71" s="4">
        <v>1</v>
      </c>
      <c r="AZ71" s="4">
        <v>2</v>
      </c>
      <c r="BA71" s="4">
        <v>13.404</v>
      </c>
      <c r="BB71" s="4">
        <v>13.39</v>
      </c>
      <c r="BC71" s="4">
        <v>1</v>
      </c>
      <c r="BD71" s="4">
        <v>15.439</v>
      </c>
      <c r="BE71" s="4">
        <v>2520.2959999999998</v>
      </c>
      <c r="BF71" s="4">
        <v>195.631</v>
      </c>
      <c r="BG71" s="4">
        <v>28.986999999999998</v>
      </c>
      <c r="BH71" s="4">
        <v>1.7999999999999999E-2</v>
      </c>
      <c r="BI71" s="4">
        <v>29.004999999999999</v>
      </c>
      <c r="BJ71" s="4">
        <v>23.681000000000001</v>
      </c>
      <c r="BK71" s="4">
        <v>1.4999999999999999E-2</v>
      </c>
      <c r="BL71" s="4">
        <v>23.696000000000002</v>
      </c>
      <c r="BM71" s="4">
        <v>27.089300000000001</v>
      </c>
      <c r="BQ71" s="4">
        <v>197.054</v>
      </c>
      <c r="BR71" s="4">
        <v>0.52280199999999999</v>
      </c>
      <c r="BS71" s="4">
        <v>-5</v>
      </c>
      <c r="BT71" s="4">
        <v>6.0000000000000001E-3</v>
      </c>
      <c r="BU71" s="4">
        <v>12.775974</v>
      </c>
      <c r="BV71" s="4">
        <v>21</v>
      </c>
      <c r="BW71" s="4">
        <f t="shared" si="9"/>
        <v>3.3754123307999997</v>
      </c>
      <c r="BY71" s="4">
        <f>BE71*$BU71*VLOOKUP("Fuel Specific Gravity",'Raw Data'!$A$1:$B$2000,2,FALSE)</f>
        <v>24181.626362396302</v>
      </c>
      <c r="BZ71" s="4">
        <f>BF71*$BU71*VLOOKUP("Fuel Specific Gravity",'Raw Data'!$A$1:$B$2000,2,FALSE)</f>
        <v>1877.0318037650941</v>
      </c>
      <c r="CA71" s="4">
        <f>BJ71*$BU71*VLOOKUP("Fuel Specific Gravity",'Raw Data'!$A$1:$B$2000,2,FALSE)</f>
        <v>227.21342806079403</v>
      </c>
      <c r="CB71" s="4">
        <f>BM71*$BU71*VLOOKUP("Fuel Specific Gravity",'Raw Data'!$A$1:$B$2000,2,FALSE)</f>
        <v>259.9152365511282</v>
      </c>
    </row>
    <row r="72" spans="1:80" x14ac:dyDescent="0.25">
      <c r="A72" s="2">
        <v>43167</v>
      </c>
      <c r="B72" s="38">
        <v>2.4015046296296295E-2</v>
      </c>
      <c r="C72" s="4">
        <v>12.827999999999999</v>
      </c>
      <c r="D72" s="4">
        <v>2.0171000000000001</v>
      </c>
      <c r="E72" s="4">
        <v>20171.21084</v>
      </c>
      <c r="F72" s="4">
        <v>1578.5</v>
      </c>
      <c r="G72" s="4">
        <v>0.9</v>
      </c>
      <c r="H72" s="4">
        <v>3686.1</v>
      </c>
      <c r="J72" s="4">
        <v>1.4</v>
      </c>
      <c r="K72" s="4">
        <v>0.86370000000000002</v>
      </c>
      <c r="L72" s="4">
        <v>11.079700000000001</v>
      </c>
      <c r="M72" s="4">
        <v>1.7422</v>
      </c>
      <c r="N72" s="4">
        <v>1363.2954999999999</v>
      </c>
      <c r="O72" s="4">
        <v>0.77729999999999999</v>
      </c>
      <c r="P72" s="4">
        <v>1364.1</v>
      </c>
      <c r="Q72" s="4">
        <v>1113.7670000000001</v>
      </c>
      <c r="R72" s="4">
        <v>0.63500000000000001</v>
      </c>
      <c r="S72" s="4">
        <v>1114.4000000000001</v>
      </c>
      <c r="T72" s="4">
        <v>3686.0740999999998</v>
      </c>
      <c r="W72" s="4">
        <v>0</v>
      </c>
      <c r="X72" s="4">
        <v>1.2092000000000001</v>
      </c>
      <c r="Y72" s="4">
        <v>11.9</v>
      </c>
      <c r="Z72" s="4">
        <v>844</v>
      </c>
      <c r="AA72" s="4">
        <v>844</v>
      </c>
      <c r="AB72" s="4">
        <v>851</v>
      </c>
      <c r="AC72" s="4">
        <v>93</v>
      </c>
      <c r="AD72" s="4">
        <v>27.33</v>
      </c>
      <c r="AE72" s="4">
        <v>0.63</v>
      </c>
      <c r="AF72" s="4">
        <v>978</v>
      </c>
      <c r="AG72" s="4">
        <v>1</v>
      </c>
      <c r="AH72" s="4">
        <v>40</v>
      </c>
      <c r="AI72" s="4">
        <v>37</v>
      </c>
      <c r="AJ72" s="4">
        <v>189</v>
      </c>
      <c r="AK72" s="4">
        <v>168</v>
      </c>
      <c r="AL72" s="4">
        <v>3.8</v>
      </c>
      <c r="AM72" s="4">
        <v>175</v>
      </c>
      <c r="AN72" s="4" t="s">
        <v>155</v>
      </c>
      <c r="AO72" s="4">
        <v>2</v>
      </c>
      <c r="AP72" s="5">
        <v>0.77482638888888899</v>
      </c>
      <c r="AQ72" s="4">
        <v>47.162348999999999</v>
      </c>
      <c r="AR72" s="4">
        <v>-88.484129999999993</v>
      </c>
      <c r="AS72" s="4">
        <v>318.60000000000002</v>
      </c>
      <c r="AT72" s="4">
        <v>29.7</v>
      </c>
      <c r="AU72" s="4">
        <v>12</v>
      </c>
      <c r="AV72" s="4">
        <v>7</v>
      </c>
      <c r="AW72" s="4" t="s">
        <v>231</v>
      </c>
      <c r="AX72" s="4">
        <v>1.2719</v>
      </c>
      <c r="AY72" s="4">
        <v>1.1437999999999999</v>
      </c>
      <c r="AZ72" s="4">
        <v>2.1438000000000001</v>
      </c>
      <c r="BA72" s="4">
        <v>13.404</v>
      </c>
      <c r="BB72" s="4">
        <v>13.13</v>
      </c>
      <c r="BC72" s="4">
        <v>0.98</v>
      </c>
      <c r="BD72" s="4">
        <v>15.782999999999999</v>
      </c>
      <c r="BE72" s="4">
        <v>2440.9989999999998</v>
      </c>
      <c r="BF72" s="4">
        <v>244.28899999999999</v>
      </c>
      <c r="BG72" s="4">
        <v>31.452999999999999</v>
      </c>
      <c r="BH72" s="4">
        <v>1.7999999999999999E-2</v>
      </c>
      <c r="BI72" s="4">
        <v>31.471</v>
      </c>
      <c r="BJ72" s="4">
        <v>25.696000000000002</v>
      </c>
      <c r="BK72" s="4">
        <v>1.4999999999999999E-2</v>
      </c>
      <c r="BL72" s="4">
        <v>25.710999999999999</v>
      </c>
      <c r="BM72" s="4">
        <v>28.023599999999998</v>
      </c>
      <c r="BQ72" s="4">
        <v>193.696</v>
      </c>
      <c r="BR72" s="4">
        <v>0.53389299999999995</v>
      </c>
      <c r="BS72" s="4">
        <v>-5</v>
      </c>
      <c r="BT72" s="4">
        <v>6.0000000000000001E-3</v>
      </c>
      <c r="BU72" s="4">
        <v>13.047010999999999</v>
      </c>
      <c r="BV72" s="4">
        <v>21</v>
      </c>
      <c r="BW72" s="4">
        <f t="shared" si="9"/>
        <v>3.4470203061999998</v>
      </c>
      <c r="BY72" s="4">
        <f>BE72*$BU72*VLOOKUP("Fuel Specific Gravity",'Raw Data'!$A$1:$B$2000,2,FALSE)</f>
        <v>23917.653343795737</v>
      </c>
      <c r="BZ72" s="4">
        <f>BF72*$BU72*VLOOKUP("Fuel Specific Gravity",'Raw Data'!$A$1:$B$2000,2,FALSE)</f>
        <v>2393.6181939044291</v>
      </c>
      <c r="CA72" s="4">
        <f>BJ72*$BU72*VLOOKUP("Fuel Specific Gravity",'Raw Data'!$A$1:$B$2000,2,FALSE)</f>
        <v>251.77725198665598</v>
      </c>
      <c r="CB72" s="4">
        <f>BM72*$BU72*VLOOKUP("Fuel Specific Gravity",'Raw Data'!$A$1:$B$2000,2,FALSE)</f>
        <v>274.58378731215959</v>
      </c>
    </row>
    <row r="73" spans="1:80" x14ac:dyDescent="0.25">
      <c r="A73" s="2">
        <v>43167</v>
      </c>
      <c r="B73" s="38">
        <v>2.4026620370370372E-2</v>
      </c>
      <c r="C73" s="4">
        <v>12.718</v>
      </c>
      <c r="D73" s="4">
        <v>2.2473999999999998</v>
      </c>
      <c r="E73" s="4">
        <v>22473.867310000001</v>
      </c>
      <c r="F73" s="4">
        <v>1646.6</v>
      </c>
      <c r="G73" s="4">
        <v>1.1000000000000001</v>
      </c>
      <c r="H73" s="4">
        <v>3725.1</v>
      </c>
      <c r="J73" s="4">
        <v>1.3</v>
      </c>
      <c r="K73" s="4">
        <v>0.86240000000000006</v>
      </c>
      <c r="L73" s="4">
        <v>10.9674</v>
      </c>
      <c r="M73" s="4">
        <v>1.9380999999999999</v>
      </c>
      <c r="N73" s="4">
        <v>1420.0160000000001</v>
      </c>
      <c r="O73" s="4">
        <v>0.9123</v>
      </c>
      <c r="P73" s="4">
        <v>1420.9</v>
      </c>
      <c r="Q73" s="4">
        <v>1160.1057000000001</v>
      </c>
      <c r="R73" s="4">
        <v>0.74529999999999996</v>
      </c>
      <c r="S73" s="4">
        <v>1160.9000000000001</v>
      </c>
      <c r="T73" s="4">
        <v>3725.1469000000002</v>
      </c>
      <c r="W73" s="4">
        <v>0</v>
      </c>
      <c r="X73" s="4">
        <v>1.1211</v>
      </c>
      <c r="Y73" s="4">
        <v>11.9</v>
      </c>
      <c r="Z73" s="4">
        <v>845</v>
      </c>
      <c r="AA73" s="4">
        <v>844</v>
      </c>
      <c r="AB73" s="4">
        <v>852</v>
      </c>
      <c r="AC73" s="4">
        <v>93</v>
      </c>
      <c r="AD73" s="4">
        <v>27.33</v>
      </c>
      <c r="AE73" s="4">
        <v>0.63</v>
      </c>
      <c r="AF73" s="4">
        <v>978</v>
      </c>
      <c r="AG73" s="4">
        <v>1</v>
      </c>
      <c r="AH73" s="4">
        <v>40</v>
      </c>
      <c r="AI73" s="4">
        <v>37</v>
      </c>
      <c r="AJ73" s="4">
        <v>189</v>
      </c>
      <c r="AK73" s="4">
        <v>168</v>
      </c>
      <c r="AL73" s="4">
        <v>3.7</v>
      </c>
      <c r="AM73" s="4">
        <v>175</v>
      </c>
      <c r="AN73" s="4" t="s">
        <v>155</v>
      </c>
      <c r="AO73" s="4">
        <v>2</v>
      </c>
      <c r="AP73" s="5">
        <v>0.77483796296296292</v>
      </c>
      <c r="AQ73" s="4">
        <v>47.162506</v>
      </c>
      <c r="AR73" s="4">
        <v>-88.484069000000005</v>
      </c>
      <c r="AS73" s="4">
        <v>319.2</v>
      </c>
      <c r="AT73" s="4">
        <v>32.4</v>
      </c>
      <c r="AU73" s="4">
        <v>12</v>
      </c>
      <c r="AV73" s="4">
        <v>7</v>
      </c>
      <c r="AW73" s="4" t="s">
        <v>231</v>
      </c>
      <c r="AX73" s="4">
        <v>1.3</v>
      </c>
      <c r="AY73" s="4">
        <v>1.2</v>
      </c>
      <c r="AZ73" s="4">
        <v>2.2000000000000002</v>
      </c>
      <c r="BA73" s="4">
        <v>13.404</v>
      </c>
      <c r="BB73" s="4">
        <v>13</v>
      </c>
      <c r="BC73" s="4">
        <v>0.97</v>
      </c>
      <c r="BD73" s="4">
        <v>15.958</v>
      </c>
      <c r="BE73" s="4">
        <v>2400.27</v>
      </c>
      <c r="BF73" s="4">
        <v>269.96699999999998</v>
      </c>
      <c r="BG73" s="4">
        <v>32.545000000000002</v>
      </c>
      <c r="BH73" s="4">
        <v>2.1000000000000001E-2</v>
      </c>
      <c r="BI73" s="4">
        <v>32.566000000000003</v>
      </c>
      <c r="BJ73" s="4">
        <v>26.588000000000001</v>
      </c>
      <c r="BK73" s="4">
        <v>1.7000000000000001E-2</v>
      </c>
      <c r="BL73" s="4">
        <v>26.605</v>
      </c>
      <c r="BM73" s="4">
        <v>28.133299999999998</v>
      </c>
      <c r="BQ73" s="4">
        <v>178.40100000000001</v>
      </c>
      <c r="BR73" s="4">
        <v>0.55955600000000005</v>
      </c>
      <c r="BS73" s="4">
        <v>-5</v>
      </c>
      <c r="BT73" s="4">
        <v>6.8770000000000003E-3</v>
      </c>
      <c r="BU73" s="4">
        <v>13.674149</v>
      </c>
      <c r="BV73" s="4">
        <v>21</v>
      </c>
      <c r="BW73" s="4">
        <f t="shared" si="9"/>
        <v>3.6127101657999998</v>
      </c>
      <c r="BY73" s="4">
        <f>BE73*$BU73*VLOOKUP("Fuel Specific Gravity",'Raw Data'!$A$1:$B$2000,2,FALSE)</f>
        <v>24649.058864792729</v>
      </c>
      <c r="BZ73" s="4">
        <f>BF73*$BU73*VLOOKUP("Fuel Specific Gravity",'Raw Data'!$A$1:$B$2000,2,FALSE)</f>
        <v>2772.3683062953328</v>
      </c>
      <c r="CA73" s="4">
        <f>BJ73*$BU73*VLOOKUP("Fuel Specific Gravity",'Raw Data'!$A$1:$B$2000,2,FALSE)</f>
        <v>273.03977348261196</v>
      </c>
      <c r="CB73" s="4">
        <f>BM73*$BU73*VLOOKUP("Fuel Specific Gravity",'Raw Data'!$A$1:$B$2000,2,FALSE)</f>
        <v>288.90890098233666</v>
      </c>
    </row>
    <row r="74" spans="1:80" x14ac:dyDescent="0.25">
      <c r="A74" s="2">
        <v>43167</v>
      </c>
      <c r="B74" s="38">
        <v>2.4038194444444449E-2</v>
      </c>
      <c r="C74" s="4">
        <v>12.680999999999999</v>
      </c>
      <c r="D74" s="4">
        <v>2.3871000000000002</v>
      </c>
      <c r="E74" s="4">
        <v>23871.283329999998</v>
      </c>
      <c r="F74" s="4">
        <v>1648</v>
      </c>
      <c r="G74" s="4">
        <v>1.3</v>
      </c>
      <c r="H74" s="4">
        <v>3728.9</v>
      </c>
      <c r="J74" s="4">
        <v>1.3</v>
      </c>
      <c r="K74" s="4">
        <v>0.86140000000000005</v>
      </c>
      <c r="L74" s="4">
        <v>10.923500000000001</v>
      </c>
      <c r="M74" s="4">
        <v>2.0562</v>
      </c>
      <c r="N74" s="4">
        <v>1419.5188000000001</v>
      </c>
      <c r="O74" s="4">
        <v>1.1447000000000001</v>
      </c>
      <c r="P74" s="4">
        <v>1420.7</v>
      </c>
      <c r="Q74" s="4">
        <v>1159.6994999999999</v>
      </c>
      <c r="R74" s="4">
        <v>0.93520000000000003</v>
      </c>
      <c r="S74" s="4">
        <v>1160.5999999999999</v>
      </c>
      <c r="T74" s="4">
        <v>3728.9398000000001</v>
      </c>
      <c r="W74" s="4">
        <v>0</v>
      </c>
      <c r="X74" s="4">
        <v>1.1197999999999999</v>
      </c>
      <c r="Y74" s="4">
        <v>11.9</v>
      </c>
      <c r="Z74" s="4">
        <v>845</v>
      </c>
      <c r="AA74" s="4">
        <v>844</v>
      </c>
      <c r="AB74" s="4">
        <v>851</v>
      </c>
      <c r="AC74" s="4">
        <v>93</v>
      </c>
      <c r="AD74" s="4">
        <v>27.33</v>
      </c>
      <c r="AE74" s="4">
        <v>0.63</v>
      </c>
      <c r="AF74" s="4">
        <v>978</v>
      </c>
      <c r="AG74" s="4">
        <v>1</v>
      </c>
      <c r="AH74" s="4">
        <v>40</v>
      </c>
      <c r="AI74" s="4">
        <v>37</v>
      </c>
      <c r="AJ74" s="4">
        <v>189</v>
      </c>
      <c r="AK74" s="4">
        <v>168</v>
      </c>
      <c r="AL74" s="4">
        <v>3.7</v>
      </c>
      <c r="AM74" s="4">
        <v>175</v>
      </c>
      <c r="AN74" s="4" t="s">
        <v>155</v>
      </c>
      <c r="AO74" s="4">
        <v>2</v>
      </c>
      <c r="AP74" s="5">
        <v>0.77484953703703707</v>
      </c>
      <c r="AQ74" s="4">
        <v>47.162647999999997</v>
      </c>
      <c r="AR74" s="4">
        <v>-88.484048000000001</v>
      </c>
      <c r="AS74" s="4">
        <v>319.60000000000002</v>
      </c>
      <c r="AT74" s="4">
        <v>33.4</v>
      </c>
      <c r="AU74" s="4">
        <v>12</v>
      </c>
      <c r="AV74" s="4">
        <v>7</v>
      </c>
      <c r="AW74" s="4" t="s">
        <v>231</v>
      </c>
      <c r="AX74" s="4">
        <v>1.3</v>
      </c>
      <c r="AY74" s="4">
        <v>1.2</v>
      </c>
      <c r="AZ74" s="4">
        <v>2.2000000000000002</v>
      </c>
      <c r="BA74" s="4">
        <v>13.404</v>
      </c>
      <c r="BB74" s="4">
        <v>12.9</v>
      </c>
      <c r="BC74" s="4">
        <v>0.96</v>
      </c>
      <c r="BD74" s="4">
        <v>16.093</v>
      </c>
      <c r="BE74" s="4">
        <v>2377.261</v>
      </c>
      <c r="BF74" s="4">
        <v>284.815</v>
      </c>
      <c r="BG74" s="4">
        <v>32.350999999999999</v>
      </c>
      <c r="BH74" s="4">
        <v>2.5999999999999999E-2</v>
      </c>
      <c r="BI74" s="4">
        <v>32.377000000000002</v>
      </c>
      <c r="BJ74" s="4">
        <v>26.43</v>
      </c>
      <c r="BK74" s="4">
        <v>2.1000000000000001E-2</v>
      </c>
      <c r="BL74" s="4">
        <v>26.451000000000001</v>
      </c>
      <c r="BM74" s="4">
        <v>28.004200000000001</v>
      </c>
      <c r="BQ74" s="4">
        <v>177.19499999999999</v>
      </c>
      <c r="BR74" s="4">
        <v>0.59369499999999997</v>
      </c>
      <c r="BS74" s="4">
        <v>-5</v>
      </c>
      <c r="BT74" s="4">
        <v>7.8770000000000003E-3</v>
      </c>
      <c r="BU74" s="4">
        <v>14.508421999999999</v>
      </c>
      <c r="BV74" s="4">
        <v>21</v>
      </c>
      <c r="BW74" s="4">
        <f t="shared" si="9"/>
        <v>3.8331250923999995</v>
      </c>
      <c r="BY74" s="4">
        <f>BE74*$BU74*VLOOKUP("Fuel Specific Gravity",'Raw Data'!$A$1:$B$2000,2,FALSE)</f>
        <v>25902.219649898641</v>
      </c>
      <c r="BZ74" s="4">
        <f>BF74*$BU74*VLOOKUP("Fuel Specific Gravity",'Raw Data'!$A$1:$B$2000,2,FALSE)</f>
        <v>3103.2943751594303</v>
      </c>
      <c r="CA74" s="4">
        <f>BJ74*$BU74*VLOOKUP("Fuel Specific Gravity",'Raw Data'!$A$1:$B$2000,2,FALSE)</f>
        <v>287.97665268845998</v>
      </c>
      <c r="CB74" s="4">
        <f>BM74*$BU74*VLOOKUP("Fuel Specific Gravity",'Raw Data'!$A$1:$B$2000,2,FALSE)</f>
        <v>305.12886028067243</v>
      </c>
    </row>
    <row r="75" spans="1:80" x14ac:dyDescent="0.25">
      <c r="A75" s="2">
        <v>43167</v>
      </c>
      <c r="B75" s="38">
        <v>2.4049768518518519E-2</v>
      </c>
      <c r="C75" s="4">
        <v>12.653</v>
      </c>
      <c r="D75" s="4">
        <v>2.4544999999999999</v>
      </c>
      <c r="E75" s="4">
        <v>24544.787319999999</v>
      </c>
      <c r="F75" s="4">
        <v>1637</v>
      </c>
      <c r="G75" s="4">
        <v>1.5</v>
      </c>
      <c r="H75" s="4">
        <v>3829.1</v>
      </c>
      <c r="J75" s="4">
        <v>1.1599999999999999</v>
      </c>
      <c r="K75" s="4">
        <v>0.8609</v>
      </c>
      <c r="L75" s="4">
        <v>10.893000000000001</v>
      </c>
      <c r="M75" s="4">
        <v>2.113</v>
      </c>
      <c r="N75" s="4">
        <v>1409.2419</v>
      </c>
      <c r="O75" s="4">
        <v>1.2912999999999999</v>
      </c>
      <c r="P75" s="4">
        <v>1410.5</v>
      </c>
      <c r="Q75" s="4">
        <v>1151.3036999999999</v>
      </c>
      <c r="R75" s="4">
        <v>1.0549999999999999</v>
      </c>
      <c r="S75" s="4">
        <v>1152.4000000000001</v>
      </c>
      <c r="T75" s="4">
        <v>3829.0868999999998</v>
      </c>
      <c r="W75" s="4">
        <v>0</v>
      </c>
      <c r="X75" s="4">
        <v>0.99880000000000002</v>
      </c>
      <c r="Y75" s="4">
        <v>11.9</v>
      </c>
      <c r="Z75" s="4">
        <v>846</v>
      </c>
      <c r="AA75" s="4">
        <v>845</v>
      </c>
      <c r="AB75" s="4">
        <v>852</v>
      </c>
      <c r="AC75" s="4">
        <v>93</v>
      </c>
      <c r="AD75" s="4">
        <v>27.33</v>
      </c>
      <c r="AE75" s="4">
        <v>0.63</v>
      </c>
      <c r="AF75" s="4">
        <v>978</v>
      </c>
      <c r="AG75" s="4">
        <v>1</v>
      </c>
      <c r="AH75" s="4">
        <v>40</v>
      </c>
      <c r="AI75" s="4">
        <v>37</v>
      </c>
      <c r="AJ75" s="4">
        <v>189</v>
      </c>
      <c r="AK75" s="4">
        <v>168</v>
      </c>
      <c r="AL75" s="4">
        <v>3.7</v>
      </c>
      <c r="AM75" s="4">
        <v>175</v>
      </c>
      <c r="AN75" s="4" t="s">
        <v>155</v>
      </c>
      <c r="AO75" s="4">
        <v>2</v>
      </c>
      <c r="AP75" s="5">
        <v>0.77486111111111111</v>
      </c>
      <c r="AQ75" s="4">
        <v>47.162807000000001</v>
      </c>
      <c r="AR75" s="4">
        <v>-88.484052000000005</v>
      </c>
      <c r="AS75" s="4">
        <v>320</v>
      </c>
      <c r="AT75" s="4">
        <v>35.299999999999997</v>
      </c>
      <c r="AU75" s="4">
        <v>12</v>
      </c>
      <c r="AV75" s="4">
        <v>7</v>
      </c>
      <c r="AW75" s="4" t="s">
        <v>231</v>
      </c>
      <c r="AX75" s="4">
        <v>1.3</v>
      </c>
      <c r="AY75" s="4">
        <v>1.2</v>
      </c>
      <c r="AZ75" s="4">
        <v>2.2000000000000002</v>
      </c>
      <c r="BA75" s="4">
        <v>13.404</v>
      </c>
      <c r="BB75" s="4">
        <v>12.85</v>
      </c>
      <c r="BC75" s="4">
        <v>0.96</v>
      </c>
      <c r="BD75" s="4">
        <v>16.158999999999999</v>
      </c>
      <c r="BE75" s="4">
        <v>2364.17</v>
      </c>
      <c r="BF75" s="4">
        <v>291.88799999999998</v>
      </c>
      <c r="BG75" s="4">
        <v>32.03</v>
      </c>
      <c r="BH75" s="4">
        <v>2.9000000000000001E-2</v>
      </c>
      <c r="BI75" s="4">
        <v>32.058999999999997</v>
      </c>
      <c r="BJ75" s="4">
        <v>26.167000000000002</v>
      </c>
      <c r="BK75" s="4">
        <v>2.4E-2</v>
      </c>
      <c r="BL75" s="4">
        <v>26.190999999999999</v>
      </c>
      <c r="BM75" s="4">
        <v>28.678100000000001</v>
      </c>
      <c r="BQ75" s="4">
        <v>157.619</v>
      </c>
      <c r="BR75" s="4">
        <v>0.56555100000000003</v>
      </c>
      <c r="BS75" s="4">
        <v>-5</v>
      </c>
      <c r="BT75" s="4">
        <v>8.0000000000000002E-3</v>
      </c>
      <c r="BU75" s="4">
        <v>13.820653</v>
      </c>
      <c r="BV75" s="4">
        <v>21</v>
      </c>
      <c r="BW75" s="4">
        <f t="shared" ref="BW75:BW138" si="10">BU75*0.2642</f>
        <v>3.6514165225999999</v>
      </c>
      <c r="BY75" s="4">
        <f>BE75*$BU75*VLOOKUP("Fuel Specific Gravity",'Raw Data'!$A$1:$B$2000,2,FALSE)</f>
        <v>24538.45427546051</v>
      </c>
      <c r="BZ75" s="4">
        <f>BF75*$BU75*VLOOKUP("Fuel Specific Gravity",'Raw Data'!$A$1:$B$2000,2,FALSE)</f>
        <v>3029.5961549108638</v>
      </c>
      <c r="CA75" s="4">
        <f>BJ75*$BU75*VLOOKUP("Fuel Specific Gravity",'Raw Data'!$A$1:$B$2000,2,FALSE)</f>
        <v>271.59541531530101</v>
      </c>
      <c r="CB75" s="4">
        <f>BM75*$BU75*VLOOKUP("Fuel Specific Gravity",'Raw Data'!$A$1:$B$2000,2,FALSE)</f>
        <v>297.65890166827432</v>
      </c>
    </row>
    <row r="76" spans="1:80" x14ac:dyDescent="0.25">
      <c r="A76" s="2">
        <v>43167</v>
      </c>
      <c r="B76" s="38">
        <v>2.4061342592592596E-2</v>
      </c>
      <c r="C76" s="4">
        <v>12.611000000000001</v>
      </c>
      <c r="D76" s="4">
        <v>2.5446</v>
      </c>
      <c r="E76" s="4">
        <v>25446.030409999999</v>
      </c>
      <c r="F76" s="4">
        <v>1634.7</v>
      </c>
      <c r="G76" s="4">
        <v>1.5</v>
      </c>
      <c r="H76" s="4">
        <v>3992.1</v>
      </c>
      <c r="J76" s="4">
        <v>1.1000000000000001</v>
      </c>
      <c r="K76" s="4">
        <v>0.86019999999999996</v>
      </c>
      <c r="L76" s="4">
        <v>10.848800000000001</v>
      </c>
      <c r="M76" s="4">
        <v>2.1888999999999998</v>
      </c>
      <c r="N76" s="4">
        <v>1406.2188000000001</v>
      </c>
      <c r="O76" s="4">
        <v>1.2903</v>
      </c>
      <c r="P76" s="4">
        <v>1407.5</v>
      </c>
      <c r="Q76" s="4">
        <v>1148.8339000000001</v>
      </c>
      <c r="R76" s="4">
        <v>1.0542</v>
      </c>
      <c r="S76" s="4">
        <v>1149.9000000000001</v>
      </c>
      <c r="T76" s="4">
        <v>3992.1167</v>
      </c>
      <c r="W76" s="4">
        <v>0</v>
      </c>
      <c r="X76" s="4">
        <v>0.94630000000000003</v>
      </c>
      <c r="Y76" s="4">
        <v>11.9</v>
      </c>
      <c r="Z76" s="4">
        <v>846</v>
      </c>
      <c r="AA76" s="4">
        <v>845</v>
      </c>
      <c r="AB76" s="4">
        <v>852</v>
      </c>
      <c r="AC76" s="4">
        <v>93</v>
      </c>
      <c r="AD76" s="4">
        <v>27.33</v>
      </c>
      <c r="AE76" s="4">
        <v>0.63</v>
      </c>
      <c r="AF76" s="4">
        <v>978</v>
      </c>
      <c r="AG76" s="4">
        <v>1</v>
      </c>
      <c r="AH76" s="4">
        <v>40</v>
      </c>
      <c r="AI76" s="4">
        <v>37</v>
      </c>
      <c r="AJ76" s="4">
        <v>189</v>
      </c>
      <c r="AK76" s="4">
        <v>168</v>
      </c>
      <c r="AL76" s="4">
        <v>3.7</v>
      </c>
      <c r="AM76" s="4">
        <v>175</v>
      </c>
      <c r="AN76" s="4" t="s">
        <v>155</v>
      </c>
      <c r="AO76" s="4">
        <v>2</v>
      </c>
      <c r="AP76" s="5">
        <v>0.77487268518518526</v>
      </c>
      <c r="AQ76" s="4">
        <v>47.162973999999998</v>
      </c>
      <c r="AR76" s="4">
        <v>-88.484114000000005</v>
      </c>
      <c r="AS76" s="4">
        <v>320.3</v>
      </c>
      <c r="AT76" s="4">
        <v>37.200000000000003</v>
      </c>
      <c r="AU76" s="4">
        <v>12</v>
      </c>
      <c r="AV76" s="4">
        <v>7</v>
      </c>
      <c r="AW76" s="4" t="s">
        <v>231</v>
      </c>
      <c r="AX76" s="4">
        <v>1.3</v>
      </c>
      <c r="AY76" s="4">
        <v>1.2</v>
      </c>
      <c r="AZ76" s="4">
        <v>2.2000000000000002</v>
      </c>
      <c r="BA76" s="4">
        <v>13.404</v>
      </c>
      <c r="BB76" s="4">
        <v>12.78</v>
      </c>
      <c r="BC76" s="4">
        <v>0.95</v>
      </c>
      <c r="BD76" s="4">
        <v>16.248000000000001</v>
      </c>
      <c r="BE76" s="4">
        <v>2346.1370000000002</v>
      </c>
      <c r="BF76" s="4">
        <v>301.29000000000002</v>
      </c>
      <c r="BG76" s="4">
        <v>31.847000000000001</v>
      </c>
      <c r="BH76" s="4">
        <v>2.9000000000000001E-2</v>
      </c>
      <c r="BI76" s="4">
        <v>31.876000000000001</v>
      </c>
      <c r="BJ76" s="4">
        <v>26.018000000000001</v>
      </c>
      <c r="BK76" s="4">
        <v>2.4E-2</v>
      </c>
      <c r="BL76" s="4">
        <v>26.041</v>
      </c>
      <c r="BM76" s="4">
        <v>29.791899999999998</v>
      </c>
      <c r="BQ76" s="4">
        <v>148.791</v>
      </c>
      <c r="BR76" s="4">
        <v>0.61800500000000003</v>
      </c>
      <c r="BS76" s="4">
        <v>-5</v>
      </c>
      <c r="BT76" s="4">
        <v>8.0000000000000002E-3</v>
      </c>
      <c r="BU76" s="4">
        <v>15.102497</v>
      </c>
      <c r="BV76" s="4">
        <v>21</v>
      </c>
      <c r="BW76" s="4">
        <f t="shared" si="10"/>
        <v>3.9900797073999996</v>
      </c>
      <c r="BY76" s="4">
        <f>BE76*$BU76*VLOOKUP("Fuel Specific Gravity",'Raw Data'!$A$1:$B$2000,2,FALSE)</f>
        <v>26609.827780070842</v>
      </c>
      <c r="BZ76" s="4">
        <f>BF76*$BU76*VLOOKUP("Fuel Specific Gravity",'Raw Data'!$A$1:$B$2000,2,FALSE)</f>
        <v>3417.2237221686296</v>
      </c>
      <c r="CA76" s="4">
        <f>BJ76*$BU76*VLOOKUP("Fuel Specific Gravity",'Raw Data'!$A$1:$B$2000,2,FALSE)</f>
        <v>295.09551197644601</v>
      </c>
      <c r="CB76" s="4">
        <f>BM76*$BU76*VLOOKUP("Fuel Specific Gravity",'Raw Data'!$A$1:$B$2000,2,FALSE)</f>
        <v>337.89899236109926</v>
      </c>
    </row>
    <row r="77" spans="1:80" x14ac:dyDescent="0.25">
      <c r="A77" s="2">
        <v>43167</v>
      </c>
      <c r="B77" s="38">
        <v>2.4072916666666666E-2</v>
      </c>
      <c r="C77" s="4">
        <v>12.483000000000001</v>
      </c>
      <c r="D77" s="4">
        <v>2.7393999999999998</v>
      </c>
      <c r="E77" s="4">
        <v>27394.240610000001</v>
      </c>
      <c r="F77" s="4">
        <v>1660.5</v>
      </c>
      <c r="G77" s="4">
        <v>1.5</v>
      </c>
      <c r="H77" s="4">
        <v>4137.8</v>
      </c>
      <c r="J77" s="4">
        <v>1</v>
      </c>
      <c r="K77" s="4">
        <v>0.85929999999999995</v>
      </c>
      <c r="L77" s="4">
        <v>10.7263</v>
      </c>
      <c r="M77" s="4">
        <v>2.3540000000000001</v>
      </c>
      <c r="N77" s="4">
        <v>1426.9142999999999</v>
      </c>
      <c r="O77" s="4">
        <v>1.2889999999999999</v>
      </c>
      <c r="P77" s="4">
        <v>1428.2</v>
      </c>
      <c r="Q77" s="4">
        <v>1165.7414000000001</v>
      </c>
      <c r="R77" s="4">
        <v>1.0529999999999999</v>
      </c>
      <c r="S77" s="4">
        <v>1166.8</v>
      </c>
      <c r="T77" s="4">
        <v>4137.8388000000004</v>
      </c>
      <c r="W77" s="4">
        <v>0</v>
      </c>
      <c r="X77" s="4">
        <v>0.85929999999999995</v>
      </c>
      <c r="Y77" s="4">
        <v>11.9</v>
      </c>
      <c r="Z77" s="4">
        <v>845</v>
      </c>
      <c r="AA77" s="4">
        <v>845</v>
      </c>
      <c r="AB77" s="4">
        <v>852</v>
      </c>
      <c r="AC77" s="4">
        <v>93</v>
      </c>
      <c r="AD77" s="4">
        <v>27.33</v>
      </c>
      <c r="AE77" s="4">
        <v>0.63</v>
      </c>
      <c r="AF77" s="4">
        <v>978</v>
      </c>
      <c r="AG77" s="4">
        <v>1</v>
      </c>
      <c r="AH77" s="4">
        <v>40</v>
      </c>
      <c r="AI77" s="4">
        <v>37</v>
      </c>
      <c r="AJ77" s="4">
        <v>189</v>
      </c>
      <c r="AK77" s="4">
        <v>168</v>
      </c>
      <c r="AL77" s="4">
        <v>3.7</v>
      </c>
      <c r="AM77" s="4">
        <v>175</v>
      </c>
      <c r="AN77" s="4" t="s">
        <v>155</v>
      </c>
      <c r="AO77" s="4">
        <v>2</v>
      </c>
      <c r="AP77" s="5">
        <v>0.77488425925925919</v>
      </c>
      <c r="AQ77" s="4">
        <v>47.163133999999999</v>
      </c>
      <c r="AR77" s="4">
        <v>-88.484217000000001</v>
      </c>
      <c r="AS77" s="4">
        <v>320.10000000000002</v>
      </c>
      <c r="AT77" s="4">
        <v>39</v>
      </c>
      <c r="AU77" s="4">
        <v>12</v>
      </c>
      <c r="AV77" s="4">
        <v>7</v>
      </c>
      <c r="AW77" s="4" t="s">
        <v>203</v>
      </c>
      <c r="AX77" s="4">
        <v>1.3718999999999999</v>
      </c>
      <c r="AY77" s="4">
        <v>1.0562</v>
      </c>
      <c r="AZ77" s="4">
        <v>2.2000000000000002</v>
      </c>
      <c r="BA77" s="4">
        <v>13.404</v>
      </c>
      <c r="BB77" s="4">
        <v>12.7</v>
      </c>
      <c r="BC77" s="4">
        <v>0.95</v>
      </c>
      <c r="BD77" s="4">
        <v>16.373000000000001</v>
      </c>
      <c r="BE77" s="4">
        <v>2309.7919999999999</v>
      </c>
      <c r="BF77" s="4">
        <v>322.63099999999997</v>
      </c>
      <c r="BG77" s="4">
        <v>32.177999999999997</v>
      </c>
      <c r="BH77" s="4">
        <v>2.9000000000000001E-2</v>
      </c>
      <c r="BI77" s="4">
        <v>32.207000000000001</v>
      </c>
      <c r="BJ77" s="4">
        <v>26.288</v>
      </c>
      <c r="BK77" s="4">
        <v>2.4E-2</v>
      </c>
      <c r="BL77" s="4">
        <v>26.312000000000001</v>
      </c>
      <c r="BM77" s="4">
        <v>30.748000000000001</v>
      </c>
      <c r="BQ77" s="4">
        <v>134.54499999999999</v>
      </c>
      <c r="BR77" s="4">
        <v>0.65406399999999998</v>
      </c>
      <c r="BS77" s="4">
        <v>-5</v>
      </c>
      <c r="BT77" s="4">
        <v>8.0000000000000002E-3</v>
      </c>
      <c r="BU77" s="4">
        <v>15.983689</v>
      </c>
      <c r="BV77" s="4">
        <v>21</v>
      </c>
      <c r="BW77" s="4">
        <f t="shared" si="10"/>
        <v>4.2228906337999996</v>
      </c>
      <c r="BY77" s="4">
        <f>BE77*$BU77*VLOOKUP("Fuel Specific Gravity",'Raw Data'!$A$1:$B$2000,2,FALSE)</f>
        <v>27726.166733998685</v>
      </c>
      <c r="BZ77" s="4">
        <f>BF77*$BU77*VLOOKUP("Fuel Specific Gravity",'Raw Data'!$A$1:$B$2000,2,FALSE)</f>
        <v>3872.7820078850086</v>
      </c>
      <c r="CA77" s="4">
        <f>BJ77*$BU77*VLOOKUP("Fuel Specific Gravity",'Raw Data'!$A$1:$B$2000,2,FALSE)</f>
        <v>315.554591540432</v>
      </c>
      <c r="CB77" s="4">
        <f>BM77*$BU77*VLOOKUP("Fuel Specific Gravity",'Raw Data'!$A$1:$B$2000,2,FALSE)</f>
        <v>369.091318498372</v>
      </c>
    </row>
    <row r="78" spans="1:80" x14ac:dyDescent="0.25">
      <c r="A78" s="2">
        <v>43167</v>
      </c>
      <c r="B78" s="38">
        <v>2.4084490740740736E-2</v>
      </c>
      <c r="C78" s="4">
        <v>12.456</v>
      </c>
      <c r="D78" s="4">
        <v>2.8614000000000002</v>
      </c>
      <c r="E78" s="4">
        <v>28614.377130000001</v>
      </c>
      <c r="F78" s="4">
        <v>1679.2</v>
      </c>
      <c r="G78" s="4">
        <v>1.5</v>
      </c>
      <c r="H78" s="4">
        <v>4329.3999999999996</v>
      </c>
      <c r="J78" s="4">
        <v>0.9</v>
      </c>
      <c r="K78" s="4">
        <v>0.85819999999999996</v>
      </c>
      <c r="L78" s="4">
        <v>10.6896</v>
      </c>
      <c r="M78" s="4">
        <v>2.4556</v>
      </c>
      <c r="N78" s="4">
        <v>1441.0509999999999</v>
      </c>
      <c r="O78" s="4">
        <v>1.3124</v>
      </c>
      <c r="P78" s="4">
        <v>1442.4</v>
      </c>
      <c r="Q78" s="4">
        <v>1177.2907</v>
      </c>
      <c r="R78" s="4">
        <v>1.0722</v>
      </c>
      <c r="S78" s="4">
        <v>1178.4000000000001</v>
      </c>
      <c r="T78" s="4">
        <v>4329.3887999999997</v>
      </c>
      <c r="W78" s="4">
        <v>0</v>
      </c>
      <c r="X78" s="4">
        <v>0.77239999999999998</v>
      </c>
      <c r="Y78" s="4">
        <v>11.9</v>
      </c>
      <c r="Z78" s="4">
        <v>845</v>
      </c>
      <c r="AA78" s="4">
        <v>845</v>
      </c>
      <c r="AB78" s="4">
        <v>852</v>
      </c>
      <c r="AC78" s="4">
        <v>93</v>
      </c>
      <c r="AD78" s="4">
        <v>27.33</v>
      </c>
      <c r="AE78" s="4">
        <v>0.63</v>
      </c>
      <c r="AF78" s="4">
        <v>978</v>
      </c>
      <c r="AG78" s="4">
        <v>1</v>
      </c>
      <c r="AH78" s="4">
        <v>40</v>
      </c>
      <c r="AI78" s="4">
        <v>37</v>
      </c>
      <c r="AJ78" s="4">
        <v>189</v>
      </c>
      <c r="AK78" s="4">
        <v>168</v>
      </c>
      <c r="AL78" s="4">
        <v>3.6</v>
      </c>
      <c r="AM78" s="4">
        <v>175</v>
      </c>
      <c r="AN78" s="4" t="s">
        <v>155</v>
      </c>
      <c r="AO78" s="4">
        <v>2</v>
      </c>
      <c r="AP78" s="5">
        <v>0.77489583333333334</v>
      </c>
      <c r="AQ78" s="4">
        <v>47.163286999999997</v>
      </c>
      <c r="AR78" s="4">
        <v>-88.484296000000001</v>
      </c>
      <c r="AS78" s="4">
        <v>320.3</v>
      </c>
      <c r="AT78" s="4">
        <v>39.5</v>
      </c>
      <c r="AU78" s="4">
        <v>12</v>
      </c>
      <c r="AV78" s="4">
        <v>8</v>
      </c>
      <c r="AW78" s="4" t="s">
        <v>204</v>
      </c>
      <c r="AX78" s="4">
        <v>1.4</v>
      </c>
      <c r="AY78" s="4">
        <v>1</v>
      </c>
      <c r="AZ78" s="4">
        <v>2.2000000000000002</v>
      </c>
      <c r="BA78" s="4">
        <v>13.404</v>
      </c>
      <c r="BB78" s="4">
        <v>12.59</v>
      </c>
      <c r="BC78" s="4">
        <v>0.94</v>
      </c>
      <c r="BD78" s="4">
        <v>16.527000000000001</v>
      </c>
      <c r="BE78" s="4">
        <v>2287.5909999999999</v>
      </c>
      <c r="BF78" s="4">
        <v>334.46800000000002</v>
      </c>
      <c r="BG78" s="4">
        <v>32.295000000000002</v>
      </c>
      <c r="BH78" s="4">
        <v>2.9000000000000001E-2</v>
      </c>
      <c r="BI78" s="4">
        <v>32.323999999999998</v>
      </c>
      <c r="BJ78" s="4">
        <v>26.384</v>
      </c>
      <c r="BK78" s="4">
        <v>2.4E-2</v>
      </c>
      <c r="BL78" s="4">
        <v>26.408000000000001</v>
      </c>
      <c r="BM78" s="4">
        <v>31.971800000000002</v>
      </c>
      <c r="BQ78" s="4">
        <v>120.181</v>
      </c>
      <c r="BR78" s="4">
        <v>0.67466300000000001</v>
      </c>
      <c r="BS78" s="4">
        <v>-5</v>
      </c>
      <c r="BT78" s="4">
        <v>8.8769999999999995E-3</v>
      </c>
      <c r="BU78" s="4">
        <v>16.487078</v>
      </c>
      <c r="BV78" s="4">
        <v>21</v>
      </c>
      <c r="BW78" s="4">
        <f t="shared" si="10"/>
        <v>4.3558860075999997</v>
      </c>
      <c r="BY78" s="4">
        <f>BE78*$BU78*VLOOKUP("Fuel Specific Gravity",'Raw Data'!$A$1:$B$2000,2,FALSE)</f>
        <v>28324.484128072596</v>
      </c>
      <c r="BZ78" s="4">
        <f>BF78*$BU78*VLOOKUP("Fuel Specific Gravity",'Raw Data'!$A$1:$B$2000,2,FALSE)</f>
        <v>4141.3144033825038</v>
      </c>
      <c r="CA78" s="4">
        <f>BJ78*$BU78*VLOOKUP("Fuel Specific Gravity",'Raw Data'!$A$1:$B$2000,2,FALSE)</f>
        <v>326.68129452995203</v>
      </c>
      <c r="CB78" s="4">
        <f>BM78*$BU78*VLOOKUP("Fuel Specific Gravity",'Raw Data'!$A$1:$B$2000,2,FALSE)</f>
        <v>395.86829186070048</v>
      </c>
    </row>
    <row r="79" spans="1:80" x14ac:dyDescent="0.25">
      <c r="A79" s="2">
        <v>43167</v>
      </c>
      <c r="B79" s="38">
        <v>2.4096064814814813E-2</v>
      </c>
      <c r="C79" s="4">
        <v>12.464</v>
      </c>
      <c r="D79" s="4">
        <v>2.7902</v>
      </c>
      <c r="E79" s="4">
        <v>27902.020850000001</v>
      </c>
      <c r="F79" s="4">
        <v>1656.7</v>
      </c>
      <c r="G79" s="4">
        <v>1.7</v>
      </c>
      <c r="H79" s="4">
        <v>4537.2</v>
      </c>
      <c r="J79" s="4">
        <v>0.8</v>
      </c>
      <c r="K79" s="4">
        <v>0.85860000000000003</v>
      </c>
      <c r="L79" s="4">
        <v>10.7019</v>
      </c>
      <c r="M79" s="4">
        <v>2.3956</v>
      </c>
      <c r="N79" s="4">
        <v>1422.4581000000001</v>
      </c>
      <c r="O79" s="4">
        <v>1.4596</v>
      </c>
      <c r="P79" s="4">
        <v>1423.9</v>
      </c>
      <c r="Q79" s="4">
        <v>1162.1008999999999</v>
      </c>
      <c r="R79" s="4">
        <v>1.1923999999999999</v>
      </c>
      <c r="S79" s="4">
        <v>1163.3</v>
      </c>
      <c r="T79" s="4">
        <v>4537.1576999999997</v>
      </c>
      <c r="W79" s="4">
        <v>0</v>
      </c>
      <c r="X79" s="4">
        <v>0.68689999999999996</v>
      </c>
      <c r="Y79" s="4">
        <v>11.9</v>
      </c>
      <c r="Z79" s="4">
        <v>845</v>
      </c>
      <c r="AA79" s="4">
        <v>845</v>
      </c>
      <c r="AB79" s="4">
        <v>852</v>
      </c>
      <c r="AC79" s="4">
        <v>93</v>
      </c>
      <c r="AD79" s="4">
        <v>27.33</v>
      </c>
      <c r="AE79" s="4">
        <v>0.63</v>
      </c>
      <c r="AF79" s="4">
        <v>978</v>
      </c>
      <c r="AG79" s="4">
        <v>1</v>
      </c>
      <c r="AH79" s="4">
        <v>39.122999999999998</v>
      </c>
      <c r="AI79" s="4">
        <v>37</v>
      </c>
      <c r="AJ79" s="4">
        <v>189</v>
      </c>
      <c r="AK79" s="4">
        <v>168</v>
      </c>
      <c r="AL79" s="4">
        <v>3.7</v>
      </c>
      <c r="AM79" s="4">
        <v>175</v>
      </c>
      <c r="AN79" s="4" t="s">
        <v>155</v>
      </c>
      <c r="AO79" s="4">
        <v>2</v>
      </c>
      <c r="AP79" s="5">
        <v>0.77490740740740749</v>
      </c>
      <c r="AQ79" s="4">
        <v>47.163432999999998</v>
      </c>
      <c r="AR79" s="4">
        <v>-88.484448999999998</v>
      </c>
      <c r="AS79" s="4">
        <v>320.39999999999998</v>
      </c>
      <c r="AT79" s="4">
        <v>40.5</v>
      </c>
      <c r="AU79" s="4">
        <v>12</v>
      </c>
      <c r="AV79" s="4">
        <v>8</v>
      </c>
      <c r="AW79" s="4" t="s">
        <v>204</v>
      </c>
      <c r="AX79" s="4">
        <v>1.4719</v>
      </c>
      <c r="AY79" s="4">
        <v>1</v>
      </c>
      <c r="AZ79" s="4">
        <v>2.2719</v>
      </c>
      <c r="BA79" s="4">
        <v>13.404</v>
      </c>
      <c r="BB79" s="4">
        <v>12.63</v>
      </c>
      <c r="BC79" s="4">
        <v>0.94</v>
      </c>
      <c r="BD79" s="4">
        <v>16.47</v>
      </c>
      <c r="BE79" s="4">
        <v>2294.7829999999999</v>
      </c>
      <c r="BF79" s="4">
        <v>326.95</v>
      </c>
      <c r="BG79" s="4">
        <v>31.942</v>
      </c>
      <c r="BH79" s="4">
        <v>3.3000000000000002E-2</v>
      </c>
      <c r="BI79" s="4">
        <v>31.975000000000001</v>
      </c>
      <c r="BJ79" s="4">
        <v>26.094999999999999</v>
      </c>
      <c r="BK79" s="4">
        <v>2.7E-2</v>
      </c>
      <c r="BL79" s="4">
        <v>26.122</v>
      </c>
      <c r="BM79" s="4">
        <v>33.572899999999997</v>
      </c>
      <c r="BQ79" s="4">
        <v>107.092</v>
      </c>
      <c r="BR79" s="4">
        <v>0.691909</v>
      </c>
      <c r="BS79" s="4">
        <v>-5</v>
      </c>
      <c r="BT79" s="4">
        <v>8.123E-3</v>
      </c>
      <c r="BU79" s="4">
        <v>16.908525999999998</v>
      </c>
      <c r="BV79" s="4">
        <v>21</v>
      </c>
      <c r="BW79" s="4">
        <f t="shared" si="10"/>
        <v>4.4672325691999992</v>
      </c>
      <c r="BY79" s="4">
        <f>BE79*$BU79*VLOOKUP("Fuel Specific Gravity",'Raw Data'!$A$1:$B$2000,2,FALSE)</f>
        <v>29139.849912913356</v>
      </c>
      <c r="BZ79" s="4">
        <f>BF79*$BU79*VLOOKUP("Fuel Specific Gravity",'Raw Data'!$A$1:$B$2000,2,FALSE)</f>
        <v>4151.7101743506992</v>
      </c>
      <c r="CA79" s="4">
        <f>BJ79*$BU79*VLOOKUP("Fuel Specific Gravity",'Raw Data'!$A$1:$B$2000,2,FALSE)</f>
        <v>331.36221746346996</v>
      </c>
      <c r="CB79" s="4">
        <f>BM79*$BU79*VLOOKUP("Fuel Specific Gravity",'Raw Data'!$A$1:$B$2000,2,FALSE)</f>
        <v>426.31885766159536</v>
      </c>
    </row>
    <row r="80" spans="1:80" x14ac:dyDescent="0.25">
      <c r="A80" s="2">
        <v>43167</v>
      </c>
      <c r="B80" s="38">
        <v>2.410763888888889E-2</v>
      </c>
      <c r="C80" s="4">
        <v>12.496</v>
      </c>
      <c r="D80" s="4">
        <v>2.6856</v>
      </c>
      <c r="E80" s="4">
        <v>26856.33898</v>
      </c>
      <c r="F80" s="4">
        <v>1647.5</v>
      </c>
      <c r="G80" s="4">
        <v>1.7</v>
      </c>
      <c r="H80" s="4">
        <v>4581.5</v>
      </c>
      <c r="J80" s="4">
        <v>0.8</v>
      </c>
      <c r="K80" s="4">
        <v>0.85929999999999995</v>
      </c>
      <c r="L80" s="4">
        <v>10.737299999999999</v>
      </c>
      <c r="M80" s="4">
        <v>2.3077000000000001</v>
      </c>
      <c r="N80" s="4">
        <v>1415.653</v>
      </c>
      <c r="O80" s="4">
        <v>1.4857</v>
      </c>
      <c r="P80" s="4">
        <v>1417.1</v>
      </c>
      <c r="Q80" s="4">
        <v>1156.5413000000001</v>
      </c>
      <c r="R80" s="4">
        <v>1.2137</v>
      </c>
      <c r="S80" s="4">
        <v>1157.8</v>
      </c>
      <c r="T80" s="4">
        <v>4581.5176000000001</v>
      </c>
      <c r="W80" s="4">
        <v>0</v>
      </c>
      <c r="X80" s="4">
        <v>0.68740000000000001</v>
      </c>
      <c r="Y80" s="4">
        <v>11.9</v>
      </c>
      <c r="Z80" s="4">
        <v>845</v>
      </c>
      <c r="AA80" s="4">
        <v>844</v>
      </c>
      <c r="AB80" s="4">
        <v>851</v>
      </c>
      <c r="AC80" s="4">
        <v>93</v>
      </c>
      <c r="AD80" s="4">
        <v>27.33</v>
      </c>
      <c r="AE80" s="4">
        <v>0.63</v>
      </c>
      <c r="AF80" s="4">
        <v>978</v>
      </c>
      <c r="AG80" s="4">
        <v>1</v>
      </c>
      <c r="AH80" s="4">
        <v>39</v>
      </c>
      <c r="AI80" s="4">
        <v>37</v>
      </c>
      <c r="AJ80" s="4">
        <v>189</v>
      </c>
      <c r="AK80" s="4">
        <v>168</v>
      </c>
      <c r="AL80" s="4">
        <v>3.7</v>
      </c>
      <c r="AM80" s="4">
        <v>175</v>
      </c>
      <c r="AN80" s="4" t="s">
        <v>155</v>
      </c>
      <c r="AO80" s="4">
        <v>2</v>
      </c>
      <c r="AP80" s="5">
        <v>0.77491898148148142</v>
      </c>
      <c r="AQ80" s="4">
        <v>47.163580000000003</v>
      </c>
      <c r="AR80" s="4">
        <v>-88.484577000000002</v>
      </c>
      <c r="AS80" s="4">
        <v>320.60000000000002</v>
      </c>
      <c r="AT80" s="4">
        <v>42.8</v>
      </c>
      <c r="AU80" s="4">
        <v>12</v>
      </c>
      <c r="AV80" s="4">
        <v>9</v>
      </c>
      <c r="AW80" s="4" t="s">
        <v>205</v>
      </c>
      <c r="AX80" s="4">
        <v>1.5</v>
      </c>
      <c r="AY80" s="4">
        <v>1</v>
      </c>
      <c r="AZ80" s="4">
        <v>2.2999999999999998</v>
      </c>
      <c r="BA80" s="4">
        <v>13.404</v>
      </c>
      <c r="BB80" s="4">
        <v>12.69</v>
      </c>
      <c r="BC80" s="4">
        <v>0.95</v>
      </c>
      <c r="BD80" s="4">
        <v>16.378</v>
      </c>
      <c r="BE80" s="4">
        <v>2310.61</v>
      </c>
      <c r="BF80" s="4">
        <v>316.07</v>
      </c>
      <c r="BG80" s="4">
        <v>31.902000000000001</v>
      </c>
      <c r="BH80" s="4">
        <v>3.3000000000000002E-2</v>
      </c>
      <c r="BI80" s="4">
        <v>31.936</v>
      </c>
      <c r="BJ80" s="4">
        <v>26.062999999999999</v>
      </c>
      <c r="BK80" s="4">
        <v>2.7E-2</v>
      </c>
      <c r="BL80" s="4">
        <v>26.091000000000001</v>
      </c>
      <c r="BM80" s="4">
        <v>34.022199999999998</v>
      </c>
      <c r="BQ80" s="4">
        <v>107.559</v>
      </c>
      <c r="BR80" s="4">
        <v>0.58349799999999996</v>
      </c>
      <c r="BS80" s="4">
        <v>-5</v>
      </c>
      <c r="BT80" s="4">
        <v>8.0000000000000002E-3</v>
      </c>
      <c r="BU80" s="4">
        <v>14.259232000000001</v>
      </c>
      <c r="BV80" s="4">
        <v>21</v>
      </c>
      <c r="BW80" s="4">
        <f t="shared" si="10"/>
        <v>3.7672890944000001</v>
      </c>
      <c r="BY80" s="4">
        <f>BE80*$BU80*VLOOKUP("Fuel Specific Gravity",'Raw Data'!$A$1:$B$2000,2,FALSE)</f>
        <v>24743.590562691523</v>
      </c>
      <c r="BZ80" s="4">
        <f>BF80*$BU80*VLOOKUP("Fuel Specific Gravity",'Raw Data'!$A$1:$B$2000,2,FALSE)</f>
        <v>3384.6935091382406</v>
      </c>
      <c r="CA80" s="4">
        <f>BJ80*$BU80*VLOOKUP("Fuel Specific Gravity",'Raw Data'!$A$1:$B$2000,2,FALSE)</f>
        <v>279.10041107561597</v>
      </c>
      <c r="CB80" s="4">
        <f>BM80*$BU80*VLOOKUP("Fuel Specific Gravity",'Raw Data'!$A$1:$B$2000,2,FALSE)</f>
        <v>364.33296265575041</v>
      </c>
    </row>
    <row r="81" spans="1:80" x14ac:dyDescent="0.25">
      <c r="A81" s="2">
        <v>43167</v>
      </c>
      <c r="B81" s="38">
        <v>2.4119212962962964E-2</v>
      </c>
      <c r="C81" s="4">
        <v>12.608000000000001</v>
      </c>
      <c r="D81" s="4">
        <v>2.4165999999999999</v>
      </c>
      <c r="E81" s="4">
        <v>24165.730800000001</v>
      </c>
      <c r="F81" s="4">
        <v>1669.2</v>
      </c>
      <c r="G81" s="4">
        <v>1.8</v>
      </c>
      <c r="H81" s="4">
        <v>4458.8999999999996</v>
      </c>
      <c r="J81" s="4">
        <v>0.7</v>
      </c>
      <c r="K81" s="4">
        <v>0.8609</v>
      </c>
      <c r="L81" s="4">
        <v>10.854799999999999</v>
      </c>
      <c r="M81" s="4">
        <v>2.0804999999999998</v>
      </c>
      <c r="N81" s="4">
        <v>1437.086</v>
      </c>
      <c r="O81" s="4">
        <v>1.5497000000000001</v>
      </c>
      <c r="P81" s="4">
        <v>1438.6</v>
      </c>
      <c r="Q81" s="4">
        <v>1174.0514000000001</v>
      </c>
      <c r="R81" s="4">
        <v>1.2661</v>
      </c>
      <c r="S81" s="4">
        <v>1175.3</v>
      </c>
      <c r="T81" s="4">
        <v>4458.9152999999997</v>
      </c>
      <c r="W81" s="4">
        <v>0</v>
      </c>
      <c r="X81" s="4">
        <v>0.60270000000000001</v>
      </c>
      <c r="Y81" s="4">
        <v>11.9</v>
      </c>
      <c r="Z81" s="4">
        <v>845</v>
      </c>
      <c r="AA81" s="4">
        <v>846</v>
      </c>
      <c r="AB81" s="4">
        <v>851</v>
      </c>
      <c r="AC81" s="4">
        <v>93</v>
      </c>
      <c r="AD81" s="4">
        <v>27.33</v>
      </c>
      <c r="AE81" s="4">
        <v>0.63</v>
      </c>
      <c r="AF81" s="4">
        <v>978</v>
      </c>
      <c r="AG81" s="4">
        <v>1</v>
      </c>
      <c r="AH81" s="4">
        <v>39</v>
      </c>
      <c r="AI81" s="4">
        <v>37</v>
      </c>
      <c r="AJ81" s="4">
        <v>189</v>
      </c>
      <c r="AK81" s="4">
        <v>168</v>
      </c>
      <c r="AL81" s="4">
        <v>3.6</v>
      </c>
      <c r="AM81" s="4">
        <v>175</v>
      </c>
      <c r="AN81" s="4" t="s">
        <v>155</v>
      </c>
      <c r="AO81" s="4">
        <v>2</v>
      </c>
      <c r="AP81" s="5">
        <v>0.77493055555555557</v>
      </c>
      <c r="AQ81" s="4">
        <v>47.163727999999999</v>
      </c>
      <c r="AR81" s="4">
        <v>-88.484756000000004</v>
      </c>
      <c r="AS81" s="4">
        <v>320.3</v>
      </c>
      <c r="AT81" s="4">
        <v>43.6</v>
      </c>
      <c r="AU81" s="4">
        <v>12</v>
      </c>
      <c r="AV81" s="4">
        <v>9</v>
      </c>
      <c r="AW81" s="4" t="s">
        <v>205</v>
      </c>
      <c r="AX81" s="4">
        <v>1.5</v>
      </c>
      <c r="AY81" s="4">
        <v>1.2154849999999999</v>
      </c>
      <c r="AZ81" s="4">
        <v>2.3718279999999998</v>
      </c>
      <c r="BA81" s="4">
        <v>13.404</v>
      </c>
      <c r="BB81" s="4">
        <v>12.86</v>
      </c>
      <c r="BC81" s="4">
        <v>0.96</v>
      </c>
      <c r="BD81" s="4">
        <v>16.151</v>
      </c>
      <c r="BE81" s="4">
        <v>2357.2429999999999</v>
      </c>
      <c r="BF81" s="4">
        <v>287.565</v>
      </c>
      <c r="BG81" s="4">
        <v>32.682000000000002</v>
      </c>
      <c r="BH81" s="4">
        <v>3.5000000000000003E-2</v>
      </c>
      <c r="BI81" s="4">
        <v>32.716999999999999</v>
      </c>
      <c r="BJ81" s="4">
        <v>26.7</v>
      </c>
      <c r="BK81" s="4">
        <v>2.9000000000000001E-2</v>
      </c>
      <c r="BL81" s="4">
        <v>26.728000000000002</v>
      </c>
      <c r="BM81" s="4">
        <v>33.414400000000001</v>
      </c>
      <c r="BQ81" s="4">
        <v>95.16</v>
      </c>
      <c r="BR81" s="4">
        <v>0.54695199999999999</v>
      </c>
      <c r="BS81" s="4">
        <v>-5</v>
      </c>
      <c r="BT81" s="4">
        <v>8.8769999999999995E-3</v>
      </c>
      <c r="BU81" s="4">
        <v>13.366139</v>
      </c>
      <c r="BV81" s="4">
        <v>21</v>
      </c>
      <c r="BW81" s="4">
        <f t="shared" si="10"/>
        <v>3.5313339238000001</v>
      </c>
      <c r="BY81" s="4">
        <f>BE81*$BU81*VLOOKUP("Fuel Specific Gravity",'Raw Data'!$A$1:$B$2000,2,FALSE)</f>
        <v>23661.935433677529</v>
      </c>
      <c r="BZ81" s="4">
        <f>BF81*$BU81*VLOOKUP("Fuel Specific Gravity",'Raw Data'!$A$1:$B$2000,2,FALSE)</f>
        <v>2886.5689549127851</v>
      </c>
      <c r="CA81" s="4">
        <f>BJ81*$BU81*VLOOKUP("Fuel Specific Gravity",'Raw Data'!$A$1:$B$2000,2,FALSE)</f>
        <v>268.01380938630001</v>
      </c>
      <c r="CB81" s="4">
        <f>BM81*$BU81*VLOOKUP("Fuel Specific Gravity",'Raw Data'!$A$1:$B$2000,2,FALSE)</f>
        <v>335.41275776620159</v>
      </c>
    </row>
    <row r="82" spans="1:80" x14ac:dyDescent="0.25">
      <c r="A82" s="2">
        <v>43167</v>
      </c>
      <c r="B82" s="38">
        <v>2.4130787037037037E-2</v>
      </c>
      <c r="C82" s="4">
        <v>12.891999999999999</v>
      </c>
      <c r="D82" s="4">
        <v>2.0710000000000002</v>
      </c>
      <c r="E82" s="4">
        <v>20710.33613</v>
      </c>
      <c r="F82" s="4">
        <v>1734.6</v>
      </c>
      <c r="G82" s="4">
        <v>1.8</v>
      </c>
      <c r="H82" s="4">
        <v>4381.3</v>
      </c>
      <c r="J82" s="4">
        <v>0.7</v>
      </c>
      <c r="K82" s="4">
        <v>0.86199999999999999</v>
      </c>
      <c r="L82" s="4">
        <v>11.1126</v>
      </c>
      <c r="M82" s="4">
        <v>1.7851999999999999</v>
      </c>
      <c r="N82" s="4">
        <v>1495.1549</v>
      </c>
      <c r="O82" s="4">
        <v>1.5516000000000001</v>
      </c>
      <c r="P82" s="4">
        <v>1496.7</v>
      </c>
      <c r="Q82" s="4">
        <v>1221.4918</v>
      </c>
      <c r="R82" s="4">
        <v>1.2676000000000001</v>
      </c>
      <c r="S82" s="4">
        <v>1222.8</v>
      </c>
      <c r="T82" s="4">
        <v>4381.2821000000004</v>
      </c>
      <c r="W82" s="4">
        <v>0</v>
      </c>
      <c r="X82" s="4">
        <v>0.60340000000000005</v>
      </c>
      <c r="Y82" s="4">
        <v>11.9</v>
      </c>
      <c r="Z82" s="4">
        <v>845</v>
      </c>
      <c r="AA82" s="4">
        <v>845</v>
      </c>
      <c r="AB82" s="4">
        <v>850</v>
      </c>
      <c r="AC82" s="4">
        <v>93</v>
      </c>
      <c r="AD82" s="4">
        <v>27.33</v>
      </c>
      <c r="AE82" s="4">
        <v>0.63</v>
      </c>
      <c r="AF82" s="4">
        <v>978</v>
      </c>
      <c r="AG82" s="4">
        <v>1</v>
      </c>
      <c r="AH82" s="4">
        <v>39</v>
      </c>
      <c r="AI82" s="4">
        <v>37</v>
      </c>
      <c r="AJ82" s="4">
        <v>189</v>
      </c>
      <c r="AK82" s="4">
        <v>168</v>
      </c>
      <c r="AL82" s="4">
        <v>3.7</v>
      </c>
      <c r="AM82" s="4">
        <v>175</v>
      </c>
      <c r="AN82" s="4" t="s">
        <v>155</v>
      </c>
      <c r="AO82" s="4">
        <v>2</v>
      </c>
      <c r="AP82" s="5">
        <v>0.77494212962962961</v>
      </c>
      <c r="AQ82" s="4">
        <v>47.163865000000001</v>
      </c>
      <c r="AR82" s="4">
        <v>-88.484960999999998</v>
      </c>
      <c r="AS82" s="4">
        <v>320</v>
      </c>
      <c r="AT82" s="4">
        <v>44.5</v>
      </c>
      <c r="AU82" s="4">
        <v>12</v>
      </c>
      <c r="AV82" s="4">
        <v>9</v>
      </c>
      <c r="AW82" s="4" t="s">
        <v>205</v>
      </c>
      <c r="AX82" s="4">
        <v>1.5718719999999999</v>
      </c>
      <c r="AY82" s="4">
        <v>1.3</v>
      </c>
      <c r="AZ82" s="4">
        <v>2.4718719999999998</v>
      </c>
      <c r="BA82" s="4">
        <v>13.404</v>
      </c>
      <c r="BB82" s="4">
        <v>12.96</v>
      </c>
      <c r="BC82" s="4">
        <v>0.97</v>
      </c>
      <c r="BD82" s="4">
        <v>16.010999999999999</v>
      </c>
      <c r="BE82" s="4">
        <v>2421.4589999999998</v>
      </c>
      <c r="BF82" s="4">
        <v>247.58600000000001</v>
      </c>
      <c r="BG82" s="4">
        <v>34.118000000000002</v>
      </c>
      <c r="BH82" s="4">
        <v>3.5000000000000003E-2</v>
      </c>
      <c r="BI82" s="4">
        <v>34.154000000000003</v>
      </c>
      <c r="BJ82" s="4">
        <v>27.873000000000001</v>
      </c>
      <c r="BK82" s="4">
        <v>2.9000000000000001E-2</v>
      </c>
      <c r="BL82" s="4">
        <v>27.902000000000001</v>
      </c>
      <c r="BM82" s="4">
        <v>32.944800000000001</v>
      </c>
      <c r="BQ82" s="4">
        <v>95.6</v>
      </c>
      <c r="BR82" s="4">
        <v>0.588727</v>
      </c>
      <c r="BS82" s="4">
        <v>-5</v>
      </c>
      <c r="BT82" s="4">
        <v>7.2459999999999998E-3</v>
      </c>
      <c r="BU82" s="4">
        <v>14.387015999999999</v>
      </c>
      <c r="BV82" s="4">
        <v>21</v>
      </c>
      <c r="BW82" s="4">
        <f t="shared" si="10"/>
        <v>3.8010496271999998</v>
      </c>
      <c r="BY82" s="4">
        <f>BE82*$BU82*VLOOKUP("Fuel Specific Gravity",'Raw Data'!$A$1:$B$2000,2,FALSE)</f>
        <v>26163.014601634339</v>
      </c>
      <c r="BZ82" s="4">
        <f>BF82*$BU82*VLOOKUP("Fuel Specific Gravity",'Raw Data'!$A$1:$B$2000,2,FALSE)</f>
        <v>2675.0798312753759</v>
      </c>
      <c r="CA82" s="4">
        <f>BJ82*$BU82*VLOOKUP("Fuel Specific Gravity",'Raw Data'!$A$1:$B$2000,2,FALSE)</f>
        <v>301.15798202296799</v>
      </c>
      <c r="CB82" s="4">
        <f>BM82*$BU82*VLOOKUP("Fuel Specific Gravity",'Raw Data'!$A$1:$B$2000,2,FALSE)</f>
        <v>355.95700090231679</v>
      </c>
    </row>
    <row r="83" spans="1:80" x14ac:dyDescent="0.25">
      <c r="A83" s="2">
        <v>43167</v>
      </c>
      <c r="B83" s="38">
        <v>2.4142361111111111E-2</v>
      </c>
      <c r="C83" s="4">
        <v>12.061999999999999</v>
      </c>
      <c r="D83" s="4">
        <v>2.3469000000000002</v>
      </c>
      <c r="E83" s="4">
        <v>23468.60269</v>
      </c>
      <c r="F83" s="4">
        <v>1810</v>
      </c>
      <c r="G83" s="4">
        <v>1.8</v>
      </c>
      <c r="H83" s="4">
        <v>4316</v>
      </c>
      <c r="J83" s="4">
        <v>0.6</v>
      </c>
      <c r="K83" s="4">
        <v>0.86599999999999999</v>
      </c>
      <c r="L83" s="4">
        <v>10.446</v>
      </c>
      <c r="M83" s="4">
        <v>2.0325000000000002</v>
      </c>
      <c r="N83" s="4">
        <v>1567.5008</v>
      </c>
      <c r="O83" s="4">
        <v>1.5589</v>
      </c>
      <c r="P83" s="4">
        <v>1569.1</v>
      </c>
      <c r="Q83" s="4">
        <v>1280.5959</v>
      </c>
      <c r="R83" s="4">
        <v>1.2735000000000001</v>
      </c>
      <c r="S83" s="4">
        <v>1281.9000000000001</v>
      </c>
      <c r="T83" s="4">
        <v>4315.9666999999999</v>
      </c>
      <c r="W83" s="4">
        <v>0</v>
      </c>
      <c r="X83" s="4">
        <v>0.51959999999999995</v>
      </c>
      <c r="Y83" s="4">
        <v>11.9</v>
      </c>
      <c r="Z83" s="4">
        <v>845</v>
      </c>
      <c r="AA83" s="4">
        <v>846</v>
      </c>
      <c r="AB83" s="4">
        <v>850</v>
      </c>
      <c r="AC83" s="4">
        <v>93</v>
      </c>
      <c r="AD83" s="4">
        <v>27.33</v>
      </c>
      <c r="AE83" s="4">
        <v>0.63</v>
      </c>
      <c r="AF83" s="4">
        <v>978</v>
      </c>
      <c r="AG83" s="4">
        <v>1</v>
      </c>
      <c r="AH83" s="4">
        <v>39</v>
      </c>
      <c r="AI83" s="4">
        <v>37</v>
      </c>
      <c r="AJ83" s="4">
        <v>189</v>
      </c>
      <c r="AK83" s="4">
        <v>168</v>
      </c>
      <c r="AL83" s="4">
        <v>3.6</v>
      </c>
      <c r="AM83" s="4">
        <v>175</v>
      </c>
      <c r="AN83" s="4" t="s">
        <v>155</v>
      </c>
      <c r="AO83" s="4">
        <v>2</v>
      </c>
      <c r="AP83" s="5">
        <v>0.77495370370370376</v>
      </c>
      <c r="AQ83" s="4">
        <v>47.163981999999997</v>
      </c>
      <c r="AR83" s="4">
        <v>-88.485178000000005</v>
      </c>
      <c r="AS83" s="4">
        <v>320.10000000000002</v>
      </c>
      <c r="AT83" s="4">
        <v>45</v>
      </c>
      <c r="AU83" s="4">
        <v>12</v>
      </c>
      <c r="AV83" s="4">
        <v>10</v>
      </c>
      <c r="AW83" s="4" t="s">
        <v>199</v>
      </c>
      <c r="AX83" s="4">
        <v>1.6</v>
      </c>
      <c r="AY83" s="4">
        <v>1.3</v>
      </c>
      <c r="AZ83" s="4">
        <v>2.5</v>
      </c>
      <c r="BA83" s="4">
        <v>13.404</v>
      </c>
      <c r="BB83" s="4">
        <v>13.38</v>
      </c>
      <c r="BC83" s="4">
        <v>1</v>
      </c>
      <c r="BD83" s="4">
        <v>15.468999999999999</v>
      </c>
      <c r="BE83" s="4">
        <v>2351.5169999999998</v>
      </c>
      <c r="BF83" s="4">
        <v>291.202</v>
      </c>
      <c r="BG83" s="4">
        <v>36.951999999999998</v>
      </c>
      <c r="BH83" s="4">
        <v>3.6999999999999998E-2</v>
      </c>
      <c r="BI83" s="4">
        <v>36.988999999999997</v>
      </c>
      <c r="BJ83" s="4">
        <v>30.189</v>
      </c>
      <c r="BK83" s="4">
        <v>0.03</v>
      </c>
      <c r="BL83" s="4">
        <v>30.219000000000001</v>
      </c>
      <c r="BM83" s="4">
        <v>33.527200000000001</v>
      </c>
      <c r="BQ83" s="4">
        <v>85.051000000000002</v>
      </c>
      <c r="BR83" s="4">
        <v>0.54413400000000001</v>
      </c>
      <c r="BS83" s="4">
        <v>-5</v>
      </c>
      <c r="BT83" s="4">
        <v>7.8770000000000003E-3</v>
      </c>
      <c r="BU83" s="4">
        <v>13.297275000000001</v>
      </c>
      <c r="BV83" s="4">
        <v>21</v>
      </c>
      <c r="BW83" s="4">
        <f t="shared" si="10"/>
        <v>3.513140055</v>
      </c>
      <c r="BY83" s="4">
        <f>BE83*$BU83*VLOOKUP("Fuel Specific Gravity",'Raw Data'!$A$1:$B$2000,2,FALSE)</f>
        <v>23482.844930347423</v>
      </c>
      <c r="BZ83" s="4">
        <f>BF83*$BU83*VLOOKUP("Fuel Specific Gravity",'Raw Data'!$A$1:$B$2000,2,FALSE)</f>
        <v>2908.0169989870501</v>
      </c>
      <c r="CA83" s="4">
        <f>BJ83*$BU83*VLOOKUP("Fuel Specific Gravity",'Raw Data'!$A$1:$B$2000,2,FALSE)</f>
        <v>301.475007666225</v>
      </c>
      <c r="CB83" s="4">
        <f>BM83*$BU83*VLOOKUP("Fuel Specific Gravity",'Raw Data'!$A$1:$B$2000,2,FALSE)</f>
        <v>334.81111918338001</v>
      </c>
    </row>
    <row r="84" spans="1:80" x14ac:dyDescent="0.25">
      <c r="A84" s="2">
        <v>43167</v>
      </c>
      <c r="B84" s="38">
        <v>2.4153935185185185E-2</v>
      </c>
      <c r="C84" s="4">
        <v>8.5890000000000004</v>
      </c>
      <c r="D84" s="4">
        <v>5.5910000000000002</v>
      </c>
      <c r="E84" s="4">
        <v>55909.680139999997</v>
      </c>
      <c r="F84" s="4">
        <v>1898.5</v>
      </c>
      <c r="G84" s="4">
        <v>1.7</v>
      </c>
      <c r="H84" s="4">
        <v>6382.4</v>
      </c>
      <c r="J84" s="4">
        <v>0.6</v>
      </c>
      <c r="K84" s="4">
        <v>0.8609</v>
      </c>
      <c r="L84" s="4">
        <v>7.3945999999999996</v>
      </c>
      <c r="M84" s="4">
        <v>4.8133999999999997</v>
      </c>
      <c r="N84" s="4">
        <v>1634.4392</v>
      </c>
      <c r="O84" s="4">
        <v>1.4883999999999999</v>
      </c>
      <c r="P84" s="4">
        <v>1635.9</v>
      </c>
      <c r="Q84" s="4">
        <v>1335.2824000000001</v>
      </c>
      <c r="R84" s="4">
        <v>1.2159</v>
      </c>
      <c r="S84" s="4">
        <v>1336.5</v>
      </c>
      <c r="T84" s="4">
        <v>6382.4012000000002</v>
      </c>
      <c r="W84" s="4">
        <v>0</v>
      </c>
      <c r="X84" s="4">
        <v>0.51659999999999995</v>
      </c>
      <c r="Y84" s="4">
        <v>11.9</v>
      </c>
      <c r="Z84" s="4">
        <v>848</v>
      </c>
      <c r="AA84" s="4">
        <v>848</v>
      </c>
      <c r="AB84" s="4">
        <v>854</v>
      </c>
      <c r="AC84" s="4">
        <v>93</v>
      </c>
      <c r="AD84" s="4">
        <v>27.33</v>
      </c>
      <c r="AE84" s="4">
        <v>0.63</v>
      </c>
      <c r="AF84" s="4">
        <v>978</v>
      </c>
      <c r="AG84" s="4">
        <v>1</v>
      </c>
      <c r="AH84" s="4">
        <v>39</v>
      </c>
      <c r="AI84" s="4">
        <v>37</v>
      </c>
      <c r="AJ84" s="4">
        <v>189</v>
      </c>
      <c r="AK84" s="4">
        <v>168</v>
      </c>
      <c r="AL84" s="4">
        <v>3.5</v>
      </c>
      <c r="AM84" s="4">
        <v>175</v>
      </c>
      <c r="AN84" s="4" t="s">
        <v>155</v>
      </c>
      <c r="AO84" s="4">
        <v>2</v>
      </c>
      <c r="AP84" s="5">
        <v>0.77496527777777768</v>
      </c>
      <c r="AQ84" s="4">
        <v>47.164102</v>
      </c>
      <c r="AR84" s="4">
        <v>-88.485380000000006</v>
      </c>
      <c r="AS84" s="4">
        <v>320.3</v>
      </c>
      <c r="AT84" s="4">
        <v>45.1</v>
      </c>
      <c r="AU84" s="4">
        <v>12</v>
      </c>
      <c r="AV84" s="4">
        <v>10</v>
      </c>
      <c r="AW84" s="4" t="s">
        <v>199</v>
      </c>
      <c r="AX84" s="4">
        <v>1.6718999999999999</v>
      </c>
      <c r="AY84" s="4">
        <v>1.3718999999999999</v>
      </c>
      <c r="AZ84" s="4">
        <v>2.5718999999999999</v>
      </c>
      <c r="BA84" s="4">
        <v>13.404</v>
      </c>
      <c r="BB84" s="4">
        <v>12.86</v>
      </c>
      <c r="BC84" s="4">
        <v>0.96</v>
      </c>
      <c r="BD84" s="4">
        <v>16.155000000000001</v>
      </c>
      <c r="BE84" s="4">
        <v>1672.838</v>
      </c>
      <c r="BF84" s="4">
        <v>693.05</v>
      </c>
      <c r="BG84" s="4">
        <v>38.720999999999997</v>
      </c>
      <c r="BH84" s="4">
        <v>3.5000000000000003E-2</v>
      </c>
      <c r="BI84" s="4">
        <v>38.756</v>
      </c>
      <c r="BJ84" s="4">
        <v>31.634</v>
      </c>
      <c r="BK84" s="4">
        <v>2.9000000000000001E-2</v>
      </c>
      <c r="BL84" s="4">
        <v>31.661999999999999</v>
      </c>
      <c r="BM84" s="4">
        <v>49.8247</v>
      </c>
      <c r="BQ84" s="4">
        <v>84.966999999999999</v>
      </c>
      <c r="BR84" s="4">
        <v>0.295825</v>
      </c>
      <c r="BS84" s="4">
        <v>-5</v>
      </c>
      <c r="BT84" s="4">
        <v>8.0000000000000002E-3</v>
      </c>
      <c r="BU84" s="4">
        <v>7.2292230000000002</v>
      </c>
      <c r="BV84" s="4">
        <v>21</v>
      </c>
      <c r="BW84" s="4">
        <f t="shared" si="10"/>
        <v>1.9099607165999999</v>
      </c>
      <c r="BY84" s="4">
        <f>BE84*$BU84*VLOOKUP("Fuel Specific Gravity",'Raw Data'!$A$1:$B$2000,2,FALSE)</f>
        <v>9082.0825276003743</v>
      </c>
      <c r="BZ84" s="4">
        <f>BF84*$BU84*VLOOKUP("Fuel Specific Gravity",'Raw Data'!$A$1:$B$2000,2,FALSE)</f>
        <v>3762.6699631126498</v>
      </c>
      <c r="CA84" s="4">
        <f>BJ84*$BU84*VLOOKUP("Fuel Specific Gravity",'Raw Data'!$A$1:$B$2000,2,FALSE)</f>
        <v>171.745619526882</v>
      </c>
      <c r="CB84" s="4">
        <f>BM84*$BU84*VLOOKUP("Fuel Specific Gravity",'Raw Data'!$A$1:$B$2000,2,FALSE)</f>
        <v>270.50559427328312</v>
      </c>
    </row>
    <row r="85" spans="1:80" x14ac:dyDescent="0.25">
      <c r="A85" s="2">
        <v>43167</v>
      </c>
      <c r="B85" s="38">
        <v>2.4165509259259258E-2</v>
      </c>
      <c r="C85" s="4">
        <v>5.9870000000000001</v>
      </c>
      <c r="D85" s="4">
        <v>8.0109999999999992</v>
      </c>
      <c r="E85" s="4">
        <v>80109.568530000004</v>
      </c>
      <c r="F85" s="4">
        <v>1753.6</v>
      </c>
      <c r="G85" s="4">
        <v>2.6</v>
      </c>
      <c r="H85" s="4">
        <v>11525.8</v>
      </c>
      <c r="J85" s="4">
        <v>0.6</v>
      </c>
      <c r="K85" s="4">
        <v>0.85199999999999998</v>
      </c>
      <c r="L85" s="4">
        <v>5.1010999999999997</v>
      </c>
      <c r="M85" s="4">
        <v>6.8253000000000004</v>
      </c>
      <c r="N85" s="4">
        <v>1494.0939000000001</v>
      </c>
      <c r="O85" s="4">
        <v>2.2443</v>
      </c>
      <c r="P85" s="4">
        <v>1496.3</v>
      </c>
      <c r="Q85" s="4">
        <v>1220.6249</v>
      </c>
      <c r="R85" s="4">
        <v>1.8334999999999999</v>
      </c>
      <c r="S85" s="4">
        <v>1222.5</v>
      </c>
      <c r="T85" s="4">
        <v>11525.8</v>
      </c>
      <c r="W85" s="4">
        <v>0</v>
      </c>
      <c r="X85" s="4">
        <v>0.51119999999999999</v>
      </c>
      <c r="Y85" s="4">
        <v>11.9</v>
      </c>
      <c r="Z85" s="4">
        <v>850</v>
      </c>
      <c r="AA85" s="4">
        <v>852</v>
      </c>
      <c r="AB85" s="4">
        <v>858</v>
      </c>
      <c r="AC85" s="4">
        <v>93</v>
      </c>
      <c r="AD85" s="4">
        <v>27.33</v>
      </c>
      <c r="AE85" s="4">
        <v>0.63</v>
      </c>
      <c r="AF85" s="4">
        <v>978</v>
      </c>
      <c r="AG85" s="4">
        <v>1</v>
      </c>
      <c r="AH85" s="4">
        <v>39</v>
      </c>
      <c r="AI85" s="4">
        <v>37</v>
      </c>
      <c r="AJ85" s="4">
        <v>189</v>
      </c>
      <c r="AK85" s="4">
        <v>168</v>
      </c>
      <c r="AL85" s="4">
        <v>3.6</v>
      </c>
      <c r="AM85" s="4">
        <v>175</v>
      </c>
      <c r="AN85" s="4" t="s">
        <v>155</v>
      </c>
      <c r="AO85" s="4">
        <v>2</v>
      </c>
      <c r="AP85" s="5">
        <v>0.77497685185185183</v>
      </c>
      <c r="AQ85" s="4">
        <v>47.164192999999997</v>
      </c>
      <c r="AR85" s="4">
        <v>-88.485617000000005</v>
      </c>
      <c r="AS85" s="4">
        <v>320.3</v>
      </c>
      <c r="AT85" s="4">
        <v>45.1</v>
      </c>
      <c r="AU85" s="4">
        <v>12</v>
      </c>
      <c r="AV85" s="4">
        <v>10</v>
      </c>
      <c r="AW85" s="4" t="s">
        <v>199</v>
      </c>
      <c r="AX85" s="4">
        <v>1.7</v>
      </c>
      <c r="AY85" s="4">
        <v>1.4</v>
      </c>
      <c r="AZ85" s="4">
        <v>2.6</v>
      </c>
      <c r="BA85" s="4">
        <v>13.404</v>
      </c>
      <c r="BB85" s="4">
        <v>12.03</v>
      </c>
      <c r="BC85" s="4">
        <v>0.9</v>
      </c>
      <c r="BD85" s="4">
        <v>17.370999999999999</v>
      </c>
      <c r="BE85" s="4">
        <v>1133.3530000000001</v>
      </c>
      <c r="BF85" s="4">
        <v>965.16800000000001</v>
      </c>
      <c r="BG85" s="4">
        <v>34.762999999999998</v>
      </c>
      <c r="BH85" s="4">
        <v>5.1999999999999998E-2</v>
      </c>
      <c r="BI85" s="4">
        <v>34.814999999999998</v>
      </c>
      <c r="BJ85" s="4">
        <v>28.4</v>
      </c>
      <c r="BK85" s="4">
        <v>4.2999999999999997E-2</v>
      </c>
      <c r="BL85" s="4">
        <v>28.443000000000001</v>
      </c>
      <c r="BM85" s="4">
        <v>88.368399999999994</v>
      </c>
      <c r="BQ85" s="4">
        <v>82.582999999999998</v>
      </c>
      <c r="BR85" s="4">
        <v>0.16026799999999999</v>
      </c>
      <c r="BS85" s="4">
        <v>-5</v>
      </c>
      <c r="BT85" s="4">
        <v>8.0000000000000002E-3</v>
      </c>
      <c r="BU85" s="4">
        <v>3.9165489999999998</v>
      </c>
      <c r="BV85" s="4">
        <v>21</v>
      </c>
      <c r="BW85" s="4">
        <f t="shared" si="10"/>
        <v>1.0347522458</v>
      </c>
      <c r="BY85" s="4">
        <f>BE85*$BU85*VLOOKUP("Fuel Specific Gravity",'Raw Data'!$A$1:$B$2000,2,FALSE)</f>
        <v>3333.5632516565474</v>
      </c>
      <c r="BZ85" s="4">
        <f>BF85*$BU85*VLOOKUP("Fuel Specific Gravity",'Raw Data'!$A$1:$B$2000,2,FALSE)</f>
        <v>2838.8759516892319</v>
      </c>
      <c r="CA85" s="4">
        <f>BJ85*$BU85*VLOOKUP("Fuel Specific Gravity",'Raw Data'!$A$1:$B$2000,2,FALSE)</f>
        <v>83.533723691599988</v>
      </c>
      <c r="CB85" s="4">
        <f>BM85*$BU85*VLOOKUP("Fuel Specific Gravity",'Raw Data'!$A$1:$B$2000,2,FALSE)</f>
        <v>259.92047565735157</v>
      </c>
    </row>
    <row r="86" spans="1:80" x14ac:dyDescent="0.25">
      <c r="A86" s="2">
        <v>43167</v>
      </c>
      <c r="B86" s="38">
        <v>2.4177083333333332E-2</v>
      </c>
      <c r="C86" s="4">
        <v>5.923</v>
      </c>
      <c r="D86" s="4">
        <v>8.7464999999999993</v>
      </c>
      <c r="E86" s="4">
        <v>87464.871589999995</v>
      </c>
      <c r="F86" s="4">
        <v>1382.5</v>
      </c>
      <c r="G86" s="4">
        <v>4.7</v>
      </c>
      <c r="H86" s="4">
        <v>11526.1</v>
      </c>
      <c r="J86" s="4">
        <v>0.6</v>
      </c>
      <c r="K86" s="4">
        <v>0.84470000000000001</v>
      </c>
      <c r="L86" s="4">
        <v>5.0033000000000003</v>
      </c>
      <c r="M86" s="4">
        <v>7.3879000000000001</v>
      </c>
      <c r="N86" s="4">
        <v>1167.7233000000001</v>
      </c>
      <c r="O86" s="4">
        <v>3.9594</v>
      </c>
      <c r="P86" s="4">
        <v>1171.7</v>
      </c>
      <c r="Q86" s="4">
        <v>953.99099999999999</v>
      </c>
      <c r="R86" s="4">
        <v>3.2347000000000001</v>
      </c>
      <c r="S86" s="4">
        <v>957.2</v>
      </c>
      <c r="T86" s="4">
        <v>11526.1</v>
      </c>
      <c r="W86" s="4">
        <v>0</v>
      </c>
      <c r="X86" s="4">
        <v>0.50680000000000003</v>
      </c>
      <c r="Y86" s="4">
        <v>11.9</v>
      </c>
      <c r="Z86" s="4">
        <v>853</v>
      </c>
      <c r="AA86" s="4">
        <v>854</v>
      </c>
      <c r="AB86" s="4">
        <v>860</v>
      </c>
      <c r="AC86" s="4">
        <v>93</v>
      </c>
      <c r="AD86" s="4">
        <v>27.33</v>
      </c>
      <c r="AE86" s="4">
        <v>0.63</v>
      </c>
      <c r="AF86" s="4">
        <v>978</v>
      </c>
      <c r="AG86" s="4">
        <v>1</v>
      </c>
      <c r="AH86" s="4">
        <v>39</v>
      </c>
      <c r="AI86" s="4">
        <v>37</v>
      </c>
      <c r="AJ86" s="4">
        <v>189</v>
      </c>
      <c r="AK86" s="4">
        <v>168</v>
      </c>
      <c r="AL86" s="4">
        <v>3.5</v>
      </c>
      <c r="AM86" s="4">
        <v>175</v>
      </c>
      <c r="AN86" s="4" t="s">
        <v>155</v>
      </c>
      <c r="AO86" s="4">
        <v>2</v>
      </c>
      <c r="AP86" s="5">
        <v>0.77498842592592598</v>
      </c>
      <c r="AQ86" s="4">
        <v>47.164251999999998</v>
      </c>
      <c r="AR86" s="4">
        <v>-88.485884999999996</v>
      </c>
      <c r="AS86" s="4">
        <v>320.2</v>
      </c>
      <c r="AT86" s="4">
        <v>42.7</v>
      </c>
      <c r="AU86" s="4">
        <v>12</v>
      </c>
      <c r="AV86" s="4">
        <v>10</v>
      </c>
      <c r="AW86" s="4" t="s">
        <v>199</v>
      </c>
      <c r="AX86" s="4">
        <v>1.7719</v>
      </c>
      <c r="AY86" s="4">
        <v>1.6156999999999999</v>
      </c>
      <c r="AZ86" s="4">
        <v>2.7437999999999998</v>
      </c>
      <c r="BA86" s="4">
        <v>13.404</v>
      </c>
      <c r="BB86" s="4">
        <v>11.43</v>
      </c>
      <c r="BC86" s="4">
        <v>0.85</v>
      </c>
      <c r="BD86" s="4">
        <v>18.39</v>
      </c>
      <c r="BE86" s="4">
        <v>1073.3599999999999</v>
      </c>
      <c r="BF86" s="4">
        <v>1008.756</v>
      </c>
      <c r="BG86" s="4">
        <v>26.234000000000002</v>
      </c>
      <c r="BH86" s="4">
        <v>8.8999999999999996E-2</v>
      </c>
      <c r="BI86" s="4">
        <v>26.323</v>
      </c>
      <c r="BJ86" s="4">
        <v>21.431999999999999</v>
      </c>
      <c r="BK86" s="4">
        <v>7.2999999999999995E-2</v>
      </c>
      <c r="BL86" s="4">
        <v>21.504999999999999</v>
      </c>
      <c r="BM86" s="4">
        <v>85.328699999999998</v>
      </c>
      <c r="BQ86" s="4">
        <v>79.054000000000002</v>
      </c>
      <c r="BR86" s="4">
        <v>0.14599999999999999</v>
      </c>
      <c r="BS86" s="4">
        <v>-5</v>
      </c>
      <c r="BT86" s="4">
        <v>8.8769999999999995E-3</v>
      </c>
      <c r="BU86" s="4">
        <v>3.5678749999999999</v>
      </c>
      <c r="BV86" s="4">
        <v>21</v>
      </c>
      <c r="BW86" s="4">
        <f t="shared" si="10"/>
        <v>0.94263257499999997</v>
      </c>
      <c r="BY86" s="4">
        <f>BE86*$BU86*VLOOKUP("Fuel Specific Gravity",'Raw Data'!$A$1:$B$2000,2,FALSE)</f>
        <v>2876.0403468099994</v>
      </c>
      <c r="BZ86" s="4">
        <f>BF86*$BU86*VLOOKUP("Fuel Specific Gravity",'Raw Data'!$A$1:$B$2000,2,FALSE)</f>
        <v>2702.9356004384999</v>
      </c>
      <c r="CA86" s="4">
        <f>BJ86*$BU86*VLOOKUP("Fuel Specific Gravity",'Raw Data'!$A$1:$B$2000,2,FALSE)</f>
        <v>57.426489446999994</v>
      </c>
      <c r="CB86" s="4">
        <f>BM86*$BU86*VLOOKUP("Fuel Specific Gravity",'Raw Data'!$A$1:$B$2000,2,FALSE)</f>
        <v>228.63604376988749</v>
      </c>
    </row>
    <row r="87" spans="1:80" x14ac:dyDescent="0.25">
      <c r="A87" s="2">
        <v>43167</v>
      </c>
      <c r="B87" s="38">
        <v>2.4188657407407405E-2</v>
      </c>
      <c r="C87" s="4">
        <v>7.8860000000000001</v>
      </c>
      <c r="D87" s="4">
        <v>8.0509000000000004</v>
      </c>
      <c r="E87" s="4">
        <v>80509.485050000003</v>
      </c>
      <c r="F87" s="4">
        <v>975.7</v>
      </c>
      <c r="G87" s="4">
        <v>5</v>
      </c>
      <c r="H87" s="4">
        <v>11525.9</v>
      </c>
      <c r="J87" s="4">
        <v>1.08</v>
      </c>
      <c r="K87" s="4">
        <v>0.83650000000000002</v>
      </c>
      <c r="L87" s="4">
        <v>6.5970000000000004</v>
      </c>
      <c r="M87" s="4">
        <v>6.7350000000000003</v>
      </c>
      <c r="N87" s="4">
        <v>816.2251</v>
      </c>
      <c r="O87" s="4">
        <v>4.1826999999999996</v>
      </c>
      <c r="P87" s="4">
        <v>820.4</v>
      </c>
      <c r="Q87" s="4">
        <v>666.82870000000003</v>
      </c>
      <c r="R87" s="4">
        <v>3.4171</v>
      </c>
      <c r="S87" s="4">
        <v>670.2</v>
      </c>
      <c r="T87" s="4">
        <v>11525.9</v>
      </c>
      <c r="W87" s="4">
        <v>0</v>
      </c>
      <c r="X87" s="4">
        <v>0.90459999999999996</v>
      </c>
      <c r="Y87" s="4">
        <v>11.9</v>
      </c>
      <c r="Z87" s="4">
        <v>853</v>
      </c>
      <c r="AA87" s="4">
        <v>853</v>
      </c>
      <c r="AB87" s="4">
        <v>859</v>
      </c>
      <c r="AC87" s="4">
        <v>93</v>
      </c>
      <c r="AD87" s="4">
        <v>27.33</v>
      </c>
      <c r="AE87" s="4">
        <v>0.63</v>
      </c>
      <c r="AF87" s="4">
        <v>978</v>
      </c>
      <c r="AG87" s="4">
        <v>1</v>
      </c>
      <c r="AH87" s="4">
        <v>39</v>
      </c>
      <c r="AI87" s="4">
        <v>37</v>
      </c>
      <c r="AJ87" s="4">
        <v>189</v>
      </c>
      <c r="AK87" s="4">
        <v>168</v>
      </c>
      <c r="AL87" s="4">
        <v>3.6</v>
      </c>
      <c r="AM87" s="4">
        <v>175</v>
      </c>
      <c r="AN87" s="4" t="s">
        <v>155</v>
      </c>
      <c r="AO87" s="4">
        <v>2</v>
      </c>
      <c r="AP87" s="5">
        <v>0.77500000000000002</v>
      </c>
      <c r="AQ87" s="4">
        <v>47.164298000000002</v>
      </c>
      <c r="AR87" s="4">
        <v>-88.486121999999995</v>
      </c>
      <c r="AS87" s="4">
        <v>320.3</v>
      </c>
      <c r="AT87" s="4">
        <v>41.8</v>
      </c>
      <c r="AU87" s="4">
        <v>12</v>
      </c>
      <c r="AV87" s="4">
        <v>10</v>
      </c>
      <c r="AW87" s="4" t="s">
        <v>199</v>
      </c>
      <c r="AX87" s="4">
        <v>1.8718999999999999</v>
      </c>
      <c r="AY87" s="4">
        <v>1.7719</v>
      </c>
      <c r="AZ87" s="4">
        <v>2.8719000000000001</v>
      </c>
      <c r="BA87" s="4">
        <v>13.404</v>
      </c>
      <c r="BB87" s="4">
        <v>10.81</v>
      </c>
      <c r="BC87" s="4">
        <v>0.81</v>
      </c>
      <c r="BD87" s="4">
        <v>19.54</v>
      </c>
      <c r="BE87" s="4">
        <v>1323.104</v>
      </c>
      <c r="BF87" s="4">
        <v>859.72799999999995</v>
      </c>
      <c r="BG87" s="4">
        <v>17.143000000000001</v>
      </c>
      <c r="BH87" s="4">
        <v>8.7999999999999995E-2</v>
      </c>
      <c r="BI87" s="4">
        <v>17.231000000000002</v>
      </c>
      <c r="BJ87" s="4">
        <v>14.006</v>
      </c>
      <c r="BK87" s="4">
        <v>7.1999999999999995E-2</v>
      </c>
      <c r="BL87" s="4">
        <v>14.077</v>
      </c>
      <c r="BM87" s="4">
        <v>79.771199999999993</v>
      </c>
      <c r="BQ87" s="4">
        <v>131.92400000000001</v>
      </c>
      <c r="BR87" s="4">
        <v>0.22572700000000001</v>
      </c>
      <c r="BS87" s="4">
        <v>-5</v>
      </c>
      <c r="BT87" s="4">
        <v>8.1239999999999993E-3</v>
      </c>
      <c r="BU87" s="4">
        <v>5.5162110000000002</v>
      </c>
      <c r="BV87" s="4">
        <v>21</v>
      </c>
      <c r="BW87" s="4">
        <f t="shared" si="10"/>
        <v>1.4573829462000001</v>
      </c>
      <c r="BY87" s="4">
        <f>BE87*$BU87*VLOOKUP("Fuel Specific Gravity",'Raw Data'!$A$1:$B$2000,2,FALSE)</f>
        <v>5481.1891500469446</v>
      </c>
      <c r="BZ87" s="4">
        <f>BF87*$BU87*VLOOKUP("Fuel Specific Gravity",'Raw Data'!$A$1:$B$2000,2,FALSE)</f>
        <v>3561.573229006608</v>
      </c>
      <c r="CA87" s="4">
        <f>BJ87*$BU87*VLOOKUP("Fuel Specific Gravity",'Raw Data'!$A$1:$B$2000,2,FALSE)</f>
        <v>58.022298500766006</v>
      </c>
      <c r="CB87" s="4">
        <f>BM87*$BU87*VLOOKUP("Fuel Specific Gravity",'Raw Data'!$A$1:$B$2000,2,FALSE)</f>
        <v>330.46611296332316</v>
      </c>
    </row>
    <row r="88" spans="1:80" x14ac:dyDescent="0.25">
      <c r="A88" s="2">
        <v>43167</v>
      </c>
      <c r="B88" s="38">
        <v>2.4200231481481482E-2</v>
      </c>
      <c r="C88" s="4">
        <v>9.7140000000000004</v>
      </c>
      <c r="D88" s="4">
        <v>6.4512999999999998</v>
      </c>
      <c r="E88" s="4">
        <v>64512.727270000003</v>
      </c>
      <c r="F88" s="4">
        <v>719.1</v>
      </c>
      <c r="G88" s="4">
        <v>5</v>
      </c>
      <c r="H88" s="4">
        <v>11525.6</v>
      </c>
      <c r="J88" s="4">
        <v>1.48</v>
      </c>
      <c r="K88" s="4">
        <v>0.83830000000000005</v>
      </c>
      <c r="L88" s="4">
        <v>8.1433</v>
      </c>
      <c r="M88" s="4">
        <v>5.4081999999999999</v>
      </c>
      <c r="N88" s="4">
        <v>602.83889999999997</v>
      </c>
      <c r="O88" s="4">
        <v>4.1916000000000002</v>
      </c>
      <c r="P88" s="4">
        <v>607</v>
      </c>
      <c r="Q88" s="4">
        <v>492.49930000000001</v>
      </c>
      <c r="R88" s="4">
        <v>3.4243999999999999</v>
      </c>
      <c r="S88" s="4">
        <v>495.9</v>
      </c>
      <c r="T88" s="4">
        <v>11525.6</v>
      </c>
      <c r="W88" s="4">
        <v>0</v>
      </c>
      <c r="X88" s="4">
        <v>1.2430000000000001</v>
      </c>
      <c r="Y88" s="4">
        <v>11.9</v>
      </c>
      <c r="Z88" s="4">
        <v>852</v>
      </c>
      <c r="AA88" s="4">
        <v>851</v>
      </c>
      <c r="AB88" s="4">
        <v>857</v>
      </c>
      <c r="AC88" s="4">
        <v>93</v>
      </c>
      <c r="AD88" s="4">
        <v>27.33</v>
      </c>
      <c r="AE88" s="4">
        <v>0.63</v>
      </c>
      <c r="AF88" s="4">
        <v>978</v>
      </c>
      <c r="AG88" s="4">
        <v>1</v>
      </c>
      <c r="AH88" s="4">
        <v>39</v>
      </c>
      <c r="AI88" s="4">
        <v>37</v>
      </c>
      <c r="AJ88" s="4">
        <v>189</v>
      </c>
      <c r="AK88" s="4">
        <v>168</v>
      </c>
      <c r="AL88" s="4">
        <v>3.5</v>
      </c>
      <c r="AM88" s="4">
        <v>175</v>
      </c>
      <c r="AN88" s="4" t="s">
        <v>155</v>
      </c>
      <c r="AO88" s="4">
        <v>2</v>
      </c>
      <c r="AP88" s="5">
        <v>0.77501157407407406</v>
      </c>
      <c r="AQ88" s="4">
        <v>47.164333999999997</v>
      </c>
      <c r="AR88" s="4">
        <v>-88.486317999999997</v>
      </c>
      <c r="AS88" s="4">
        <v>320.10000000000002</v>
      </c>
      <c r="AT88" s="4">
        <v>35</v>
      </c>
      <c r="AU88" s="4">
        <v>12</v>
      </c>
      <c r="AV88" s="4">
        <v>10</v>
      </c>
      <c r="AW88" s="4" t="s">
        <v>199</v>
      </c>
      <c r="AX88" s="4">
        <v>1.9</v>
      </c>
      <c r="AY88" s="4">
        <v>1.8718999999999999</v>
      </c>
      <c r="AZ88" s="4">
        <v>2.9719000000000002</v>
      </c>
      <c r="BA88" s="4">
        <v>13.404</v>
      </c>
      <c r="BB88" s="4">
        <v>10.94</v>
      </c>
      <c r="BC88" s="4">
        <v>0.82</v>
      </c>
      <c r="BD88" s="4">
        <v>19.286999999999999</v>
      </c>
      <c r="BE88" s="4">
        <v>1608.817</v>
      </c>
      <c r="BF88" s="4">
        <v>680.04399999999998</v>
      </c>
      <c r="BG88" s="4">
        <v>12.472</v>
      </c>
      <c r="BH88" s="4">
        <v>8.6999999999999994E-2</v>
      </c>
      <c r="BI88" s="4">
        <v>12.558999999999999</v>
      </c>
      <c r="BJ88" s="4">
        <v>10.189</v>
      </c>
      <c r="BK88" s="4">
        <v>7.0999999999999994E-2</v>
      </c>
      <c r="BL88" s="4">
        <v>10.26</v>
      </c>
      <c r="BM88" s="4">
        <v>78.576800000000006</v>
      </c>
      <c r="BQ88" s="4">
        <v>178.559</v>
      </c>
      <c r="BR88" s="4">
        <v>0.25716800000000001</v>
      </c>
      <c r="BS88" s="4">
        <v>-5</v>
      </c>
      <c r="BT88" s="4">
        <v>8.8769999999999995E-3</v>
      </c>
      <c r="BU88" s="4">
        <v>6.2845469999999999</v>
      </c>
      <c r="BV88" s="4">
        <v>21</v>
      </c>
      <c r="BW88" s="4">
        <f t="shared" si="10"/>
        <v>1.6603773173999998</v>
      </c>
      <c r="BY88" s="4">
        <f>BE88*$BU88*VLOOKUP("Fuel Specific Gravity",'Raw Data'!$A$1:$B$2000,2,FALSE)</f>
        <v>7593.1252242251485</v>
      </c>
      <c r="BZ88" s="4">
        <f>BF88*$BU88*VLOOKUP("Fuel Specific Gravity",'Raw Data'!$A$1:$B$2000,2,FALSE)</f>
        <v>3209.6001285310681</v>
      </c>
      <c r="CA88" s="4">
        <f>BJ88*$BU88*VLOOKUP("Fuel Specific Gravity",'Raw Data'!$A$1:$B$2000,2,FALSE)</f>
        <v>48.088970286633</v>
      </c>
      <c r="CB88" s="4">
        <f>BM88*$BU88*VLOOKUP("Fuel Specific Gravity",'Raw Data'!$A$1:$B$2000,2,FALSE)</f>
        <v>370.85851412490962</v>
      </c>
    </row>
    <row r="89" spans="1:80" x14ac:dyDescent="0.25">
      <c r="A89" s="2">
        <v>43167</v>
      </c>
      <c r="B89" s="38">
        <v>2.4211805555555559E-2</v>
      </c>
      <c r="C89" s="4">
        <v>10.53</v>
      </c>
      <c r="D89" s="4">
        <v>4.9238</v>
      </c>
      <c r="E89" s="4">
        <v>49238.278149999998</v>
      </c>
      <c r="F89" s="4">
        <v>579.70000000000005</v>
      </c>
      <c r="G89" s="4">
        <v>4.5</v>
      </c>
      <c r="H89" s="4">
        <v>10515.7</v>
      </c>
      <c r="J89" s="4">
        <v>1.7</v>
      </c>
      <c r="K89" s="4">
        <v>0.8478</v>
      </c>
      <c r="L89" s="4">
        <v>8.9275000000000002</v>
      </c>
      <c r="M89" s="4">
        <v>4.1744000000000003</v>
      </c>
      <c r="N89" s="4">
        <v>491.5</v>
      </c>
      <c r="O89" s="4">
        <v>3.8319000000000001</v>
      </c>
      <c r="P89" s="4">
        <v>495.3</v>
      </c>
      <c r="Q89" s="4">
        <v>401.53910000000002</v>
      </c>
      <c r="R89" s="4">
        <v>3.1305999999999998</v>
      </c>
      <c r="S89" s="4">
        <v>404.7</v>
      </c>
      <c r="T89" s="4">
        <v>10515.7374</v>
      </c>
      <c r="W89" s="4">
        <v>0</v>
      </c>
      <c r="X89" s="4">
        <v>1.4413</v>
      </c>
      <c r="Y89" s="4">
        <v>11.9</v>
      </c>
      <c r="Z89" s="4">
        <v>851</v>
      </c>
      <c r="AA89" s="4">
        <v>850</v>
      </c>
      <c r="AB89" s="4">
        <v>857</v>
      </c>
      <c r="AC89" s="4">
        <v>93</v>
      </c>
      <c r="AD89" s="4">
        <v>27.33</v>
      </c>
      <c r="AE89" s="4">
        <v>0.63</v>
      </c>
      <c r="AF89" s="4">
        <v>978</v>
      </c>
      <c r="AG89" s="4">
        <v>1</v>
      </c>
      <c r="AH89" s="4">
        <v>39</v>
      </c>
      <c r="AI89" s="4">
        <v>37</v>
      </c>
      <c r="AJ89" s="4">
        <v>189</v>
      </c>
      <c r="AK89" s="4">
        <v>168</v>
      </c>
      <c r="AL89" s="4">
        <v>3.6</v>
      </c>
      <c r="AM89" s="4">
        <v>175</v>
      </c>
      <c r="AN89" s="4" t="s">
        <v>155</v>
      </c>
      <c r="AO89" s="4">
        <v>2</v>
      </c>
      <c r="AP89" s="5">
        <v>0.7750231481481481</v>
      </c>
      <c r="AQ89" s="4">
        <v>47.164361999999997</v>
      </c>
      <c r="AR89" s="4">
        <v>-88.486486999999997</v>
      </c>
      <c r="AS89" s="4">
        <v>319.8</v>
      </c>
      <c r="AT89" s="4">
        <v>32.299999999999997</v>
      </c>
      <c r="AU89" s="4">
        <v>12</v>
      </c>
      <c r="AV89" s="4">
        <v>10</v>
      </c>
      <c r="AW89" s="4" t="s">
        <v>199</v>
      </c>
      <c r="AX89" s="4">
        <v>1.3967000000000001</v>
      </c>
      <c r="AY89" s="4">
        <v>1.6124000000000001</v>
      </c>
      <c r="AZ89" s="4">
        <v>2.2090999999999998</v>
      </c>
      <c r="BA89" s="4">
        <v>13.404</v>
      </c>
      <c r="BB89" s="4">
        <v>11.68</v>
      </c>
      <c r="BC89" s="4">
        <v>0.87</v>
      </c>
      <c r="BD89" s="4">
        <v>17.952999999999999</v>
      </c>
      <c r="BE89" s="4">
        <v>1832.579</v>
      </c>
      <c r="BF89" s="4">
        <v>545.38699999999994</v>
      </c>
      <c r="BG89" s="4">
        <v>10.566000000000001</v>
      </c>
      <c r="BH89" s="4">
        <v>8.2000000000000003E-2</v>
      </c>
      <c r="BI89" s="4">
        <v>10.648</v>
      </c>
      <c r="BJ89" s="4">
        <v>8.6319999999999997</v>
      </c>
      <c r="BK89" s="4">
        <v>6.7000000000000004E-2</v>
      </c>
      <c r="BL89" s="4">
        <v>8.6989999999999998</v>
      </c>
      <c r="BM89" s="4">
        <v>74.4893</v>
      </c>
      <c r="BQ89" s="4">
        <v>215.11600000000001</v>
      </c>
      <c r="BR89" s="4">
        <v>0.24684500000000001</v>
      </c>
      <c r="BS89" s="4">
        <v>-5</v>
      </c>
      <c r="BT89" s="4">
        <v>8.9999999999999993E-3</v>
      </c>
      <c r="BU89" s="4">
        <v>6.0322750000000003</v>
      </c>
      <c r="BV89" s="4">
        <v>21</v>
      </c>
      <c r="BW89" s="4">
        <f t="shared" si="10"/>
        <v>1.593727055</v>
      </c>
      <c r="BY89" s="4">
        <f>BE89*$BU89*VLOOKUP("Fuel Specific Gravity",'Raw Data'!$A$1:$B$2000,2,FALSE)</f>
        <v>8302.0199859059758</v>
      </c>
      <c r="BZ89" s="4">
        <f>BF89*$BU89*VLOOKUP("Fuel Specific Gravity",'Raw Data'!$A$1:$B$2000,2,FALSE)</f>
        <v>2470.7331984341749</v>
      </c>
      <c r="CA89" s="4">
        <f>BJ89*$BU89*VLOOKUP("Fuel Specific Gravity",'Raw Data'!$A$1:$B$2000,2,FALSE)</f>
        <v>39.105018947799998</v>
      </c>
      <c r="CB89" s="4">
        <f>BM89*$BU89*VLOOKUP("Fuel Specific Gravity",'Raw Data'!$A$1:$B$2000,2,FALSE)</f>
        <v>337.45429656028256</v>
      </c>
    </row>
    <row r="90" spans="1:80" x14ac:dyDescent="0.25">
      <c r="A90" s="2">
        <v>43167</v>
      </c>
      <c r="B90" s="38">
        <v>2.4223379629629629E-2</v>
      </c>
      <c r="C90" s="4">
        <v>11.045999999999999</v>
      </c>
      <c r="D90" s="4">
        <v>4.3319000000000001</v>
      </c>
      <c r="E90" s="4">
        <v>43319.403969999999</v>
      </c>
      <c r="F90" s="4">
        <v>483.4</v>
      </c>
      <c r="G90" s="4">
        <v>3.8</v>
      </c>
      <c r="H90" s="4">
        <v>8446.5</v>
      </c>
      <c r="J90" s="4">
        <v>1.8</v>
      </c>
      <c r="K90" s="4">
        <v>0.85150000000000003</v>
      </c>
      <c r="L90" s="4">
        <v>9.4048999999999996</v>
      </c>
      <c r="M90" s="4">
        <v>3.6884999999999999</v>
      </c>
      <c r="N90" s="4">
        <v>411.5634</v>
      </c>
      <c r="O90" s="4">
        <v>3.2136999999999998</v>
      </c>
      <c r="P90" s="4">
        <v>414.8</v>
      </c>
      <c r="Q90" s="4">
        <v>336.23360000000002</v>
      </c>
      <c r="R90" s="4">
        <v>2.6255000000000002</v>
      </c>
      <c r="S90" s="4">
        <v>338.9</v>
      </c>
      <c r="T90" s="4">
        <v>8446.5175999999992</v>
      </c>
      <c r="W90" s="4">
        <v>0</v>
      </c>
      <c r="X90" s="4">
        <v>1.5326</v>
      </c>
      <c r="Y90" s="4">
        <v>11.9</v>
      </c>
      <c r="Z90" s="4">
        <v>851</v>
      </c>
      <c r="AA90" s="4">
        <v>850</v>
      </c>
      <c r="AB90" s="4">
        <v>856</v>
      </c>
      <c r="AC90" s="4">
        <v>93</v>
      </c>
      <c r="AD90" s="4">
        <v>27.33</v>
      </c>
      <c r="AE90" s="4">
        <v>0.63</v>
      </c>
      <c r="AF90" s="4">
        <v>978</v>
      </c>
      <c r="AG90" s="4">
        <v>1</v>
      </c>
      <c r="AH90" s="4">
        <v>39</v>
      </c>
      <c r="AI90" s="4">
        <v>37</v>
      </c>
      <c r="AJ90" s="4">
        <v>189</v>
      </c>
      <c r="AK90" s="4">
        <v>168</v>
      </c>
      <c r="AL90" s="4">
        <v>3.6</v>
      </c>
      <c r="AM90" s="4">
        <v>175</v>
      </c>
      <c r="AN90" s="4" t="s">
        <v>155</v>
      </c>
      <c r="AO90" s="4">
        <v>2</v>
      </c>
      <c r="AP90" s="5">
        <v>0.77503472222222225</v>
      </c>
      <c r="AQ90" s="4">
        <v>47.164394999999999</v>
      </c>
      <c r="AR90" s="4">
        <v>-88.486666</v>
      </c>
      <c r="AS90" s="4">
        <v>319.60000000000002</v>
      </c>
      <c r="AT90" s="4">
        <v>30.9</v>
      </c>
      <c r="AU90" s="4">
        <v>12</v>
      </c>
      <c r="AV90" s="4">
        <v>10</v>
      </c>
      <c r="AW90" s="4" t="s">
        <v>199</v>
      </c>
      <c r="AX90" s="4">
        <v>1.2</v>
      </c>
      <c r="AY90" s="4">
        <v>1.5</v>
      </c>
      <c r="AZ90" s="4">
        <v>1.9</v>
      </c>
      <c r="BA90" s="4">
        <v>13.404</v>
      </c>
      <c r="BB90" s="4">
        <v>11.98</v>
      </c>
      <c r="BC90" s="4">
        <v>0.89</v>
      </c>
      <c r="BD90" s="4">
        <v>17.446000000000002</v>
      </c>
      <c r="BE90" s="4">
        <v>1960.52</v>
      </c>
      <c r="BF90" s="4">
        <v>489.37099999999998</v>
      </c>
      <c r="BG90" s="4">
        <v>8.984</v>
      </c>
      <c r="BH90" s="4">
        <v>7.0000000000000007E-2</v>
      </c>
      <c r="BI90" s="4">
        <v>9.0549999999999997</v>
      </c>
      <c r="BJ90" s="4">
        <v>7.34</v>
      </c>
      <c r="BK90" s="4">
        <v>5.7000000000000002E-2</v>
      </c>
      <c r="BL90" s="4">
        <v>7.3970000000000002</v>
      </c>
      <c r="BM90" s="4">
        <v>60.759900000000002</v>
      </c>
      <c r="BQ90" s="4">
        <v>232.3</v>
      </c>
      <c r="BR90" s="4">
        <v>0.23447599999999999</v>
      </c>
      <c r="BS90" s="4">
        <v>-5</v>
      </c>
      <c r="BT90" s="4">
        <v>8.123E-3</v>
      </c>
      <c r="BU90" s="4">
        <v>5.7300079999999998</v>
      </c>
      <c r="BV90" s="4">
        <v>21</v>
      </c>
      <c r="BW90" s="4">
        <f t="shared" si="10"/>
        <v>1.5138681135999998</v>
      </c>
      <c r="BY90" s="4">
        <f>BE90*$BU90*VLOOKUP("Fuel Specific Gravity",'Raw Data'!$A$1:$B$2000,2,FALSE)</f>
        <v>8436.5802584041594</v>
      </c>
      <c r="BZ90" s="4">
        <f>BF90*$BU90*VLOOKUP("Fuel Specific Gravity",'Raw Data'!$A$1:$B$2000,2,FALSE)</f>
        <v>2105.8789084709679</v>
      </c>
      <c r="CA90" s="4">
        <f>BJ90*$BU90*VLOOKUP("Fuel Specific Gravity",'Raw Data'!$A$1:$B$2000,2,FALSE)</f>
        <v>31.585752298719999</v>
      </c>
      <c r="CB90" s="4">
        <f>BM90*$BU90*VLOOKUP("Fuel Specific Gravity",'Raw Data'!$A$1:$B$2000,2,FALSE)</f>
        <v>261.46418952247922</v>
      </c>
    </row>
    <row r="91" spans="1:80" x14ac:dyDescent="0.25">
      <c r="A91" s="2">
        <v>43167</v>
      </c>
      <c r="B91" s="38">
        <v>2.4234953703703706E-2</v>
      </c>
      <c r="C91" s="4">
        <v>11.635</v>
      </c>
      <c r="D91" s="4">
        <v>3.395</v>
      </c>
      <c r="E91" s="4">
        <v>33950.01614</v>
      </c>
      <c r="F91" s="4">
        <v>392.3</v>
      </c>
      <c r="G91" s="4">
        <v>3.2</v>
      </c>
      <c r="H91" s="4">
        <v>6657.5</v>
      </c>
      <c r="J91" s="4">
        <v>1.8</v>
      </c>
      <c r="K91" s="4">
        <v>0.85740000000000005</v>
      </c>
      <c r="L91" s="4">
        <v>9.9761000000000006</v>
      </c>
      <c r="M91" s="4">
        <v>2.9108000000000001</v>
      </c>
      <c r="N91" s="4">
        <v>336.31319999999999</v>
      </c>
      <c r="O91" s="4">
        <v>2.7187000000000001</v>
      </c>
      <c r="P91" s="4">
        <v>339</v>
      </c>
      <c r="Q91" s="4">
        <v>274.75659999999999</v>
      </c>
      <c r="R91" s="4">
        <v>2.2210999999999999</v>
      </c>
      <c r="S91" s="4">
        <v>277</v>
      </c>
      <c r="T91" s="4">
        <v>6657.5279</v>
      </c>
      <c r="W91" s="4">
        <v>0</v>
      </c>
      <c r="X91" s="4">
        <v>1.5432999999999999</v>
      </c>
      <c r="Y91" s="4">
        <v>11.9</v>
      </c>
      <c r="Z91" s="4">
        <v>851</v>
      </c>
      <c r="AA91" s="4">
        <v>850</v>
      </c>
      <c r="AB91" s="4">
        <v>857</v>
      </c>
      <c r="AC91" s="4">
        <v>93</v>
      </c>
      <c r="AD91" s="4">
        <v>27.33</v>
      </c>
      <c r="AE91" s="4">
        <v>0.63</v>
      </c>
      <c r="AF91" s="4">
        <v>978</v>
      </c>
      <c r="AG91" s="4">
        <v>1</v>
      </c>
      <c r="AH91" s="4">
        <v>39</v>
      </c>
      <c r="AI91" s="4">
        <v>37</v>
      </c>
      <c r="AJ91" s="4">
        <v>189</v>
      </c>
      <c r="AK91" s="4">
        <v>168</v>
      </c>
      <c r="AL91" s="4">
        <v>3.6</v>
      </c>
      <c r="AM91" s="4">
        <v>174.7</v>
      </c>
      <c r="AN91" s="4" t="s">
        <v>155</v>
      </c>
      <c r="AO91" s="4">
        <v>2</v>
      </c>
      <c r="AP91" s="5">
        <v>0.7750462962962964</v>
      </c>
      <c r="AQ91" s="4">
        <v>47.164385000000003</v>
      </c>
      <c r="AR91" s="4">
        <v>-88.486836999999994</v>
      </c>
      <c r="AS91" s="4">
        <v>319.5</v>
      </c>
      <c r="AT91" s="4">
        <v>30.3</v>
      </c>
      <c r="AU91" s="4">
        <v>12</v>
      </c>
      <c r="AV91" s="4">
        <v>10</v>
      </c>
      <c r="AW91" s="4" t="s">
        <v>199</v>
      </c>
      <c r="AX91" s="4">
        <v>1.2719</v>
      </c>
      <c r="AY91" s="4">
        <v>1.5</v>
      </c>
      <c r="AZ91" s="4">
        <v>1.9719</v>
      </c>
      <c r="BA91" s="4">
        <v>13.404</v>
      </c>
      <c r="BB91" s="4">
        <v>12.52</v>
      </c>
      <c r="BC91" s="4">
        <v>0.93</v>
      </c>
      <c r="BD91" s="4">
        <v>16.632999999999999</v>
      </c>
      <c r="BE91" s="4">
        <v>2138.9090000000001</v>
      </c>
      <c r="BF91" s="4">
        <v>397.21699999999998</v>
      </c>
      <c r="BG91" s="4">
        <v>7.5510000000000002</v>
      </c>
      <c r="BH91" s="4">
        <v>6.0999999999999999E-2</v>
      </c>
      <c r="BI91" s="4">
        <v>7.6120000000000001</v>
      </c>
      <c r="BJ91" s="4">
        <v>6.1689999999999996</v>
      </c>
      <c r="BK91" s="4">
        <v>0.05</v>
      </c>
      <c r="BL91" s="4">
        <v>6.2190000000000003</v>
      </c>
      <c r="BM91" s="4">
        <v>49.256900000000002</v>
      </c>
      <c r="BQ91" s="4">
        <v>240.59200000000001</v>
      </c>
      <c r="BR91" s="4">
        <v>0.21984500000000001</v>
      </c>
      <c r="BS91" s="4">
        <v>-5</v>
      </c>
      <c r="BT91" s="4">
        <v>8.0000000000000002E-3</v>
      </c>
      <c r="BU91" s="4">
        <v>5.3724619999999996</v>
      </c>
      <c r="BV91" s="4">
        <v>21</v>
      </c>
      <c r="BW91" s="4">
        <f t="shared" si="10"/>
        <v>1.4194044603999998</v>
      </c>
      <c r="BY91" s="4">
        <f>BE91*$BU91*VLOOKUP("Fuel Specific Gravity",'Raw Data'!$A$1:$B$2000,2,FALSE)</f>
        <v>8629.8967002924583</v>
      </c>
      <c r="BZ91" s="4">
        <f>BF91*$BU91*VLOOKUP("Fuel Specific Gravity",'Raw Data'!$A$1:$B$2000,2,FALSE)</f>
        <v>1602.6589619287536</v>
      </c>
      <c r="CA91" s="4">
        <f>BJ91*$BU91*VLOOKUP("Fuel Specific Gravity",'Raw Data'!$A$1:$B$2000,2,FALSE)</f>
        <v>24.890181276577994</v>
      </c>
      <c r="CB91" s="4">
        <f>BM91*$BU91*VLOOKUP("Fuel Specific Gravity",'Raw Data'!$A$1:$B$2000,2,FALSE)</f>
        <v>198.73774843933779</v>
      </c>
    </row>
    <row r="92" spans="1:80" x14ac:dyDescent="0.25">
      <c r="A92" s="2">
        <v>43167</v>
      </c>
      <c r="B92" s="38">
        <v>2.4246527777777777E-2</v>
      </c>
      <c r="C92" s="4">
        <v>12.281000000000001</v>
      </c>
      <c r="D92" s="4">
        <v>2.1429999999999998</v>
      </c>
      <c r="E92" s="4">
        <v>21430.217570000001</v>
      </c>
      <c r="F92" s="4">
        <v>340.1</v>
      </c>
      <c r="G92" s="4">
        <v>3.1</v>
      </c>
      <c r="H92" s="4">
        <v>5596.7</v>
      </c>
      <c r="J92" s="4">
        <v>1.8</v>
      </c>
      <c r="K92" s="4">
        <v>0.8649</v>
      </c>
      <c r="L92" s="4">
        <v>10.622299999999999</v>
      </c>
      <c r="M92" s="4">
        <v>1.8534999999999999</v>
      </c>
      <c r="N92" s="4">
        <v>294.18369999999999</v>
      </c>
      <c r="O92" s="4">
        <v>2.6564000000000001</v>
      </c>
      <c r="P92" s="4">
        <v>296.8</v>
      </c>
      <c r="Q92" s="4">
        <v>240.3383</v>
      </c>
      <c r="R92" s="4">
        <v>2.1701999999999999</v>
      </c>
      <c r="S92" s="4">
        <v>242.5</v>
      </c>
      <c r="T92" s="4">
        <v>5596.6683999999996</v>
      </c>
      <c r="W92" s="4">
        <v>0</v>
      </c>
      <c r="X92" s="4">
        <v>1.5569</v>
      </c>
      <c r="Y92" s="4">
        <v>11.9</v>
      </c>
      <c r="Z92" s="4">
        <v>851</v>
      </c>
      <c r="AA92" s="4">
        <v>850</v>
      </c>
      <c r="AB92" s="4">
        <v>858</v>
      </c>
      <c r="AC92" s="4">
        <v>93</v>
      </c>
      <c r="AD92" s="4">
        <v>27.33</v>
      </c>
      <c r="AE92" s="4">
        <v>0.63</v>
      </c>
      <c r="AF92" s="4">
        <v>978</v>
      </c>
      <c r="AG92" s="4">
        <v>1</v>
      </c>
      <c r="AH92" s="4">
        <v>39</v>
      </c>
      <c r="AI92" s="4">
        <v>37</v>
      </c>
      <c r="AJ92" s="4">
        <v>189</v>
      </c>
      <c r="AK92" s="4">
        <v>168</v>
      </c>
      <c r="AL92" s="4">
        <v>3.6</v>
      </c>
      <c r="AM92" s="4">
        <v>174.3</v>
      </c>
      <c r="AN92" s="4" t="s">
        <v>155</v>
      </c>
      <c r="AO92" s="4">
        <v>2</v>
      </c>
      <c r="AP92" s="5">
        <v>0.77505787037037033</v>
      </c>
      <c r="AQ92" s="4">
        <v>47.164377000000002</v>
      </c>
      <c r="AR92" s="4">
        <v>-88.486883000000006</v>
      </c>
      <c r="AS92" s="4">
        <v>319.5</v>
      </c>
      <c r="AT92" s="4">
        <v>30.3</v>
      </c>
      <c r="AU92" s="4">
        <v>12</v>
      </c>
      <c r="AV92" s="4">
        <v>10</v>
      </c>
      <c r="AW92" s="4" t="s">
        <v>199</v>
      </c>
      <c r="AX92" s="4">
        <v>1.3</v>
      </c>
      <c r="AY92" s="4">
        <v>1.5</v>
      </c>
      <c r="AZ92" s="4">
        <v>2</v>
      </c>
      <c r="BA92" s="4">
        <v>13.404</v>
      </c>
      <c r="BB92" s="4">
        <v>13.26</v>
      </c>
      <c r="BC92" s="4">
        <v>0.99</v>
      </c>
      <c r="BD92" s="4">
        <v>15.618</v>
      </c>
      <c r="BE92" s="4">
        <v>2368.125</v>
      </c>
      <c r="BF92" s="4">
        <v>263.00599999999997</v>
      </c>
      <c r="BG92" s="4">
        <v>6.8680000000000003</v>
      </c>
      <c r="BH92" s="4">
        <v>6.2E-2</v>
      </c>
      <c r="BI92" s="4">
        <v>6.93</v>
      </c>
      <c r="BJ92" s="4">
        <v>5.6109999999999998</v>
      </c>
      <c r="BK92" s="4">
        <v>5.0999999999999997E-2</v>
      </c>
      <c r="BL92" s="4">
        <v>5.6619999999999999</v>
      </c>
      <c r="BM92" s="4">
        <v>43.0565</v>
      </c>
      <c r="BQ92" s="4">
        <v>252.36799999999999</v>
      </c>
      <c r="BR92" s="4">
        <v>0.19870599999999999</v>
      </c>
      <c r="BS92" s="4">
        <v>-5</v>
      </c>
      <c r="BT92" s="4">
        <v>8.0000000000000002E-3</v>
      </c>
      <c r="BU92" s="4">
        <v>4.8558779999999997</v>
      </c>
      <c r="BV92" s="4">
        <v>21</v>
      </c>
      <c r="BW92" s="4">
        <f t="shared" si="10"/>
        <v>1.2829229675999998</v>
      </c>
      <c r="BY92" s="4">
        <f>BE92*$BU92*VLOOKUP("Fuel Specific Gravity",'Raw Data'!$A$1:$B$2000,2,FALSE)</f>
        <v>8635.9938926512496</v>
      </c>
      <c r="BZ92" s="4">
        <f>BF92*$BU92*VLOOKUP("Fuel Specific Gravity",'Raw Data'!$A$1:$B$2000,2,FALSE)</f>
        <v>959.12091200026794</v>
      </c>
      <c r="CA92" s="4">
        <f>BJ92*$BU92*VLOOKUP("Fuel Specific Gravity",'Raw Data'!$A$1:$B$2000,2,FALSE)</f>
        <v>20.461994924957999</v>
      </c>
      <c r="CB92" s="4">
        <f>BM92*$BU92*VLOOKUP("Fuel Specific Gravity",'Raw Data'!$A$1:$B$2000,2,FALSE)</f>
        <v>157.016910441357</v>
      </c>
    </row>
    <row r="93" spans="1:80" x14ac:dyDescent="0.25">
      <c r="A93" s="2">
        <v>43167</v>
      </c>
      <c r="B93" s="38">
        <v>2.4258101851851854E-2</v>
      </c>
      <c r="C93" s="4">
        <v>12.749000000000001</v>
      </c>
      <c r="D93" s="4">
        <v>1.0668</v>
      </c>
      <c r="E93" s="4">
        <v>10667.733560000001</v>
      </c>
      <c r="F93" s="4">
        <v>314.89999999999998</v>
      </c>
      <c r="G93" s="4">
        <v>3</v>
      </c>
      <c r="H93" s="4">
        <v>4540.6000000000004</v>
      </c>
      <c r="J93" s="4">
        <v>1.9</v>
      </c>
      <c r="K93" s="4">
        <v>0.87209999999999999</v>
      </c>
      <c r="L93" s="4">
        <v>11.118</v>
      </c>
      <c r="M93" s="4">
        <v>0.93030000000000002</v>
      </c>
      <c r="N93" s="4">
        <v>274.64330000000001</v>
      </c>
      <c r="O93" s="4">
        <v>2.5911</v>
      </c>
      <c r="P93" s="4">
        <v>277.2</v>
      </c>
      <c r="Q93" s="4">
        <v>224.37440000000001</v>
      </c>
      <c r="R93" s="4">
        <v>2.1168999999999998</v>
      </c>
      <c r="S93" s="4">
        <v>226.5</v>
      </c>
      <c r="T93" s="4">
        <v>4540.5604000000003</v>
      </c>
      <c r="W93" s="4">
        <v>0</v>
      </c>
      <c r="X93" s="4">
        <v>1.6569</v>
      </c>
      <c r="Y93" s="4">
        <v>11.9</v>
      </c>
      <c r="Z93" s="4">
        <v>850</v>
      </c>
      <c r="AA93" s="4">
        <v>850</v>
      </c>
      <c r="AB93" s="4">
        <v>858</v>
      </c>
      <c r="AC93" s="4">
        <v>93</v>
      </c>
      <c r="AD93" s="4">
        <v>27.33</v>
      </c>
      <c r="AE93" s="4">
        <v>0.63</v>
      </c>
      <c r="AF93" s="4">
        <v>978</v>
      </c>
      <c r="AG93" s="4">
        <v>1</v>
      </c>
      <c r="AH93" s="4">
        <v>39</v>
      </c>
      <c r="AI93" s="4">
        <v>37</v>
      </c>
      <c r="AJ93" s="4">
        <v>189</v>
      </c>
      <c r="AK93" s="4">
        <v>168</v>
      </c>
      <c r="AL93" s="4">
        <v>3.6</v>
      </c>
      <c r="AM93" s="4">
        <v>174</v>
      </c>
      <c r="AN93" s="4" t="s">
        <v>155</v>
      </c>
      <c r="AO93" s="4">
        <v>2</v>
      </c>
      <c r="AP93" s="5">
        <v>0.77505787037037033</v>
      </c>
      <c r="AQ93" s="4">
        <v>47.164349999999999</v>
      </c>
      <c r="AR93" s="4">
        <v>-88.487126000000004</v>
      </c>
      <c r="AS93" s="4">
        <v>319.39999999999998</v>
      </c>
      <c r="AT93" s="4">
        <v>29.4</v>
      </c>
      <c r="AU93" s="4">
        <v>12</v>
      </c>
      <c r="AV93" s="4">
        <v>10</v>
      </c>
      <c r="AW93" s="4" t="s">
        <v>199</v>
      </c>
      <c r="AX93" s="4">
        <v>1.371828</v>
      </c>
      <c r="AY93" s="4">
        <v>1.571828</v>
      </c>
      <c r="AZ93" s="4">
        <v>2.071828</v>
      </c>
      <c r="BA93" s="4">
        <v>13.404</v>
      </c>
      <c r="BB93" s="4">
        <v>14.05</v>
      </c>
      <c r="BC93" s="4">
        <v>1.05</v>
      </c>
      <c r="BD93" s="4">
        <v>14.670999999999999</v>
      </c>
      <c r="BE93" s="4">
        <v>2584.7089999999998</v>
      </c>
      <c r="BF93" s="4">
        <v>137.65199999999999</v>
      </c>
      <c r="BG93" s="4">
        <v>6.6859999999999999</v>
      </c>
      <c r="BH93" s="4">
        <v>6.3E-2</v>
      </c>
      <c r="BI93" s="4">
        <v>6.7489999999999997</v>
      </c>
      <c r="BJ93" s="4">
        <v>5.4630000000000001</v>
      </c>
      <c r="BK93" s="4">
        <v>5.1999999999999998E-2</v>
      </c>
      <c r="BL93" s="4">
        <v>5.5140000000000002</v>
      </c>
      <c r="BM93" s="4">
        <v>36.426600000000001</v>
      </c>
      <c r="BQ93" s="4">
        <v>280.08300000000003</v>
      </c>
      <c r="BR93" s="4">
        <v>0.19512299999999999</v>
      </c>
      <c r="BS93" s="4">
        <v>-5</v>
      </c>
      <c r="BT93" s="4">
        <v>7.123E-3</v>
      </c>
      <c r="BU93" s="4">
        <v>4.768319</v>
      </c>
      <c r="BV93" s="4">
        <v>21</v>
      </c>
      <c r="BW93" s="4">
        <f t="shared" si="10"/>
        <v>1.2597898798</v>
      </c>
      <c r="BY93" s="4">
        <f>BE93*$BU93*VLOOKUP("Fuel Specific Gravity",'Raw Data'!$A$1:$B$2000,2,FALSE)</f>
        <v>9255.8624926624198</v>
      </c>
      <c r="BZ93" s="4">
        <f>BF93*$BU93*VLOOKUP("Fuel Specific Gravity",'Raw Data'!$A$1:$B$2000,2,FALSE)</f>
        <v>492.93285388798796</v>
      </c>
      <c r="CA93" s="4">
        <f>BJ93*$BU93*VLOOKUP("Fuel Specific Gravity",'Raw Data'!$A$1:$B$2000,2,FALSE)</f>
        <v>19.563044349447001</v>
      </c>
      <c r="CB93" s="4">
        <f>BM93*$BU93*VLOOKUP("Fuel Specific Gravity",'Raw Data'!$A$1:$B$2000,2,FALSE)</f>
        <v>130.44393031293541</v>
      </c>
    </row>
    <row r="94" spans="1:80" x14ac:dyDescent="0.25">
      <c r="A94" s="2">
        <v>43167</v>
      </c>
      <c r="B94" s="38">
        <v>2.4269675925925924E-2</v>
      </c>
      <c r="C94" s="4">
        <v>12.952</v>
      </c>
      <c r="D94" s="4">
        <v>0.56320000000000003</v>
      </c>
      <c r="E94" s="4">
        <v>5632.3452770000004</v>
      </c>
      <c r="F94" s="4">
        <v>307.8</v>
      </c>
      <c r="G94" s="4">
        <v>2.8</v>
      </c>
      <c r="H94" s="4">
        <v>3248.9</v>
      </c>
      <c r="J94" s="4">
        <v>1.9</v>
      </c>
      <c r="K94" s="4">
        <v>0.87629999999999997</v>
      </c>
      <c r="L94" s="4">
        <v>11.3497</v>
      </c>
      <c r="M94" s="4">
        <v>0.49359999999999998</v>
      </c>
      <c r="N94" s="4">
        <v>269.68979999999999</v>
      </c>
      <c r="O94" s="4">
        <v>2.4279999999999999</v>
      </c>
      <c r="P94" s="4">
        <v>272.10000000000002</v>
      </c>
      <c r="Q94" s="4">
        <v>220.32759999999999</v>
      </c>
      <c r="R94" s="4">
        <v>1.9836</v>
      </c>
      <c r="S94" s="4">
        <v>222.3</v>
      </c>
      <c r="T94" s="4">
        <v>3248.8679000000002</v>
      </c>
      <c r="W94" s="4">
        <v>0</v>
      </c>
      <c r="X94" s="4">
        <v>1.6649</v>
      </c>
      <c r="Y94" s="4">
        <v>11.8</v>
      </c>
      <c r="Z94" s="4">
        <v>850</v>
      </c>
      <c r="AA94" s="4">
        <v>850</v>
      </c>
      <c r="AB94" s="4">
        <v>857</v>
      </c>
      <c r="AC94" s="4">
        <v>93</v>
      </c>
      <c r="AD94" s="4">
        <v>27.33</v>
      </c>
      <c r="AE94" s="4">
        <v>0.63</v>
      </c>
      <c r="AF94" s="4">
        <v>978</v>
      </c>
      <c r="AG94" s="4">
        <v>1</v>
      </c>
      <c r="AH94" s="4">
        <v>39</v>
      </c>
      <c r="AI94" s="4">
        <v>37</v>
      </c>
      <c r="AJ94" s="4">
        <v>189</v>
      </c>
      <c r="AK94" s="4">
        <v>168</v>
      </c>
      <c r="AL94" s="4">
        <v>3.7</v>
      </c>
      <c r="AM94" s="4">
        <v>174.4</v>
      </c>
      <c r="AN94" s="4" t="s">
        <v>155</v>
      </c>
      <c r="AO94" s="4">
        <v>2</v>
      </c>
      <c r="AP94" s="5">
        <v>0.77508101851851852</v>
      </c>
      <c r="AQ94" s="4">
        <v>47.164333999999997</v>
      </c>
      <c r="AR94" s="4">
        <v>-88.487345000000005</v>
      </c>
      <c r="AS94" s="4">
        <v>319.3</v>
      </c>
      <c r="AT94" s="4">
        <v>29.1</v>
      </c>
      <c r="AU94" s="4">
        <v>12</v>
      </c>
      <c r="AV94" s="4">
        <v>10</v>
      </c>
      <c r="AW94" s="4" t="s">
        <v>199</v>
      </c>
      <c r="AX94" s="4">
        <v>1.4</v>
      </c>
      <c r="AY94" s="4">
        <v>1.6</v>
      </c>
      <c r="AZ94" s="4">
        <v>2.1</v>
      </c>
      <c r="BA94" s="4">
        <v>13.404</v>
      </c>
      <c r="BB94" s="4">
        <v>14.55</v>
      </c>
      <c r="BC94" s="4">
        <v>1.0900000000000001</v>
      </c>
      <c r="BD94" s="4">
        <v>14.119</v>
      </c>
      <c r="BE94" s="4">
        <v>2711.3020000000001</v>
      </c>
      <c r="BF94" s="4">
        <v>75.042000000000002</v>
      </c>
      <c r="BG94" s="4">
        <v>6.7469999999999999</v>
      </c>
      <c r="BH94" s="4">
        <v>6.0999999999999999E-2</v>
      </c>
      <c r="BI94" s="4">
        <v>6.8079999999999998</v>
      </c>
      <c r="BJ94" s="4">
        <v>5.5119999999999996</v>
      </c>
      <c r="BK94" s="4">
        <v>0.05</v>
      </c>
      <c r="BL94" s="4">
        <v>5.5620000000000003</v>
      </c>
      <c r="BM94" s="4">
        <v>26.782399999999999</v>
      </c>
      <c r="BQ94" s="4">
        <v>289.19499999999999</v>
      </c>
      <c r="BR94" s="4">
        <v>0.204647</v>
      </c>
      <c r="BS94" s="4">
        <v>-5</v>
      </c>
      <c r="BT94" s="4">
        <v>7.0000000000000001E-3</v>
      </c>
      <c r="BU94" s="4">
        <v>5.001061</v>
      </c>
      <c r="BV94" s="4">
        <v>21</v>
      </c>
      <c r="BW94" s="4">
        <f t="shared" si="10"/>
        <v>1.3212803162</v>
      </c>
      <c r="BY94" s="4">
        <f>BE94*$BU94*VLOOKUP("Fuel Specific Gravity",'Raw Data'!$A$1:$B$2000,2,FALSE)</f>
        <v>10183.099405257923</v>
      </c>
      <c r="BZ94" s="4">
        <f>BF94*$BU94*VLOOKUP("Fuel Specific Gravity",'Raw Data'!$A$1:$B$2000,2,FALSE)</f>
        <v>281.84250429106197</v>
      </c>
      <c r="CA94" s="4">
        <f>BJ94*$BU94*VLOOKUP("Fuel Specific Gravity",'Raw Data'!$A$1:$B$2000,2,FALSE)</f>
        <v>20.701952022231996</v>
      </c>
      <c r="CB94" s="4">
        <f>BM94*$BU94*VLOOKUP("Fuel Specific Gravity",'Raw Data'!$A$1:$B$2000,2,FALSE)</f>
        <v>100.58925251092639</v>
      </c>
    </row>
    <row r="95" spans="1:80" x14ac:dyDescent="0.25">
      <c r="A95" s="2">
        <v>43167</v>
      </c>
      <c r="B95" s="38">
        <v>2.4281250000000004E-2</v>
      </c>
      <c r="C95" s="4">
        <v>12.984</v>
      </c>
      <c r="D95" s="4">
        <v>0.58120000000000005</v>
      </c>
      <c r="E95" s="4">
        <v>5812.0338979999997</v>
      </c>
      <c r="F95" s="4">
        <v>312.10000000000002</v>
      </c>
      <c r="G95" s="4">
        <v>2.5</v>
      </c>
      <c r="H95" s="4">
        <v>2578.5</v>
      </c>
      <c r="J95" s="4">
        <v>1.9</v>
      </c>
      <c r="K95" s="4">
        <v>0.87649999999999995</v>
      </c>
      <c r="L95" s="4">
        <v>11.380699999999999</v>
      </c>
      <c r="M95" s="4">
        <v>0.50949999999999995</v>
      </c>
      <c r="N95" s="4">
        <v>273.60680000000002</v>
      </c>
      <c r="O95" s="4">
        <v>2.1661999999999999</v>
      </c>
      <c r="P95" s="4">
        <v>275.8</v>
      </c>
      <c r="Q95" s="4">
        <v>223.52760000000001</v>
      </c>
      <c r="R95" s="4">
        <v>1.7697000000000001</v>
      </c>
      <c r="S95" s="4">
        <v>225.3</v>
      </c>
      <c r="T95" s="4">
        <v>2578.5419999999999</v>
      </c>
      <c r="W95" s="4">
        <v>0</v>
      </c>
      <c r="X95" s="4">
        <v>1.6654</v>
      </c>
      <c r="Y95" s="4">
        <v>12</v>
      </c>
      <c r="Z95" s="4">
        <v>849</v>
      </c>
      <c r="AA95" s="4">
        <v>849</v>
      </c>
      <c r="AB95" s="4">
        <v>857</v>
      </c>
      <c r="AC95" s="4">
        <v>93</v>
      </c>
      <c r="AD95" s="4">
        <v>27.33</v>
      </c>
      <c r="AE95" s="4">
        <v>0.63</v>
      </c>
      <c r="AF95" s="4">
        <v>978</v>
      </c>
      <c r="AG95" s="4">
        <v>1</v>
      </c>
      <c r="AH95" s="4">
        <v>39</v>
      </c>
      <c r="AI95" s="4">
        <v>37</v>
      </c>
      <c r="AJ95" s="4">
        <v>189</v>
      </c>
      <c r="AK95" s="4">
        <v>168</v>
      </c>
      <c r="AL95" s="4">
        <v>3.8</v>
      </c>
      <c r="AM95" s="4">
        <v>174.8</v>
      </c>
      <c r="AN95" s="4" t="s">
        <v>155</v>
      </c>
      <c r="AO95" s="4">
        <v>2</v>
      </c>
      <c r="AP95" s="5">
        <v>0.77509259259259267</v>
      </c>
      <c r="AQ95" s="4">
        <v>47.164275000000004</v>
      </c>
      <c r="AR95" s="4">
        <v>-88.487481000000002</v>
      </c>
      <c r="AS95" s="4">
        <v>319.3</v>
      </c>
      <c r="AT95" s="4">
        <v>28.1</v>
      </c>
      <c r="AU95" s="4">
        <v>12</v>
      </c>
      <c r="AV95" s="4">
        <v>10</v>
      </c>
      <c r="AW95" s="4" t="s">
        <v>199</v>
      </c>
      <c r="AX95" s="4">
        <v>1.5438000000000001</v>
      </c>
      <c r="AY95" s="4">
        <v>1.1686000000000001</v>
      </c>
      <c r="AZ95" s="4">
        <v>2.2437999999999998</v>
      </c>
      <c r="BA95" s="4">
        <v>13.404</v>
      </c>
      <c r="BB95" s="4">
        <v>14.58</v>
      </c>
      <c r="BC95" s="4">
        <v>1.0900000000000001</v>
      </c>
      <c r="BD95" s="4">
        <v>14.084</v>
      </c>
      <c r="BE95" s="4">
        <v>2723.2269999999999</v>
      </c>
      <c r="BF95" s="4">
        <v>77.587999999999994</v>
      </c>
      <c r="BG95" s="4">
        <v>6.8559999999999999</v>
      </c>
      <c r="BH95" s="4">
        <v>5.3999999999999999E-2</v>
      </c>
      <c r="BI95" s="4">
        <v>6.91</v>
      </c>
      <c r="BJ95" s="4">
        <v>5.601</v>
      </c>
      <c r="BK95" s="4">
        <v>4.3999999999999997E-2</v>
      </c>
      <c r="BL95" s="4">
        <v>5.6459999999999999</v>
      </c>
      <c r="BM95" s="4">
        <v>21.291799999999999</v>
      </c>
      <c r="BQ95" s="4">
        <v>289.76400000000001</v>
      </c>
      <c r="BR95" s="4">
        <v>0.19986100000000001</v>
      </c>
      <c r="BS95" s="4">
        <v>-5</v>
      </c>
      <c r="BT95" s="4">
        <v>7.0000000000000001E-3</v>
      </c>
      <c r="BU95" s="4">
        <v>4.8841029999999996</v>
      </c>
      <c r="BV95" s="4">
        <v>21</v>
      </c>
      <c r="BW95" s="4">
        <f t="shared" si="10"/>
        <v>1.2903800125999998</v>
      </c>
      <c r="BY95" s="4">
        <f>BE95*$BU95*VLOOKUP("Fuel Specific Gravity",'Raw Data'!$A$1:$B$2000,2,FALSE)</f>
        <v>9988.6913914461293</v>
      </c>
      <c r="BZ95" s="4">
        <f>BF95*$BU95*VLOOKUP("Fuel Specific Gravity",'Raw Data'!$A$1:$B$2000,2,FALSE)</f>
        <v>284.58978545656396</v>
      </c>
      <c r="CA95" s="4">
        <f>BJ95*$BU95*VLOOKUP("Fuel Specific Gravity",'Raw Data'!$A$1:$B$2000,2,FALSE)</f>
        <v>20.544251538152999</v>
      </c>
      <c r="CB95" s="4">
        <f>BM95*$BU95*VLOOKUP("Fuel Specific Gravity",'Raw Data'!$A$1:$B$2000,2,FALSE)</f>
        <v>78.097499535805383</v>
      </c>
    </row>
    <row r="96" spans="1:80" x14ac:dyDescent="0.25">
      <c r="A96" s="2">
        <v>43167</v>
      </c>
      <c r="B96" s="38">
        <v>2.4292824074074074E-2</v>
      </c>
      <c r="C96" s="4">
        <v>12.959</v>
      </c>
      <c r="D96" s="4">
        <v>0.56259999999999999</v>
      </c>
      <c r="E96" s="4">
        <v>5625.5932199999997</v>
      </c>
      <c r="F96" s="4">
        <v>325.7</v>
      </c>
      <c r="G96" s="4">
        <v>2.4</v>
      </c>
      <c r="H96" s="4">
        <v>2243.8000000000002</v>
      </c>
      <c r="J96" s="4">
        <v>1.9</v>
      </c>
      <c r="K96" s="4">
        <v>0.87719999999999998</v>
      </c>
      <c r="L96" s="4">
        <v>11.367699999999999</v>
      </c>
      <c r="M96" s="4">
        <v>0.49349999999999999</v>
      </c>
      <c r="N96" s="4">
        <v>285.71030000000002</v>
      </c>
      <c r="O96" s="4">
        <v>2.1053000000000002</v>
      </c>
      <c r="P96" s="4">
        <v>287.8</v>
      </c>
      <c r="Q96" s="4">
        <v>233.41579999999999</v>
      </c>
      <c r="R96" s="4">
        <v>1.72</v>
      </c>
      <c r="S96" s="4">
        <v>235.1</v>
      </c>
      <c r="T96" s="4">
        <v>2243.7979999999998</v>
      </c>
      <c r="W96" s="4">
        <v>0</v>
      </c>
      <c r="X96" s="4">
        <v>1.6667000000000001</v>
      </c>
      <c r="Y96" s="4">
        <v>11.9</v>
      </c>
      <c r="Z96" s="4">
        <v>850</v>
      </c>
      <c r="AA96" s="4">
        <v>850</v>
      </c>
      <c r="AB96" s="4">
        <v>857</v>
      </c>
      <c r="AC96" s="4">
        <v>93</v>
      </c>
      <c r="AD96" s="4">
        <v>27.33</v>
      </c>
      <c r="AE96" s="4">
        <v>0.63</v>
      </c>
      <c r="AF96" s="4">
        <v>978</v>
      </c>
      <c r="AG96" s="4">
        <v>1</v>
      </c>
      <c r="AH96" s="4">
        <v>39</v>
      </c>
      <c r="AI96" s="4">
        <v>37</v>
      </c>
      <c r="AJ96" s="4">
        <v>189</v>
      </c>
      <c r="AK96" s="4">
        <v>168</v>
      </c>
      <c r="AL96" s="4">
        <v>3.7</v>
      </c>
      <c r="AM96" s="4">
        <v>175</v>
      </c>
      <c r="AN96" s="4" t="s">
        <v>155</v>
      </c>
      <c r="AO96" s="4">
        <v>2</v>
      </c>
      <c r="AP96" s="5">
        <v>0.77510416666666659</v>
      </c>
      <c r="AQ96" s="4">
        <v>47.164234</v>
      </c>
      <c r="AR96" s="4">
        <v>-88.487629999999996</v>
      </c>
      <c r="AS96" s="4">
        <v>319.3</v>
      </c>
      <c r="AT96" s="4">
        <v>27.7</v>
      </c>
      <c r="AU96" s="4">
        <v>12</v>
      </c>
      <c r="AV96" s="4">
        <v>10</v>
      </c>
      <c r="AW96" s="4" t="s">
        <v>199</v>
      </c>
      <c r="AX96" s="4">
        <v>1.6</v>
      </c>
      <c r="AY96" s="4">
        <v>1</v>
      </c>
      <c r="AZ96" s="4">
        <v>2.2999999999999998</v>
      </c>
      <c r="BA96" s="4">
        <v>13.404</v>
      </c>
      <c r="BB96" s="4">
        <v>14.66</v>
      </c>
      <c r="BC96" s="4">
        <v>1.0900000000000001</v>
      </c>
      <c r="BD96" s="4">
        <v>13.997999999999999</v>
      </c>
      <c r="BE96" s="4">
        <v>2734.2179999999998</v>
      </c>
      <c r="BF96" s="4">
        <v>75.545000000000002</v>
      </c>
      <c r="BG96" s="4">
        <v>7.1970000000000001</v>
      </c>
      <c r="BH96" s="4">
        <v>5.2999999999999999E-2</v>
      </c>
      <c r="BI96" s="4">
        <v>7.25</v>
      </c>
      <c r="BJ96" s="4">
        <v>5.8789999999999996</v>
      </c>
      <c r="BK96" s="4">
        <v>4.2999999999999997E-2</v>
      </c>
      <c r="BL96" s="4">
        <v>5.923</v>
      </c>
      <c r="BM96" s="4">
        <v>18.623699999999999</v>
      </c>
      <c r="BQ96" s="4">
        <v>291.48399999999998</v>
      </c>
      <c r="BR96" s="4">
        <v>0.173567</v>
      </c>
      <c r="BS96" s="4">
        <v>-5</v>
      </c>
      <c r="BT96" s="4">
        <v>7.0000000000000001E-3</v>
      </c>
      <c r="BU96" s="4">
        <v>4.2415440000000002</v>
      </c>
      <c r="BV96" s="4">
        <v>21</v>
      </c>
      <c r="BW96" s="4">
        <f t="shared" si="10"/>
        <v>1.1206159248000001</v>
      </c>
      <c r="BY96" s="4">
        <f>BE96*$BU96*VLOOKUP("Fuel Specific Gravity",'Raw Data'!$A$1:$B$2000,2,FALSE)</f>
        <v>8709.5767703965921</v>
      </c>
      <c r="BZ96" s="4">
        <f>BF96*$BU96*VLOOKUP("Fuel Specific Gravity",'Raw Data'!$A$1:$B$2000,2,FALSE)</f>
        <v>240.64100855148001</v>
      </c>
      <c r="CA96" s="4">
        <f>BJ96*$BU96*VLOOKUP("Fuel Specific Gravity",'Raw Data'!$A$1:$B$2000,2,FALSE)</f>
        <v>18.726963919176001</v>
      </c>
      <c r="CB96" s="4">
        <f>BM96*$BU96*VLOOKUP("Fuel Specific Gravity",'Raw Data'!$A$1:$B$2000,2,FALSE)</f>
        <v>59.323925487592803</v>
      </c>
    </row>
    <row r="97" spans="1:80" x14ac:dyDescent="0.25">
      <c r="A97" s="2">
        <v>43167</v>
      </c>
      <c r="B97" s="38">
        <v>2.4304398148148151E-2</v>
      </c>
      <c r="C97" s="4">
        <v>12.94</v>
      </c>
      <c r="D97" s="4">
        <v>0.36509999999999998</v>
      </c>
      <c r="E97" s="4">
        <v>3650.704698</v>
      </c>
      <c r="F97" s="4">
        <v>325.60000000000002</v>
      </c>
      <c r="G97" s="4">
        <v>2.4</v>
      </c>
      <c r="H97" s="4">
        <v>1877.9</v>
      </c>
      <c r="J97" s="4">
        <v>1.9</v>
      </c>
      <c r="K97" s="4">
        <v>0.87949999999999995</v>
      </c>
      <c r="L97" s="4">
        <v>11.381</v>
      </c>
      <c r="M97" s="4">
        <v>0.3211</v>
      </c>
      <c r="N97" s="4">
        <v>286.37259999999998</v>
      </c>
      <c r="O97" s="4">
        <v>2.1107999999999998</v>
      </c>
      <c r="P97" s="4">
        <v>288.5</v>
      </c>
      <c r="Q97" s="4">
        <v>233.95689999999999</v>
      </c>
      <c r="R97" s="4">
        <v>1.7244999999999999</v>
      </c>
      <c r="S97" s="4">
        <v>235.7</v>
      </c>
      <c r="T97" s="4">
        <v>1877.923</v>
      </c>
      <c r="W97" s="4">
        <v>0</v>
      </c>
      <c r="X97" s="4">
        <v>1.6711</v>
      </c>
      <c r="Y97" s="4">
        <v>11.9</v>
      </c>
      <c r="Z97" s="4">
        <v>850</v>
      </c>
      <c r="AA97" s="4">
        <v>849</v>
      </c>
      <c r="AB97" s="4">
        <v>857</v>
      </c>
      <c r="AC97" s="4">
        <v>93</v>
      </c>
      <c r="AD97" s="4">
        <v>27.33</v>
      </c>
      <c r="AE97" s="4">
        <v>0.63</v>
      </c>
      <c r="AF97" s="4">
        <v>978</v>
      </c>
      <c r="AG97" s="4">
        <v>1</v>
      </c>
      <c r="AH97" s="4">
        <v>39</v>
      </c>
      <c r="AI97" s="4">
        <v>37</v>
      </c>
      <c r="AJ97" s="4">
        <v>189</v>
      </c>
      <c r="AK97" s="4">
        <v>168</v>
      </c>
      <c r="AL97" s="4">
        <v>3.8</v>
      </c>
      <c r="AM97" s="4">
        <v>175</v>
      </c>
      <c r="AN97" s="4" t="s">
        <v>155</v>
      </c>
      <c r="AO97" s="4">
        <v>2</v>
      </c>
      <c r="AP97" s="5">
        <v>0.77511574074074074</v>
      </c>
      <c r="AQ97" s="4">
        <v>47.164194999999999</v>
      </c>
      <c r="AR97" s="4">
        <v>-88.487731999999994</v>
      </c>
      <c r="AS97" s="4">
        <v>319.3</v>
      </c>
      <c r="AT97" s="4">
        <v>24.8</v>
      </c>
      <c r="AU97" s="4">
        <v>12</v>
      </c>
      <c r="AV97" s="4">
        <v>10</v>
      </c>
      <c r="AW97" s="4" t="s">
        <v>199</v>
      </c>
      <c r="AX97" s="4">
        <v>1.6</v>
      </c>
      <c r="AY97" s="4">
        <v>1</v>
      </c>
      <c r="AZ97" s="4">
        <v>2.2999999999999998</v>
      </c>
      <c r="BA97" s="4">
        <v>13.404</v>
      </c>
      <c r="BB97" s="4">
        <v>14.95</v>
      </c>
      <c r="BC97" s="4">
        <v>1.1200000000000001</v>
      </c>
      <c r="BD97" s="4">
        <v>13.699</v>
      </c>
      <c r="BE97" s="4">
        <v>2782.6280000000002</v>
      </c>
      <c r="BF97" s="4">
        <v>49.966000000000001</v>
      </c>
      <c r="BG97" s="4">
        <v>7.3319999999999999</v>
      </c>
      <c r="BH97" s="4">
        <v>5.3999999999999999E-2</v>
      </c>
      <c r="BI97" s="4">
        <v>7.3860000000000001</v>
      </c>
      <c r="BJ97" s="4">
        <v>5.99</v>
      </c>
      <c r="BK97" s="4">
        <v>4.3999999999999997E-2</v>
      </c>
      <c r="BL97" s="4">
        <v>6.0339999999999998</v>
      </c>
      <c r="BM97" s="4">
        <v>15.8444</v>
      </c>
      <c r="BQ97" s="4">
        <v>297.08</v>
      </c>
      <c r="BR97" s="4">
        <v>0.179647</v>
      </c>
      <c r="BS97" s="4">
        <v>-5</v>
      </c>
      <c r="BT97" s="4">
        <v>7.0000000000000001E-3</v>
      </c>
      <c r="BU97" s="4">
        <v>4.3901240000000001</v>
      </c>
      <c r="BV97" s="4">
        <v>21</v>
      </c>
      <c r="BW97" s="4">
        <f t="shared" si="10"/>
        <v>1.1598707608000001</v>
      </c>
      <c r="BY97" s="4">
        <f>BE97*$BU97*VLOOKUP("Fuel Specific Gravity",'Raw Data'!$A$1:$B$2000,2,FALSE)</f>
        <v>9174.2775563698724</v>
      </c>
      <c r="BZ97" s="4">
        <f>BF97*$BU97*VLOOKUP("Fuel Specific Gravity",'Raw Data'!$A$1:$B$2000,2,FALSE)</f>
        <v>164.73705877378401</v>
      </c>
      <c r="CA97" s="4">
        <f>BJ97*$BU97*VLOOKUP("Fuel Specific Gravity",'Raw Data'!$A$1:$B$2000,2,FALSE)</f>
        <v>19.74892891276</v>
      </c>
      <c r="CB97" s="4">
        <f>BM97*$BU97*VLOOKUP("Fuel Specific Gravity",'Raw Data'!$A$1:$B$2000,2,FALSE)</f>
        <v>52.238719409905606</v>
      </c>
    </row>
    <row r="98" spans="1:80" x14ac:dyDescent="0.25">
      <c r="A98" s="2">
        <v>43167</v>
      </c>
      <c r="B98" s="38">
        <v>2.4315972222222221E-2</v>
      </c>
      <c r="C98" s="4">
        <v>12.936999999999999</v>
      </c>
      <c r="D98" s="4">
        <v>0.3301</v>
      </c>
      <c r="E98" s="4">
        <v>3301.2855979999999</v>
      </c>
      <c r="F98" s="4">
        <v>315.10000000000002</v>
      </c>
      <c r="G98" s="4">
        <v>2.4</v>
      </c>
      <c r="H98" s="4">
        <v>1613</v>
      </c>
      <c r="J98" s="4">
        <v>1.8</v>
      </c>
      <c r="K98" s="4">
        <v>0.88009999999999999</v>
      </c>
      <c r="L98" s="4">
        <v>11.385999999999999</v>
      </c>
      <c r="M98" s="4">
        <v>0.29060000000000002</v>
      </c>
      <c r="N98" s="4">
        <v>277.35789999999997</v>
      </c>
      <c r="O98" s="4">
        <v>2.1122999999999998</v>
      </c>
      <c r="P98" s="4">
        <v>279.5</v>
      </c>
      <c r="Q98" s="4">
        <v>226.59219999999999</v>
      </c>
      <c r="R98" s="4">
        <v>1.7257</v>
      </c>
      <c r="S98" s="4">
        <v>228.3</v>
      </c>
      <c r="T98" s="4">
        <v>1612.9529</v>
      </c>
      <c r="W98" s="4">
        <v>0</v>
      </c>
      <c r="X98" s="4">
        <v>1.5842000000000001</v>
      </c>
      <c r="Y98" s="4">
        <v>11.9</v>
      </c>
      <c r="Z98" s="4">
        <v>849</v>
      </c>
      <c r="AA98" s="4">
        <v>849</v>
      </c>
      <c r="AB98" s="4">
        <v>857</v>
      </c>
      <c r="AC98" s="4">
        <v>93</v>
      </c>
      <c r="AD98" s="4">
        <v>27.33</v>
      </c>
      <c r="AE98" s="4">
        <v>0.63</v>
      </c>
      <c r="AF98" s="4">
        <v>978</v>
      </c>
      <c r="AG98" s="4">
        <v>1</v>
      </c>
      <c r="AH98" s="4">
        <v>39</v>
      </c>
      <c r="AI98" s="4">
        <v>37</v>
      </c>
      <c r="AJ98" s="4">
        <v>189.9</v>
      </c>
      <c r="AK98" s="4">
        <v>168.9</v>
      </c>
      <c r="AL98" s="4">
        <v>3.8</v>
      </c>
      <c r="AM98" s="4">
        <v>175</v>
      </c>
      <c r="AN98" s="4" t="s">
        <v>155</v>
      </c>
      <c r="AO98" s="4">
        <v>2</v>
      </c>
      <c r="AP98" s="5">
        <v>0.77506944444444448</v>
      </c>
      <c r="AQ98" s="4">
        <v>47.164164999999997</v>
      </c>
      <c r="AR98" s="4">
        <v>-88.487851000000006</v>
      </c>
      <c r="AS98" s="4">
        <v>319.2</v>
      </c>
      <c r="AT98" s="4">
        <v>22.6</v>
      </c>
      <c r="AU98" s="4">
        <v>12</v>
      </c>
      <c r="AV98" s="4">
        <v>10</v>
      </c>
      <c r="AW98" s="4" t="s">
        <v>199</v>
      </c>
      <c r="AX98" s="4">
        <v>1.671872</v>
      </c>
      <c r="AY98" s="4">
        <v>1.1437440000000001</v>
      </c>
      <c r="AZ98" s="4">
        <v>2.3718720000000002</v>
      </c>
      <c r="BA98" s="4">
        <v>13.404</v>
      </c>
      <c r="BB98" s="4">
        <v>15.03</v>
      </c>
      <c r="BC98" s="4">
        <v>1.1200000000000001</v>
      </c>
      <c r="BD98" s="4">
        <v>13.622</v>
      </c>
      <c r="BE98" s="4">
        <v>2796.13</v>
      </c>
      <c r="BF98" s="4">
        <v>45.414000000000001</v>
      </c>
      <c r="BG98" s="4">
        <v>7.133</v>
      </c>
      <c r="BH98" s="4">
        <v>5.3999999999999999E-2</v>
      </c>
      <c r="BI98" s="4">
        <v>7.1870000000000003</v>
      </c>
      <c r="BJ98" s="4">
        <v>5.827</v>
      </c>
      <c r="BK98" s="4">
        <v>4.3999999999999997E-2</v>
      </c>
      <c r="BL98" s="4">
        <v>5.8719999999999999</v>
      </c>
      <c r="BM98" s="4">
        <v>13.668799999999999</v>
      </c>
      <c r="BQ98" s="4">
        <v>282.87599999999998</v>
      </c>
      <c r="BR98" s="4">
        <v>0.18801599999999999</v>
      </c>
      <c r="BS98" s="4">
        <v>-5</v>
      </c>
      <c r="BT98" s="4">
        <v>7.0000000000000001E-3</v>
      </c>
      <c r="BU98" s="4">
        <v>4.5946410000000002</v>
      </c>
      <c r="BV98" s="4">
        <v>21</v>
      </c>
      <c r="BW98" s="4">
        <f t="shared" si="10"/>
        <v>1.2139041522</v>
      </c>
      <c r="BY98" s="4">
        <f>BE98*$BU98*VLOOKUP("Fuel Specific Gravity",'Raw Data'!$A$1:$B$2000,2,FALSE)</f>
        <v>9648.2573680368314</v>
      </c>
      <c r="BZ98" s="4">
        <f>BF98*$BU98*VLOOKUP("Fuel Specific Gravity",'Raw Data'!$A$1:$B$2000,2,FALSE)</f>
        <v>156.704430806874</v>
      </c>
      <c r="CA98" s="4">
        <f>BJ98*$BU98*VLOOKUP("Fuel Specific Gravity",'Raw Data'!$A$1:$B$2000,2,FALSE)</f>
        <v>20.106502803357003</v>
      </c>
      <c r="CB98" s="4">
        <f>BM98*$BU98*VLOOKUP("Fuel Specific Gravity",'Raw Data'!$A$1:$B$2000,2,FALSE)</f>
        <v>47.165224904500803</v>
      </c>
    </row>
    <row r="99" spans="1:80" x14ac:dyDescent="0.25">
      <c r="A99" s="2">
        <v>43167</v>
      </c>
      <c r="B99" s="38">
        <v>2.4327546296296295E-2</v>
      </c>
      <c r="C99" s="4">
        <v>12.927</v>
      </c>
      <c r="D99" s="4">
        <v>0.36680000000000001</v>
      </c>
      <c r="E99" s="4">
        <v>3667.8075309999999</v>
      </c>
      <c r="F99" s="4">
        <v>314.39999999999998</v>
      </c>
      <c r="G99" s="4">
        <v>2.4</v>
      </c>
      <c r="H99" s="4">
        <v>1499.6</v>
      </c>
      <c r="J99" s="4">
        <v>1.8</v>
      </c>
      <c r="K99" s="4">
        <v>0.87990000000000002</v>
      </c>
      <c r="L99" s="4">
        <v>11.375400000000001</v>
      </c>
      <c r="M99" s="4">
        <v>0.32269999999999999</v>
      </c>
      <c r="N99" s="4">
        <v>276.66820000000001</v>
      </c>
      <c r="O99" s="4">
        <v>2.1118000000000001</v>
      </c>
      <c r="P99" s="4">
        <v>278.8</v>
      </c>
      <c r="Q99" s="4">
        <v>226.02869999999999</v>
      </c>
      <c r="R99" s="4">
        <v>1.7253000000000001</v>
      </c>
      <c r="S99" s="4">
        <v>227.8</v>
      </c>
      <c r="T99" s="4">
        <v>1499.6198999999999</v>
      </c>
      <c r="W99" s="4">
        <v>0</v>
      </c>
      <c r="X99" s="4">
        <v>1.5839000000000001</v>
      </c>
      <c r="Y99" s="4">
        <v>11.8</v>
      </c>
      <c r="Z99" s="4">
        <v>850</v>
      </c>
      <c r="AA99" s="4">
        <v>850</v>
      </c>
      <c r="AB99" s="4">
        <v>857</v>
      </c>
      <c r="AC99" s="4">
        <v>93</v>
      </c>
      <c r="AD99" s="4">
        <v>27.33</v>
      </c>
      <c r="AE99" s="4">
        <v>0.63</v>
      </c>
      <c r="AF99" s="4">
        <v>978</v>
      </c>
      <c r="AG99" s="4">
        <v>1</v>
      </c>
      <c r="AH99" s="4">
        <v>39</v>
      </c>
      <c r="AI99" s="4">
        <v>37</v>
      </c>
      <c r="AJ99" s="4">
        <v>189.1</v>
      </c>
      <c r="AK99" s="4">
        <v>168.1</v>
      </c>
      <c r="AL99" s="4">
        <v>3.7</v>
      </c>
      <c r="AM99" s="4">
        <v>175.2</v>
      </c>
      <c r="AN99" s="4" t="s">
        <v>155</v>
      </c>
      <c r="AO99" s="4">
        <v>2</v>
      </c>
      <c r="AP99" s="5">
        <v>0.77513888888888882</v>
      </c>
      <c r="AQ99" s="4">
        <v>47.164154000000003</v>
      </c>
      <c r="AR99" s="4">
        <v>-88.487977999999998</v>
      </c>
      <c r="AS99" s="4">
        <v>319</v>
      </c>
      <c r="AT99" s="4">
        <v>21.7</v>
      </c>
      <c r="AU99" s="4">
        <v>12</v>
      </c>
      <c r="AV99" s="4">
        <v>10</v>
      </c>
      <c r="AW99" s="4" t="s">
        <v>199</v>
      </c>
      <c r="AX99" s="4">
        <v>1.7719</v>
      </c>
      <c r="AY99" s="4">
        <v>1.0562</v>
      </c>
      <c r="AZ99" s="4">
        <v>2.4719000000000002</v>
      </c>
      <c r="BA99" s="4">
        <v>13.404</v>
      </c>
      <c r="BB99" s="4">
        <v>15.01</v>
      </c>
      <c r="BC99" s="4">
        <v>1.1200000000000001</v>
      </c>
      <c r="BD99" s="4">
        <v>13.645</v>
      </c>
      <c r="BE99" s="4">
        <v>2791.0970000000002</v>
      </c>
      <c r="BF99" s="4">
        <v>50.402000000000001</v>
      </c>
      <c r="BG99" s="4">
        <v>7.109</v>
      </c>
      <c r="BH99" s="4">
        <v>5.3999999999999999E-2</v>
      </c>
      <c r="BI99" s="4">
        <v>7.1630000000000003</v>
      </c>
      <c r="BJ99" s="4">
        <v>5.8079999999999998</v>
      </c>
      <c r="BK99" s="4">
        <v>4.3999999999999997E-2</v>
      </c>
      <c r="BL99" s="4">
        <v>5.8520000000000003</v>
      </c>
      <c r="BM99" s="4">
        <v>12.6973</v>
      </c>
      <c r="BQ99" s="4">
        <v>282.57400000000001</v>
      </c>
      <c r="BR99" s="4">
        <v>0.184615</v>
      </c>
      <c r="BS99" s="4">
        <v>-5</v>
      </c>
      <c r="BT99" s="4">
        <v>7.0000000000000001E-3</v>
      </c>
      <c r="BU99" s="4">
        <v>4.5115290000000003</v>
      </c>
      <c r="BV99" s="4">
        <v>21</v>
      </c>
      <c r="BW99" s="4">
        <f t="shared" si="10"/>
        <v>1.1919459618000001</v>
      </c>
      <c r="BY99" s="4">
        <f>BE99*$BU99*VLOOKUP("Fuel Specific Gravity",'Raw Data'!$A$1:$B$2000,2,FALSE)</f>
        <v>9456.6784080420639</v>
      </c>
      <c r="BZ99" s="4">
        <f>BF99*$BU99*VLOOKUP("Fuel Specific Gravity",'Raw Data'!$A$1:$B$2000,2,FALSE)</f>
        <v>170.76995357815804</v>
      </c>
      <c r="CA99" s="4">
        <f>BJ99*$BU99*VLOOKUP("Fuel Specific Gravity",'Raw Data'!$A$1:$B$2000,2,FALSE)</f>
        <v>19.678423284432</v>
      </c>
      <c r="CB99" s="4">
        <f>BM99*$BU99*VLOOKUP("Fuel Specific Gravity",'Raw Data'!$A$1:$B$2000,2,FALSE)</f>
        <v>43.020462115946707</v>
      </c>
    </row>
    <row r="100" spans="1:80" x14ac:dyDescent="0.25">
      <c r="A100" s="2">
        <v>43167</v>
      </c>
      <c r="B100" s="38">
        <v>2.4339120370370369E-2</v>
      </c>
      <c r="C100" s="4">
        <v>12.911</v>
      </c>
      <c r="D100" s="4">
        <v>0.36149999999999999</v>
      </c>
      <c r="E100" s="4">
        <v>3615.087282</v>
      </c>
      <c r="F100" s="4">
        <v>316.7</v>
      </c>
      <c r="G100" s="4">
        <v>2.4</v>
      </c>
      <c r="H100" s="4">
        <v>1452</v>
      </c>
      <c r="J100" s="4">
        <v>1.8</v>
      </c>
      <c r="K100" s="4">
        <v>0.88019999999999998</v>
      </c>
      <c r="L100" s="4">
        <v>11.364000000000001</v>
      </c>
      <c r="M100" s="4">
        <v>0.31819999999999998</v>
      </c>
      <c r="N100" s="4">
        <v>278.7303</v>
      </c>
      <c r="O100" s="4">
        <v>2.1124999999999998</v>
      </c>
      <c r="P100" s="4">
        <v>280.8</v>
      </c>
      <c r="Q100" s="4">
        <v>227.71340000000001</v>
      </c>
      <c r="R100" s="4">
        <v>1.7258</v>
      </c>
      <c r="S100" s="4">
        <v>229.4</v>
      </c>
      <c r="T100" s="4">
        <v>1452.0204000000001</v>
      </c>
      <c r="W100" s="4">
        <v>0</v>
      </c>
      <c r="X100" s="4">
        <v>1.5843</v>
      </c>
      <c r="Y100" s="4">
        <v>11.9</v>
      </c>
      <c r="Z100" s="4">
        <v>850</v>
      </c>
      <c r="AA100" s="4">
        <v>850</v>
      </c>
      <c r="AB100" s="4">
        <v>857</v>
      </c>
      <c r="AC100" s="4">
        <v>93</v>
      </c>
      <c r="AD100" s="4">
        <v>27.33</v>
      </c>
      <c r="AE100" s="4">
        <v>0.63</v>
      </c>
      <c r="AF100" s="4">
        <v>978</v>
      </c>
      <c r="AG100" s="4">
        <v>1</v>
      </c>
      <c r="AH100" s="4">
        <v>39</v>
      </c>
      <c r="AI100" s="4">
        <v>37</v>
      </c>
      <c r="AJ100" s="4">
        <v>189.9</v>
      </c>
      <c r="AK100" s="4">
        <v>168</v>
      </c>
      <c r="AL100" s="4">
        <v>3.8</v>
      </c>
      <c r="AM100" s="4">
        <v>175.6</v>
      </c>
      <c r="AN100" s="4" t="s">
        <v>155</v>
      </c>
      <c r="AO100" s="4">
        <v>2</v>
      </c>
      <c r="AP100" s="5">
        <v>0.77515046296296297</v>
      </c>
      <c r="AQ100" s="4">
        <v>47.164150999999997</v>
      </c>
      <c r="AR100" s="4">
        <v>-88.488102999999995</v>
      </c>
      <c r="AS100" s="4">
        <v>319</v>
      </c>
      <c r="AT100" s="4">
        <v>21.3</v>
      </c>
      <c r="AU100" s="4">
        <v>12</v>
      </c>
      <c r="AV100" s="4">
        <v>10</v>
      </c>
      <c r="AW100" s="4" t="s">
        <v>199</v>
      </c>
      <c r="AX100" s="4">
        <v>1.9438</v>
      </c>
      <c r="AY100" s="4">
        <v>1.3594999999999999</v>
      </c>
      <c r="AZ100" s="4">
        <v>2.8595000000000002</v>
      </c>
      <c r="BA100" s="4">
        <v>13.404</v>
      </c>
      <c r="BB100" s="4">
        <v>15.04</v>
      </c>
      <c r="BC100" s="4">
        <v>1.1200000000000001</v>
      </c>
      <c r="BD100" s="4">
        <v>13.612</v>
      </c>
      <c r="BE100" s="4">
        <v>2793.1990000000001</v>
      </c>
      <c r="BF100" s="4">
        <v>49.779000000000003</v>
      </c>
      <c r="BG100" s="4">
        <v>7.1749999999999998</v>
      </c>
      <c r="BH100" s="4">
        <v>5.3999999999999999E-2</v>
      </c>
      <c r="BI100" s="4">
        <v>7.2290000000000001</v>
      </c>
      <c r="BJ100" s="4">
        <v>5.8609999999999998</v>
      </c>
      <c r="BK100" s="4">
        <v>4.3999999999999997E-2</v>
      </c>
      <c r="BL100" s="4">
        <v>5.9059999999999997</v>
      </c>
      <c r="BM100" s="4">
        <v>12.315899999999999</v>
      </c>
      <c r="BQ100" s="4">
        <v>283.15100000000001</v>
      </c>
      <c r="BR100" s="4">
        <v>0.179615</v>
      </c>
      <c r="BS100" s="4">
        <v>-5</v>
      </c>
      <c r="BT100" s="4">
        <v>6.123E-3</v>
      </c>
      <c r="BU100" s="4">
        <v>4.3893409999999999</v>
      </c>
      <c r="BV100" s="4">
        <v>21</v>
      </c>
      <c r="BW100" s="4">
        <f t="shared" si="10"/>
        <v>1.1596638922</v>
      </c>
      <c r="BY100" s="4">
        <f>BE100*$BU100*VLOOKUP("Fuel Specific Gravity",'Raw Data'!$A$1:$B$2000,2,FALSE)</f>
        <v>9207.4874717861094</v>
      </c>
      <c r="BZ100" s="4">
        <f>BF100*$BU100*VLOOKUP("Fuel Specific Gravity",'Raw Data'!$A$1:$B$2000,2,FALSE)</f>
        <v>164.091251234889</v>
      </c>
      <c r="CA100" s="4">
        <f>BJ100*$BU100*VLOOKUP("Fuel Specific Gravity",'Raw Data'!$A$1:$B$2000,2,FALSE)</f>
        <v>19.320171628350998</v>
      </c>
      <c r="CB100" s="4">
        <f>BM100*$BU100*VLOOKUP("Fuel Specific Gravity",'Raw Data'!$A$1:$B$2000,2,FALSE)</f>
        <v>40.598072301246894</v>
      </c>
    </row>
    <row r="101" spans="1:80" x14ac:dyDescent="0.25">
      <c r="A101" s="2">
        <v>43167</v>
      </c>
      <c r="B101" s="38">
        <v>2.4350694444444442E-2</v>
      </c>
      <c r="C101" s="4">
        <v>12.887</v>
      </c>
      <c r="D101" s="4">
        <v>0.2702</v>
      </c>
      <c r="E101" s="4">
        <v>2702.4097400000001</v>
      </c>
      <c r="F101" s="4">
        <v>311.8</v>
      </c>
      <c r="G101" s="4">
        <v>2.4</v>
      </c>
      <c r="H101" s="4">
        <v>1345.8</v>
      </c>
      <c r="J101" s="4">
        <v>1.8</v>
      </c>
      <c r="K101" s="4">
        <v>0.88129999999999997</v>
      </c>
      <c r="L101" s="4">
        <v>11.357100000000001</v>
      </c>
      <c r="M101" s="4">
        <v>0.2382</v>
      </c>
      <c r="N101" s="4">
        <v>274.82670000000002</v>
      </c>
      <c r="O101" s="4">
        <v>2.1152000000000002</v>
      </c>
      <c r="P101" s="4">
        <v>276.89999999999998</v>
      </c>
      <c r="Q101" s="4">
        <v>224.52420000000001</v>
      </c>
      <c r="R101" s="4">
        <v>1.728</v>
      </c>
      <c r="S101" s="4">
        <v>226.3</v>
      </c>
      <c r="T101" s="4">
        <v>1345.8387</v>
      </c>
      <c r="W101" s="4">
        <v>0</v>
      </c>
      <c r="X101" s="4">
        <v>1.5864</v>
      </c>
      <c r="Y101" s="4">
        <v>11.9</v>
      </c>
      <c r="Z101" s="4">
        <v>850</v>
      </c>
      <c r="AA101" s="4">
        <v>850</v>
      </c>
      <c r="AB101" s="4">
        <v>857</v>
      </c>
      <c r="AC101" s="4">
        <v>93</v>
      </c>
      <c r="AD101" s="4">
        <v>27.33</v>
      </c>
      <c r="AE101" s="4">
        <v>0.63</v>
      </c>
      <c r="AF101" s="4">
        <v>978</v>
      </c>
      <c r="AG101" s="4">
        <v>1</v>
      </c>
      <c r="AH101" s="4">
        <v>39</v>
      </c>
      <c r="AI101" s="4">
        <v>37</v>
      </c>
      <c r="AJ101" s="4">
        <v>190</v>
      </c>
      <c r="AK101" s="4">
        <v>168</v>
      </c>
      <c r="AL101" s="4">
        <v>3.8</v>
      </c>
      <c r="AM101" s="4">
        <v>176</v>
      </c>
      <c r="AN101" s="4" t="s">
        <v>155</v>
      </c>
      <c r="AO101" s="4">
        <v>2</v>
      </c>
      <c r="AP101" s="5">
        <v>0.77516203703703701</v>
      </c>
      <c r="AQ101" s="4">
        <v>47.164161999999997</v>
      </c>
      <c r="AR101" s="4">
        <v>-88.488226999999995</v>
      </c>
      <c r="AS101" s="4">
        <v>319.10000000000002</v>
      </c>
      <c r="AT101" s="4">
        <v>21.1</v>
      </c>
      <c r="AU101" s="4">
        <v>12</v>
      </c>
      <c r="AV101" s="4">
        <v>10</v>
      </c>
      <c r="AW101" s="4" t="s">
        <v>199</v>
      </c>
      <c r="AX101" s="4">
        <v>1.9280999999999999</v>
      </c>
      <c r="AY101" s="4">
        <v>1.6437999999999999</v>
      </c>
      <c r="AZ101" s="4">
        <v>3</v>
      </c>
      <c r="BA101" s="4">
        <v>13.404</v>
      </c>
      <c r="BB101" s="4">
        <v>15.19</v>
      </c>
      <c r="BC101" s="4">
        <v>1.1299999999999999</v>
      </c>
      <c r="BD101" s="4">
        <v>13.467000000000001</v>
      </c>
      <c r="BE101" s="4">
        <v>2814.8</v>
      </c>
      <c r="BF101" s="4">
        <v>37.57</v>
      </c>
      <c r="BG101" s="4">
        <v>7.133</v>
      </c>
      <c r="BH101" s="4">
        <v>5.5E-2</v>
      </c>
      <c r="BI101" s="4">
        <v>7.1879999999999997</v>
      </c>
      <c r="BJ101" s="4">
        <v>5.827</v>
      </c>
      <c r="BK101" s="4">
        <v>4.4999999999999998E-2</v>
      </c>
      <c r="BL101" s="4">
        <v>5.8719999999999999</v>
      </c>
      <c r="BM101" s="4">
        <v>11.5105</v>
      </c>
      <c r="BQ101" s="4">
        <v>285.87799999999999</v>
      </c>
      <c r="BR101" s="4">
        <v>0.185139</v>
      </c>
      <c r="BS101" s="4">
        <v>-5</v>
      </c>
      <c r="BT101" s="4">
        <v>6.0000000000000001E-3</v>
      </c>
      <c r="BU101" s="4">
        <v>4.5243339999999996</v>
      </c>
      <c r="BV101" s="4">
        <v>21</v>
      </c>
      <c r="BW101" s="4">
        <f t="shared" si="10"/>
        <v>1.1953290427999999</v>
      </c>
      <c r="BY101" s="4">
        <f>BE101*$BU101*VLOOKUP("Fuel Specific Gravity",'Raw Data'!$A$1:$B$2000,2,FALSE)</f>
        <v>9564.0566027431996</v>
      </c>
      <c r="BZ101" s="4">
        <f>BF101*$BU101*VLOOKUP("Fuel Specific Gravity",'Raw Data'!$A$1:$B$2000,2,FALSE)</f>
        <v>127.65440051338</v>
      </c>
      <c r="CA101" s="4">
        <f>BJ101*$BU101*VLOOKUP("Fuel Specific Gravity",'Raw Data'!$A$1:$B$2000,2,FALSE)</f>
        <v>19.798833957717996</v>
      </c>
      <c r="CB101" s="4">
        <f>BM101*$BU101*VLOOKUP("Fuel Specific Gravity",'Raw Data'!$A$1:$B$2000,2,FALSE)</f>
        <v>39.110087226756995</v>
      </c>
    </row>
    <row r="102" spans="1:80" x14ac:dyDescent="0.25">
      <c r="A102" s="2">
        <v>43167</v>
      </c>
      <c r="B102" s="38">
        <v>2.4362268518518516E-2</v>
      </c>
      <c r="C102" s="4">
        <v>12.88</v>
      </c>
      <c r="D102" s="4">
        <v>0.32479999999999998</v>
      </c>
      <c r="E102" s="4">
        <v>3248.169605</v>
      </c>
      <c r="F102" s="4">
        <v>297</v>
      </c>
      <c r="G102" s="4">
        <v>2.4</v>
      </c>
      <c r="H102" s="4">
        <v>1204.4000000000001</v>
      </c>
      <c r="J102" s="4">
        <v>1.8</v>
      </c>
      <c r="K102" s="4">
        <v>0.88100000000000001</v>
      </c>
      <c r="L102" s="4">
        <v>11.347799999999999</v>
      </c>
      <c r="M102" s="4">
        <v>0.28620000000000001</v>
      </c>
      <c r="N102" s="4">
        <v>261.64609999999999</v>
      </c>
      <c r="O102" s="4">
        <v>2.1145</v>
      </c>
      <c r="P102" s="4">
        <v>263.8</v>
      </c>
      <c r="Q102" s="4">
        <v>213.75620000000001</v>
      </c>
      <c r="R102" s="4">
        <v>1.7275</v>
      </c>
      <c r="S102" s="4">
        <v>215.5</v>
      </c>
      <c r="T102" s="4">
        <v>1204.3635999999999</v>
      </c>
      <c r="W102" s="4">
        <v>0</v>
      </c>
      <c r="X102" s="4">
        <v>1.5859000000000001</v>
      </c>
      <c r="Y102" s="4">
        <v>11.9</v>
      </c>
      <c r="Z102" s="4">
        <v>851</v>
      </c>
      <c r="AA102" s="4">
        <v>851</v>
      </c>
      <c r="AB102" s="4">
        <v>857</v>
      </c>
      <c r="AC102" s="4">
        <v>93</v>
      </c>
      <c r="AD102" s="4">
        <v>27.33</v>
      </c>
      <c r="AE102" s="4">
        <v>0.63</v>
      </c>
      <c r="AF102" s="4">
        <v>978</v>
      </c>
      <c r="AG102" s="4">
        <v>1</v>
      </c>
      <c r="AH102" s="4">
        <v>39</v>
      </c>
      <c r="AI102" s="4">
        <v>37</v>
      </c>
      <c r="AJ102" s="4">
        <v>190</v>
      </c>
      <c r="AK102" s="4">
        <v>168</v>
      </c>
      <c r="AL102" s="4">
        <v>3.9</v>
      </c>
      <c r="AM102" s="4">
        <v>175.7</v>
      </c>
      <c r="AN102" s="4" t="s">
        <v>155</v>
      </c>
      <c r="AO102" s="4">
        <v>2</v>
      </c>
      <c r="AP102" s="5">
        <v>0.77517361111111116</v>
      </c>
      <c r="AQ102" s="4">
        <v>47.164185000000003</v>
      </c>
      <c r="AR102" s="4">
        <v>-88.488348000000002</v>
      </c>
      <c r="AS102" s="4">
        <v>319.3</v>
      </c>
      <c r="AT102" s="4">
        <v>20.7</v>
      </c>
      <c r="AU102" s="4">
        <v>12</v>
      </c>
      <c r="AV102" s="4">
        <v>10</v>
      </c>
      <c r="AW102" s="4" t="s">
        <v>199</v>
      </c>
      <c r="AX102" s="4">
        <v>1.8281000000000001</v>
      </c>
      <c r="AY102" s="4">
        <v>1.7</v>
      </c>
      <c r="AZ102" s="4">
        <v>3</v>
      </c>
      <c r="BA102" s="4">
        <v>13.404</v>
      </c>
      <c r="BB102" s="4">
        <v>15.15</v>
      </c>
      <c r="BC102" s="4">
        <v>1.1299999999999999</v>
      </c>
      <c r="BD102" s="4">
        <v>13.502000000000001</v>
      </c>
      <c r="BE102" s="4">
        <v>2806.596</v>
      </c>
      <c r="BF102" s="4">
        <v>45.048000000000002</v>
      </c>
      <c r="BG102" s="4">
        <v>6.7770000000000001</v>
      </c>
      <c r="BH102" s="4">
        <v>5.5E-2</v>
      </c>
      <c r="BI102" s="4">
        <v>6.8310000000000004</v>
      </c>
      <c r="BJ102" s="4">
        <v>5.5359999999999996</v>
      </c>
      <c r="BK102" s="4">
        <v>4.4999999999999998E-2</v>
      </c>
      <c r="BL102" s="4">
        <v>5.5810000000000004</v>
      </c>
      <c r="BM102" s="4">
        <v>10.2789</v>
      </c>
      <c r="BQ102" s="4">
        <v>285.19099999999997</v>
      </c>
      <c r="BR102" s="4">
        <v>0.18512300000000001</v>
      </c>
      <c r="BS102" s="4">
        <v>-5</v>
      </c>
      <c r="BT102" s="4">
        <v>6.0000000000000001E-3</v>
      </c>
      <c r="BU102" s="4">
        <v>4.523943</v>
      </c>
      <c r="BV102" s="4">
        <v>21</v>
      </c>
      <c r="BW102" s="4">
        <f t="shared" si="10"/>
        <v>1.1952257406</v>
      </c>
      <c r="BY102" s="4">
        <f>BE102*$BU102*VLOOKUP("Fuel Specific Gravity",'Raw Data'!$A$1:$B$2000,2,FALSE)</f>
        <v>9535.3571263490285</v>
      </c>
      <c r="BZ102" s="4">
        <f>BF102*$BU102*VLOOKUP("Fuel Specific Gravity",'Raw Data'!$A$1:$B$2000,2,FALSE)</f>
        <v>153.04973278226402</v>
      </c>
      <c r="CA102" s="4">
        <f>BJ102*$BU102*VLOOKUP("Fuel Specific Gravity",'Raw Data'!$A$1:$B$2000,2,FALSE)</f>
        <v>18.808455884447998</v>
      </c>
      <c r="CB102" s="4">
        <f>BM102*$BU102*VLOOKUP("Fuel Specific Gravity",'Raw Data'!$A$1:$B$2000,2,FALSE)</f>
        <v>34.922369434727699</v>
      </c>
    </row>
    <row r="103" spans="1:80" x14ac:dyDescent="0.25">
      <c r="A103" s="2">
        <v>43167</v>
      </c>
      <c r="B103" s="38">
        <v>2.4373842592592593E-2</v>
      </c>
      <c r="C103" s="4">
        <v>12.88</v>
      </c>
      <c r="D103" s="4">
        <v>0.40660000000000002</v>
      </c>
      <c r="E103" s="4">
        <v>4066.097561</v>
      </c>
      <c r="F103" s="4">
        <v>291</v>
      </c>
      <c r="G103" s="4">
        <v>2.4</v>
      </c>
      <c r="H103" s="4">
        <v>1179.0999999999999</v>
      </c>
      <c r="J103" s="4">
        <v>1.9</v>
      </c>
      <c r="K103" s="4">
        <v>0.88029999999999997</v>
      </c>
      <c r="L103" s="4">
        <v>11.338699999999999</v>
      </c>
      <c r="M103" s="4">
        <v>0.35799999999999998</v>
      </c>
      <c r="N103" s="4">
        <v>256.19779999999997</v>
      </c>
      <c r="O103" s="4">
        <v>2.1128</v>
      </c>
      <c r="P103" s="4">
        <v>258.3</v>
      </c>
      <c r="Q103" s="4">
        <v>209.30500000000001</v>
      </c>
      <c r="R103" s="4">
        <v>1.7261</v>
      </c>
      <c r="S103" s="4">
        <v>211</v>
      </c>
      <c r="T103" s="4">
        <v>1179.0999999999999</v>
      </c>
      <c r="W103" s="4">
        <v>0</v>
      </c>
      <c r="X103" s="4">
        <v>1.6726000000000001</v>
      </c>
      <c r="Y103" s="4">
        <v>11.9</v>
      </c>
      <c r="Z103" s="4">
        <v>850</v>
      </c>
      <c r="AA103" s="4">
        <v>850</v>
      </c>
      <c r="AB103" s="4">
        <v>857</v>
      </c>
      <c r="AC103" s="4">
        <v>93</v>
      </c>
      <c r="AD103" s="4">
        <v>27.33</v>
      </c>
      <c r="AE103" s="4">
        <v>0.63</v>
      </c>
      <c r="AF103" s="4">
        <v>978</v>
      </c>
      <c r="AG103" s="4">
        <v>1</v>
      </c>
      <c r="AH103" s="4">
        <v>39</v>
      </c>
      <c r="AI103" s="4">
        <v>37</v>
      </c>
      <c r="AJ103" s="4">
        <v>190</v>
      </c>
      <c r="AK103" s="4">
        <v>168.9</v>
      </c>
      <c r="AL103" s="4">
        <v>3.9</v>
      </c>
      <c r="AM103" s="4">
        <v>175.3</v>
      </c>
      <c r="AN103" s="4" t="s">
        <v>155</v>
      </c>
      <c r="AO103" s="4">
        <v>2</v>
      </c>
      <c r="AP103" s="5">
        <v>0.77518518518518509</v>
      </c>
      <c r="AQ103" s="4">
        <v>47.164216000000003</v>
      </c>
      <c r="AR103" s="4">
        <v>-88.488461999999998</v>
      </c>
      <c r="AS103" s="4">
        <v>319.3</v>
      </c>
      <c r="AT103" s="4">
        <v>20.6</v>
      </c>
      <c r="AU103" s="4">
        <v>12</v>
      </c>
      <c r="AV103" s="4">
        <v>10</v>
      </c>
      <c r="AW103" s="4" t="s">
        <v>199</v>
      </c>
      <c r="AX103" s="4">
        <v>1.8718999999999999</v>
      </c>
      <c r="AY103" s="4">
        <v>1.8438000000000001</v>
      </c>
      <c r="AZ103" s="4">
        <v>3.1438000000000001</v>
      </c>
      <c r="BA103" s="4">
        <v>13.404</v>
      </c>
      <c r="BB103" s="4">
        <v>15.06</v>
      </c>
      <c r="BC103" s="4">
        <v>1.1200000000000001</v>
      </c>
      <c r="BD103" s="4">
        <v>13.593</v>
      </c>
      <c r="BE103" s="4">
        <v>2790.0169999999998</v>
      </c>
      <c r="BF103" s="4">
        <v>56.058999999999997</v>
      </c>
      <c r="BG103" s="4">
        <v>6.6020000000000003</v>
      </c>
      <c r="BH103" s="4">
        <v>5.3999999999999999E-2</v>
      </c>
      <c r="BI103" s="4">
        <v>6.6559999999999997</v>
      </c>
      <c r="BJ103" s="4">
        <v>5.3929999999999998</v>
      </c>
      <c r="BK103" s="4">
        <v>4.3999999999999997E-2</v>
      </c>
      <c r="BL103" s="4">
        <v>5.4379999999999997</v>
      </c>
      <c r="BM103" s="4">
        <v>10.011900000000001</v>
      </c>
      <c r="BQ103" s="4">
        <v>299.25599999999997</v>
      </c>
      <c r="BR103" s="4">
        <v>0.170982</v>
      </c>
      <c r="BS103" s="4">
        <v>-5</v>
      </c>
      <c r="BT103" s="4">
        <v>6.0000000000000001E-3</v>
      </c>
      <c r="BU103" s="4">
        <v>4.1783729999999997</v>
      </c>
      <c r="BV103" s="4">
        <v>21</v>
      </c>
      <c r="BW103" s="4">
        <f t="shared" si="10"/>
        <v>1.1039261465999999</v>
      </c>
      <c r="BY103" s="4">
        <f>BE103*$BU103*VLOOKUP("Fuel Specific Gravity",'Raw Data'!$A$1:$B$2000,2,FALSE)</f>
        <v>8754.95650845809</v>
      </c>
      <c r="BZ103" s="4">
        <f>BF103*$BU103*VLOOKUP("Fuel Specific Gravity",'Raw Data'!$A$1:$B$2000,2,FALSE)</f>
        <v>175.91079441725699</v>
      </c>
      <c r="CA103" s="4">
        <f>BJ103*$BU103*VLOOKUP("Fuel Specific Gravity",'Raw Data'!$A$1:$B$2000,2,FALSE)</f>
        <v>16.923008157338998</v>
      </c>
      <c r="CB103" s="4">
        <f>BM103*$BU103*VLOOKUP("Fuel Specific Gravity",'Raw Data'!$A$1:$B$2000,2,FALSE)</f>
        <v>31.416922931663702</v>
      </c>
    </row>
    <row r="104" spans="1:80" x14ac:dyDescent="0.25">
      <c r="A104" s="2">
        <v>43167</v>
      </c>
      <c r="B104" s="38">
        <v>2.438541666666667E-2</v>
      </c>
      <c r="C104" s="4">
        <v>12.88</v>
      </c>
      <c r="D104" s="4">
        <v>0.48080000000000001</v>
      </c>
      <c r="E104" s="4">
        <v>4807.946578</v>
      </c>
      <c r="F104" s="4">
        <v>289.60000000000002</v>
      </c>
      <c r="G104" s="4">
        <v>2.4</v>
      </c>
      <c r="H104" s="4">
        <v>1213.8</v>
      </c>
      <c r="J104" s="4">
        <v>1.9</v>
      </c>
      <c r="K104" s="4">
        <v>0.87960000000000005</v>
      </c>
      <c r="L104" s="4">
        <v>11.328799999999999</v>
      </c>
      <c r="M104" s="4">
        <v>0.4229</v>
      </c>
      <c r="N104" s="4">
        <v>254.6968</v>
      </c>
      <c r="O104" s="4">
        <v>2.1110000000000002</v>
      </c>
      <c r="P104" s="4">
        <v>256.8</v>
      </c>
      <c r="Q104" s="4">
        <v>208.0788</v>
      </c>
      <c r="R104" s="4">
        <v>1.7245999999999999</v>
      </c>
      <c r="S104" s="4">
        <v>209.8</v>
      </c>
      <c r="T104" s="4">
        <v>1213.7927</v>
      </c>
      <c r="W104" s="4">
        <v>0</v>
      </c>
      <c r="X104" s="4">
        <v>1.6712</v>
      </c>
      <c r="Y104" s="4">
        <v>11.9</v>
      </c>
      <c r="Z104" s="4">
        <v>851</v>
      </c>
      <c r="AA104" s="4">
        <v>851</v>
      </c>
      <c r="AB104" s="4">
        <v>857</v>
      </c>
      <c r="AC104" s="4">
        <v>93</v>
      </c>
      <c r="AD104" s="4">
        <v>27.33</v>
      </c>
      <c r="AE104" s="4">
        <v>0.63</v>
      </c>
      <c r="AF104" s="4">
        <v>978</v>
      </c>
      <c r="AG104" s="4">
        <v>1</v>
      </c>
      <c r="AH104" s="4">
        <v>38.123123</v>
      </c>
      <c r="AI104" s="4">
        <v>37</v>
      </c>
      <c r="AJ104" s="4">
        <v>190</v>
      </c>
      <c r="AK104" s="4">
        <v>168.1</v>
      </c>
      <c r="AL104" s="4">
        <v>3.7</v>
      </c>
      <c r="AM104" s="4">
        <v>175</v>
      </c>
      <c r="AN104" s="4" t="s">
        <v>155</v>
      </c>
      <c r="AO104" s="4">
        <v>2</v>
      </c>
      <c r="AP104" s="5">
        <v>0.77519675925925924</v>
      </c>
      <c r="AQ104" s="4">
        <v>47.164245000000001</v>
      </c>
      <c r="AR104" s="4">
        <v>-88.488572000000005</v>
      </c>
      <c r="AS104" s="4">
        <v>319.39999999999998</v>
      </c>
      <c r="AT104" s="4">
        <v>20.2</v>
      </c>
      <c r="AU104" s="4">
        <v>12</v>
      </c>
      <c r="AV104" s="4">
        <v>10</v>
      </c>
      <c r="AW104" s="4" t="s">
        <v>199</v>
      </c>
      <c r="AX104" s="4">
        <v>1.9719</v>
      </c>
      <c r="AY104" s="4">
        <v>1.2528999999999999</v>
      </c>
      <c r="AZ104" s="4">
        <v>3.2719</v>
      </c>
      <c r="BA104" s="4">
        <v>13.404</v>
      </c>
      <c r="BB104" s="4">
        <v>14.96</v>
      </c>
      <c r="BC104" s="4">
        <v>1.1200000000000001</v>
      </c>
      <c r="BD104" s="4">
        <v>13.692</v>
      </c>
      <c r="BE104" s="4">
        <v>2773.7950000000001</v>
      </c>
      <c r="BF104" s="4">
        <v>65.902000000000001</v>
      </c>
      <c r="BG104" s="4">
        <v>6.5309999999999997</v>
      </c>
      <c r="BH104" s="4">
        <v>5.3999999999999999E-2</v>
      </c>
      <c r="BI104" s="4">
        <v>6.585</v>
      </c>
      <c r="BJ104" s="4">
        <v>5.335</v>
      </c>
      <c r="BK104" s="4">
        <v>4.3999999999999997E-2</v>
      </c>
      <c r="BL104" s="4">
        <v>5.3789999999999996</v>
      </c>
      <c r="BM104" s="4">
        <v>10.2555</v>
      </c>
      <c r="BQ104" s="4">
        <v>297.51600000000002</v>
      </c>
      <c r="BR104" s="4">
        <v>0.156724</v>
      </c>
      <c r="BS104" s="4">
        <v>-5</v>
      </c>
      <c r="BT104" s="4">
        <v>6.8770000000000003E-3</v>
      </c>
      <c r="BU104" s="4">
        <v>3.829936</v>
      </c>
      <c r="BV104" s="4">
        <v>21</v>
      </c>
      <c r="BW104" s="4">
        <f t="shared" si="10"/>
        <v>1.0118690911999999</v>
      </c>
      <c r="BY104" s="4">
        <f>BE104*$BU104*VLOOKUP("Fuel Specific Gravity",'Raw Data'!$A$1:$B$2000,2,FALSE)</f>
        <v>7978.2164526671204</v>
      </c>
      <c r="BZ104" s="4">
        <f>BF104*$BU104*VLOOKUP("Fuel Specific Gravity",'Raw Data'!$A$1:$B$2000,2,FALSE)</f>
        <v>189.55273214627201</v>
      </c>
      <c r="CA104" s="4">
        <f>BJ104*$BU104*VLOOKUP("Fuel Specific Gravity",'Raw Data'!$A$1:$B$2000,2,FALSE)</f>
        <v>15.344964128559999</v>
      </c>
      <c r="CB104" s="4">
        <f>BM104*$BU104*VLOOKUP("Fuel Specific Gravity",'Raw Data'!$A$1:$B$2000,2,FALSE)</f>
        <v>29.497709394648002</v>
      </c>
    </row>
    <row r="105" spans="1:80" x14ac:dyDescent="0.25">
      <c r="A105" s="2">
        <v>43167</v>
      </c>
      <c r="B105" s="38">
        <v>2.439699074074074E-2</v>
      </c>
      <c r="C105" s="4">
        <v>12.88</v>
      </c>
      <c r="D105" s="4">
        <v>0.49009999999999998</v>
      </c>
      <c r="E105" s="4">
        <v>4901.3953490000004</v>
      </c>
      <c r="F105" s="4">
        <v>289.5</v>
      </c>
      <c r="G105" s="4">
        <v>2.2999999999999998</v>
      </c>
      <c r="H105" s="4">
        <v>1282.4000000000001</v>
      </c>
      <c r="J105" s="4">
        <v>1.94</v>
      </c>
      <c r="K105" s="4">
        <v>0.87949999999999995</v>
      </c>
      <c r="L105" s="4">
        <v>11.3276</v>
      </c>
      <c r="M105" s="4">
        <v>0.43109999999999998</v>
      </c>
      <c r="N105" s="4">
        <v>254.6069</v>
      </c>
      <c r="O105" s="4">
        <v>2.0228000000000002</v>
      </c>
      <c r="P105" s="4">
        <v>256.60000000000002</v>
      </c>
      <c r="Q105" s="4">
        <v>208.00530000000001</v>
      </c>
      <c r="R105" s="4">
        <v>1.6525000000000001</v>
      </c>
      <c r="S105" s="4">
        <v>209.7</v>
      </c>
      <c r="T105" s="4">
        <v>1282.3649</v>
      </c>
      <c r="W105" s="4">
        <v>0</v>
      </c>
      <c r="X105" s="4">
        <v>1.7097</v>
      </c>
      <c r="Y105" s="4">
        <v>11.9</v>
      </c>
      <c r="Z105" s="4">
        <v>851</v>
      </c>
      <c r="AA105" s="4">
        <v>851</v>
      </c>
      <c r="AB105" s="4">
        <v>858</v>
      </c>
      <c r="AC105" s="4">
        <v>93</v>
      </c>
      <c r="AD105" s="4">
        <v>27.33</v>
      </c>
      <c r="AE105" s="4">
        <v>0.63</v>
      </c>
      <c r="AF105" s="4">
        <v>978</v>
      </c>
      <c r="AG105" s="4">
        <v>1</v>
      </c>
      <c r="AH105" s="4">
        <v>38.877000000000002</v>
      </c>
      <c r="AI105" s="4">
        <v>37</v>
      </c>
      <c r="AJ105" s="4">
        <v>190</v>
      </c>
      <c r="AK105" s="4">
        <v>168</v>
      </c>
      <c r="AL105" s="4">
        <v>3.9</v>
      </c>
      <c r="AM105" s="4">
        <v>175</v>
      </c>
      <c r="AN105" s="4" t="s">
        <v>155</v>
      </c>
      <c r="AO105" s="4">
        <v>2</v>
      </c>
      <c r="AP105" s="5">
        <v>0.77520833333333339</v>
      </c>
      <c r="AQ105" s="4">
        <v>47.164268999999997</v>
      </c>
      <c r="AR105" s="4">
        <v>-88.488686000000001</v>
      </c>
      <c r="AS105" s="4">
        <v>319.5</v>
      </c>
      <c r="AT105" s="4">
        <v>20.100000000000001</v>
      </c>
      <c r="AU105" s="4">
        <v>12</v>
      </c>
      <c r="AV105" s="4">
        <v>10</v>
      </c>
      <c r="AW105" s="4" t="s">
        <v>199</v>
      </c>
      <c r="AX105" s="4">
        <v>2.0718999999999999</v>
      </c>
      <c r="AY105" s="4">
        <v>1.0719000000000001</v>
      </c>
      <c r="AZ105" s="4">
        <v>2.9405000000000001</v>
      </c>
      <c r="BA105" s="4">
        <v>13.404</v>
      </c>
      <c r="BB105" s="4">
        <v>14.94</v>
      </c>
      <c r="BC105" s="4">
        <v>1.1100000000000001</v>
      </c>
      <c r="BD105" s="4">
        <v>13.705</v>
      </c>
      <c r="BE105" s="4">
        <v>2770.2629999999999</v>
      </c>
      <c r="BF105" s="4">
        <v>67.096999999999994</v>
      </c>
      <c r="BG105" s="4">
        <v>6.5209999999999999</v>
      </c>
      <c r="BH105" s="4">
        <v>5.1999999999999998E-2</v>
      </c>
      <c r="BI105" s="4">
        <v>6.5720000000000001</v>
      </c>
      <c r="BJ105" s="4">
        <v>5.327</v>
      </c>
      <c r="BK105" s="4">
        <v>4.2000000000000003E-2</v>
      </c>
      <c r="BL105" s="4">
        <v>5.3689999999999998</v>
      </c>
      <c r="BM105" s="4">
        <v>10.8222</v>
      </c>
      <c r="BQ105" s="4">
        <v>304.01400000000001</v>
      </c>
      <c r="BR105" s="4">
        <v>0.18218699999999999</v>
      </c>
      <c r="BS105" s="4">
        <v>-5</v>
      </c>
      <c r="BT105" s="4">
        <v>7.0000000000000001E-3</v>
      </c>
      <c r="BU105" s="4">
        <v>4.4521949999999997</v>
      </c>
      <c r="BV105" s="4">
        <v>21</v>
      </c>
      <c r="BW105" s="4">
        <f t="shared" si="10"/>
        <v>1.1762699189999999</v>
      </c>
      <c r="BY105" s="4">
        <f>BE105*$BU105*VLOOKUP("Fuel Specific Gravity",'Raw Data'!$A$1:$B$2000,2,FALSE)</f>
        <v>9262.6470590410336</v>
      </c>
      <c r="BZ105" s="4">
        <f>BF105*$BU105*VLOOKUP("Fuel Specific Gravity",'Raw Data'!$A$1:$B$2000,2,FALSE)</f>
        <v>224.34542486416495</v>
      </c>
      <c r="CA105" s="4">
        <f>BJ105*$BU105*VLOOKUP("Fuel Specific Gravity",'Raw Data'!$A$1:$B$2000,2,FALSE)</f>
        <v>17.811348916514998</v>
      </c>
      <c r="CB105" s="4">
        <f>BM105*$BU105*VLOOKUP("Fuel Specific Gravity",'Raw Data'!$A$1:$B$2000,2,FALSE)</f>
        <v>36.185091091479002</v>
      </c>
    </row>
    <row r="106" spans="1:80" x14ac:dyDescent="0.25">
      <c r="A106" s="2">
        <v>43167</v>
      </c>
      <c r="B106" s="38">
        <v>2.4408564814814817E-2</v>
      </c>
      <c r="C106" s="4">
        <v>12.88</v>
      </c>
      <c r="D106" s="4">
        <v>0.45660000000000001</v>
      </c>
      <c r="E106" s="4">
        <v>4566.2724939999998</v>
      </c>
      <c r="F106" s="4">
        <v>288.7</v>
      </c>
      <c r="G106" s="4">
        <v>2.2999999999999998</v>
      </c>
      <c r="H106" s="4">
        <v>1336</v>
      </c>
      <c r="J106" s="4">
        <v>2</v>
      </c>
      <c r="K106" s="4">
        <v>0.87970000000000004</v>
      </c>
      <c r="L106" s="4">
        <v>11.330500000000001</v>
      </c>
      <c r="M106" s="4">
        <v>0.4017</v>
      </c>
      <c r="N106" s="4">
        <v>253.93979999999999</v>
      </c>
      <c r="O106" s="4">
        <v>2.0232999999999999</v>
      </c>
      <c r="P106" s="4">
        <v>256</v>
      </c>
      <c r="Q106" s="4">
        <v>207.46029999999999</v>
      </c>
      <c r="R106" s="4">
        <v>1.653</v>
      </c>
      <c r="S106" s="4">
        <v>209.1</v>
      </c>
      <c r="T106" s="4">
        <v>1335.96</v>
      </c>
      <c r="W106" s="4">
        <v>0</v>
      </c>
      <c r="X106" s="4">
        <v>1.7594000000000001</v>
      </c>
      <c r="Y106" s="4">
        <v>11.9</v>
      </c>
      <c r="Z106" s="4">
        <v>851</v>
      </c>
      <c r="AA106" s="4">
        <v>851</v>
      </c>
      <c r="AB106" s="4">
        <v>858</v>
      </c>
      <c r="AC106" s="4">
        <v>93</v>
      </c>
      <c r="AD106" s="4">
        <v>27.33</v>
      </c>
      <c r="AE106" s="4">
        <v>0.63</v>
      </c>
      <c r="AF106" s="4">
        <v>978</v>
      </c>
      <c r="AG106" s="4">
        <v>1</v>
      </c>
      <c r="AH106" s="4">
        <v>38.122999999999998</v>
      </c>
      <c r="AI106" s="4">
        <v>37</v>
      </c>
      <c r="AJ106" s="4">
        <v>190</v>
      </c>
      <c r="AK106" s="4">
        <v>168</v>
      </c>
      <c r="AL106" s="4">
        <v>3.8</v>
      </c>
      <c r="AM106" s="4">
        <v>175</v>
      </c>
      <c r="AN106" s="4" t="s">
        <v>155</v>
      </c>
      <c r="AO106" s="4">
        <v>2</v>
      </c>
      <c r="AP106" s="5">
        <v>0.77521990740740743</v>
      </c>
      <c r="AQ106" s="4">
        <v>47.164288999999997</v>
      </c>
      <c r="AR106" s="4">
        <v>-88.488800999999995</v>
      </c>
      <c r="AS106" s="4">
        <v>319.5</v>
      </c>
      <c r="AT106" s="4">
        <v>20.100000000000001</v>
      </c>
      <c r="AU106" s="4">
        <v>12</v>
      </c>
      <c r="AV106" s="4">
        <v>10</v>
      </c>
      <c r="AW106" s="4" t="s">
        <v>199</v>
      </c>
      <c r="AX106" s="4">
        <v>2.1</v>
      </c>
      <c r="AY106" s="4">
        <v>1.1000000000000001</v>
      </c>
      <c r="AZ106" s="4">
        <v>2.8</v>
      </c>
      <c r="BA106" s="4">
        <v>13.404</v>
      </c>
      <c r="BB106" s="4">
        <v>14.98</v>
      </c>
      <c r="BC106" s="4">
        <v>1.1200000000000001</v>
      </c>
      <c r="BD106" s="4">
        <v>13.675000000000001</v>
      </c>
      <c r="BE106" s="4">
        <v>2775.92</v>
      </c>
      <c r="BF106" s="4">
        <v>62.637</v>
      </c>
      <c r="BG106" s="4">
        <v>6.5149999999999997</v>
      </c>
      <c r="BH106" s="4">
        <v>5.1999999999999998E-2</v>
      </c>
      <c r="BI106" s="4">
        <v>6.5670000000000002</v>
      </c>
      <c r="BJ106" s="4">
        <v>5.3230000000000004</v>
      </c>
      <c r="BK106" s="4">
        <v>4.2000000000000003E-2</v>
      </c>
      <c r="BL106" s="4">
        <v>5.3650000000000002</v>
      </c>
      <c r="BM106" s="4">
        <v>11.294600000000001</v>
      </c>
      <c r="BQ106" s="4">
        <v>313.41500000000002</v>
      </c>
      <c r="BR106" s="4">
        <v>0.20704800000000001</v>
      </c>
      <c r="BS106" s="4">
        <v>-5</v>
      </c>
      <c r="BT106" s="4">
        <v>6.123E-3</v>
      </c>
      <c r="BU106" s="4">
        <v>5.059736</v>
      </c>
      <c r="BV106" s="4">
        <v>21</v>
      </c>
      <c r="BW106" s="4">
        <f t="shared" si="10"/>
        <v>1.3367822512</v>
      </c>
      <c r="BY106" s="4">
        <f>BE106*$BU106*VLOOKUP("Fuel Specific Gravity",'Raw Data'!$A$1:$B$2000,2,FALSE)</f>
        <v>10548.11219019712</v>
      </c>
      <c r="BZ106" s="4">
        <f>BF106*$BU106*VLOOKUP("Fuel Specific Gravity",'Raw Data'!$A$1:$B$2000,2,FALSE)</f>
        <v>238.01193955783199</v>
      </c>
      <c r="CA106" s="4">
        <f>BJ106*$BU106*VLOOKUP("Fuel Specific Gravity",'Raw Data'!$A$1:$B$2000,2,FALSE)</f>
        <v>20.226664020728002</v>
      </c>
      <c r="CB106" s="4">
        <f>BM106*$BU106*VLOOKUP("Fuel Specific Gravity",'Raw Data'!$A$1:$B$2000,2,FALSE)</f>
        <v>42.917918363425606</v>
      </c>
    </row>
    <row r="107" spans="1:80" x14ac:dyDescent="0.25">
      <c r="A107" s="2">
        <v>43167</v>
      </c>
      <c r="B107" s="38">
        <v>2.4420138888888887E-2</v>
      </c>
      <c r="C107" s="4">
        <v>12.88</v>
      </c>
      <c r="D107" s="4">
        <v>0.4798</v>
      </c>
      <c r="E107" s="4">
        <v>4798.2402000000002</v>
      </c>
      <c r="F107" s="4">
        <v>286.7</v>
      </c>
      <c r="G107" s="4">
        <v>2.2999999999999998</v>
      </c>
      <c r="H107" s="4">
        <v>1436</v>
      </c>
      <c r="J107" s="4">
        <v>2</v>
      </c>
      <c r="K107" s="4">
        <v>0.87939999999999996</v>
      </c>
      <c r="L107" s="4">
        <v>11.326499999999999</v>
      </c>
      <c r="M107" s="4">
        <v>0.42199999999999999</v>
      </c>
      <c r="N107" s="4">
        <v>252.14619999999999</v>
      </c>
      <c r="O107" s="4">
        <v>2.0226000000000002</v>
      </c>
      <c r="P107" s="4">
        <v>254.2</v>
      </c>
      <c r="Q107" s="4">
        <v>205.99510000000001</v>
      </c>
      <c r="R107" s="4">
        <v>1.6524000000000001</v>
      </c>
      <c r="S107" s="4">
        <v>207.6</v>
      </c>
      <c r="T107" s="4">
        <v>1436.0252</v>
      </c>
      <c r="W107" s="4">
        <v>0</v>
      </c>
      <c r="X107" s="4">
        <v>1.7587999999999999</v>
      </c>
      <c r="Y107" s="4">
        <v>11.9</v>
      </c>
      <c r="Z107" s="4">
        <v>851</v>
      </c>
      <c r="AA107" s="4">
        <v>851</v>
      </c>
      <c r="AB107" s="4">
        <v>857</v>
      </c>
      <c r="AC107" s="4">
        <v>93</v>
      </c>
      <c r="AD107" s="4">
        <v>27.33</v>
      </c>
      <c r="AE107" s="4">
        <v>0.63</v>
      </c>
      <c r="AF107" s="4">
        <v>978</v>
      </c>
      <c r="AG107" s="4">
        <v>1</v>
      </c>
      <c r="AH107" s="4">
        <v>38</v>
      </c>
      <c r="AI107" s="4">
        <v>37</v>
      </c>
      <c r="AJ107" s="4">
        <v>190</v>
      </c>
      <c r="AK107" s="4">
        <v>168</v>
      </c>
      <c r="AL107" s="4">
        <v>3.8</v>
      </c>
      <c r="AM107" s="4">
        <v>175</v>
      </c>
      <c r="AN107" s="4" t="s">
        <v>155</v>
      </c>
      <c r="AO107" s="4">
        <v>2</v>
      </c>
      <c r="AP107" s="5">
        <v>0.77523148148148147</v>
      </c>
      <c r="AQ107" s="4">
        <v>47.164282999999998</v>
      </c>
      <c r="AR107" s="4">
        <v>-88.488926000000006</v>
      </c>
      <c r="AS107" s="4">
        <v>319.5</v>
      </c>
      <c r="AT107" s="4">
        <v>20.399999999999999</v>
      </c>
      <c r="AU107" s="4">
        <v>12</v>
      </c>
      <c r="AV107" s="4">
        <v>10</v>
      </c>
      <c r="AW107" s="4" t="s">
        <v>199</v>
      </c>
      <c r="AX107" s="4">
        <v>2.1718999999999999</v>
      </c>
      <c r="AY107" s="4">
        <v>1.0281</v>
      </c>
      <c r="AZ107" s="4">
        <v>2.8</v>
      </c>
      <c r="BA107" s="4">
        <v>13.404</v>
      </c>
      <c r="BB107" s="4">
        <v>14.94</v>
      </c>
      <c r="BC107" s="4">
        <v>1.1100000000000001</v>
      </c>
      <c r="BD107" s="4">
        <v>13.715</v>
      </c>
      <c r="BE107" s="4">
        <v>2768.79</v>
      </c>
      <c r="BF107" s="4">
        <v>65.650000000000006</v>
      </c>
      <c r="BG107" s="4">
        <v>6.4550000000000001</v>
      </c>
      <c r="BH107" s="4">
        <v>5.1999999999999998E-2</v>
      </c>
      <c r="BI107" s="4">
        <v>6.5069999999999997</v>
      </c>
      <c r="BJ107" s="4">
        <v>5.2729999999999997</v>
      </c>
      <c r="BK107" s="4">
        <v>4.2000000000000003E-2</v>
      </c>
      <c r="BL107" s="4">
        <v>5.3159999999999998</v>
      </c>
      <c r="BM107" s="4">
        <v>12.1137</v>
      </c>
      <c r="BQ107" s="4">
        <v>312.61</v>
      </c>
      <c r="BR107" s="4">
        <v>0.22841700000000001</v>
      </c>
      <c r="BS107" s="4">
        <v>-5</v>
      </c>
      <c r="BT107" s="4">
        <v>7.7539999999999996E-3</v>
      </c>
      <c r="BU107" s="4">
        <v>5.5819400000000003</v>
      </c>
      <c r="BV107" s="4">
        <v>21</v>
      </c>
      <c r="BW107" s="4">
        <f t="shared" si="10"/>
        <v>1.474748548</v>
      </c>
      <c r="BY107" s="4">
        <f>BE107*$BU107*VLOOKUP("Fuel Specific Gravity",'Raw Data'!$A$1:$B$2000,2,FALSE)</f>
        <v>11606.8699591026</v>
      </c>
      <c r="BZ107" s="4">
        <f>BF107*$BU107*VLOOKUP("Fuel Specific Gravity",'Raw Data'!$A$1:$B$2000,2,FALSE)</f>
        <v>275.20722511100007</v>
      </c>
      <c r="CA107" s="4">
        <f>BJ107*$BU107*VLOOKUP("Fuel Specific Gravity",'Raw Data'!$A$1:$B$2000,2,FALSE)</f>
        <v>22.10461078462</v>
      </c>
      <c r="CB107" s="4">
        <f>BM107*$BU107*VLOOKUP("Fuel Specific Gravity",'Raw Data'!$A$1:$B$2000,2,FALSE)</f>
        <v>50.781077880078001</v>
      </c>
    </row>
    <row r="108" spans="1:80" x14ac:dyDescent="0.25">
      <c r="A108" s="2">
        <v>43167</v>
      </c>
      <c r="B108" s="38">
        <v>2.4431712962962964E-2</v>
      </c>
      <c r="C108" s="4">
        <v>12.874000000000001</v>
      </c>
      <c r="D108" s="4">
        <v>0.67749999999999999</v>
      </c>
      <c r="E108" s="4">
        <v>6774.8874059999998</v>
      </c>
      <c r="F108" s="4">
        <v>307.8</v>
      </c>
      <c r="G108" s="4">
        <v>2.2999999999999998</v>
      </c>
      <c r="H108" s="4">
        <v>1876.9</v>
      </c>
      <c r="J108" s="4">
        <v>2</v>
      </c>
      <c r="K108" s="4">
        <v>0.87729999999999997</v>
      </c>
      <c r="L108" s="4">
        <v>11.293699999999999</v>
      </c>
      <c r="M108" s="4">
        <v>0.59430000000000005</v>
      </c>
      <c r="N108" s="4">
        <v>269.98809999999997</v>
      </c>
      <c r="O108" s="4">
        <v>1.9922</v>
      </c>
      <c r="P108" s="4">
        <v>272</v>
      </c>
      <c r="Q108" s="4">
        <v>220.57130000000001</v>
      </c>
      <c r="R108" s="4">
        <v>1.6274999999999999</v>
      </c>
      <c r="S108" s="4">
        <v>222.2</v>
      </c>
      <c r="T108" s="4">
        <v>1876.8795</v>
      </c>
      <c r="W108" s="4">
        <v>0</v>
      </c>
      <c r="X108" s="4">
        <v>1.7544999999999999</v>
      </c>
      <c r="Y108" s="4">
        <v>11.9</v>
      </c>
      <c r="Z108" s="4">
        <v>850</v>
      </c>
      <c r="AA108" s="4">
        <v>850</v>
      </c>
      <c r="AB108" s="4">
        <v>857</v>
      </c>
      <c r="AC108" s="4">
        <v>93</v>
      </c>
      <c r="AD108" s="4">
        <v>27.33</v>
      </c>
      <c r="AE108" s="4">
        <v>0.63</v>
      </c>
      <c r="AF108" s="4">
        <v>978</v>
      </c>
      <c r="AG108" s="4">
        <v>1</v>
      </c>
      <c r="AH108" s="4">
        <v>38</v>
      </c>
      <c r="AI108" s="4">
        <v>37</v>
      </c>
      <c r="AJ108" s="4">
        <v>190</v>
      </c>
      <c r="AK108" s="4">
        <v>168</v>
      </c>
      <c r="AL108" s="4">
        <v>3.9</v>
      </c>
      <c r="AM108" s="4">
        <v>175</v>
      </c>
      <c r="AN108" s="4" t="s">
        <v>155</v>
      </c>
      <c r="AO108" s="4">
        <v>2</v>
      </c>
      <c r="AP108" s="5">
        <v>0.7752430555555555</v>
      </c>
      <c r="AQ108" s="4">
        <v>47.164268999999997</v>
      </c>
      <c r="AR108" s="4">
        <v>-88.489052000000001</v>
      </c>
      <c r="AS108" s="4">
        <v>319.5</v>
      </c>
      <c r="AT108" s="4">
        <v>21</v>
      </c>
      <c r="AU108" s="4">
        <v>12</v>
      </c>
      <c r="AV108" s="4">
        <v>10</v>
      </c>
      <c r="AW108" s="4" t="s">
        <v>199</v>
      </c>
      <c r="AX108" s="4">
        <v>2.2719</v>
      </c>
      <c r="AY108" s="4">
        <v>1.2157</v>
      </c>
      <c r="AZ108" s="4">
        <v>2.9438</v>
      </c>
      <c r="BA108" s="4">
        <v>13.404</v>
      </c>
      <c r="BB108" s="4">
        <v>14.66</v>
      </c>
      <c r="BC108" s="4">
        <v>1.0900000000000001</v>
      </c>
      <c r="BD108" s="4">
        <v>13.991</v>
      </c>
      <c r="BE108" s="4">
        <v>2718.6350000000002</v>
      </c>
      <c r="BF108" s="4">
        <v>91.058999999999997</v>
      </c>
      <c r="BG108" s="4">
        <v>6.806</v>
      </c>
      <c r="BH108" s="4">
        <v>0.05</v>
      </c>
      <c r="BI108" s="4">
        <v>6.8559999999999999</v>
      </c>
      <c r="BJ108" s="4">
        <v>5.56</v>
      </c>
      <c r="BK108" s="4">
        <v>4.1000000000000002E-2</v>
      </c>
      <c r="BL108" s="4">
        <v>5.601</v>
      </c>
      <c r="BM108" s="4">
        <v>15.590999999999999</v>
      </c>
      <c r="BQ108" s="4">
        <v>307.096</v>
      </c>
      <c r="BR108" s="4">
        <v>0.275727</v>
      </c>
      <c r="BS108" s="4">
        <v>-5</v>
      </c>
      <c r="BT108" s="4">
        <v>6.2459999999999998E-3</v>
      </c>
      <c r="BU108" s="4">
        <v>6.7380789999999999</v>
      </c>
      <c r="BV108" s="4">
        <v>21</v>
      </c>
      <c r="BW108" s="4">
        <f t="shared" si="10"/>
        <v>1.7802004718</v>
      </c>
      <c r="BY108" s="4">
        <f>BE108*$BU108*VLOOKUP("Fuel Specific Gravity",'Raw Data'!$A$1:$B$2000,2,FALSE)</f>
        <v>13757.101429025917</v>
      </c>
      <c r="BZ108" s="4">
        <f>BF108*$BU108*VLOOKUP("Fuel Specific Gravity",'Raw Data'!$A$1:$B$2000,2,FALSE)</f>
        <v>460.78561448141102</v>
      </c>
      <c r="CA108" s="4">
        <f>BJ108*$BU108*VLOOKUP("Fuel Specific Gravity",'Raw Data'!$A$1:$B$2000,2,FALSE)</f>
        <v>28.135253149239997</v>
      </c>
      <c r="CB108" s="4">
        <f>BM108*$BU108*VLOOKUP("Fuel Specific Gravity",'Raw Data'!$A$1:$B$2000,2,FALSE)</f>
        <v>78.895095656438997</v>
      </c>
    </row>
    <row r="109" spans="1:80" x14ac:dyDescent="0.25">
      <c r="A109" s="2">
        <v>43167</v>
      </c>
      <c r="B109" s="38">
        <v>2.4443287037037034E-2</v>
      </c>
      <c r="C109" s="4">
        <v>12.884</v>
      </c>
      <c r="D109" s="4">
        <v>0.68889999999999996</v>
      </c>
      <c r="E109" s="4">
        <v>6888.9473680000001</v>
      </c>
      <c r="F109" s="4">
        <v>380</v>
      </c>
      <c r="G109" s="4">
        <v>1.7</v>
      </c>
      <c r="H109" s="4">
        <v>2435.4</v>
      </c>
      <c r="J109" s="4">
        <v>2</v>
      </c>
      <c r="K109" s="4">
        <v>0.87649999999999995</v>
      </c>
      <c r="L109" s="4">
        <v>11.292299999999999</v>
      </c>
      <c r="M109" s="4">
        <v>0.6038</v>
      </c>
      <c r="N109" s="4">
        <v>333.08710000000002</v>
      </c>
      <c r="O109" s="4">
        <v>1.5017</v>
      </c>
      <c r="P109" s="4">
        <v>334.6</v>
      </c>
      <c r="Q109" s="4">
        <v>272.12110000000001</v>
      </c>
      <c r="R109" s="4">
        <v>1.2269000000000001</v>
      </c>
      <c r="S109" s="4">
        <v>273.3</v>
      </c>
      <c r="T109" s="4">
        <v>2435.4299000000001</v>
      </c>
      <c r="W109" s="4">
        <v>0</v>
      </c>
      <c r="X109" s="4">
        <v>1.7529999999999999</v>
      </c>
      <c r="Y109" s="4">
        <v>11.9</v>
      </c>
      <c r="Z109" s="4">
        <v>851</v>
      </c>
      <c r="AA109" s="4">
        <v>851</v>
      </c>
      <c r="AB109" s="4">
        <v>857</v>
      </c>
      <c r="AC109" s="4">
        <v>93</v>
      </c>
      <c r="AD109" s="4">
        <v>27.33</v>
      </c>
      <c r="AE109" s="4">
        <v>0.63</v>
      </c>
      <c r="AF109" s="4">
        <v>978</v>
      </c>
      <c r="AG109" s="4">
        <v>1</v>
      </c>
      <c r="AH109" s="4">
        <v>38</v>
      </c>
      <c r="AI109" s="4">
        <v>37</v>
      </c>
      <c r="AJ109" s="4">
        <v>190</v>
      </c>
      <c r="AK109" s="4">
        <v>168.9</v>
      </c>
      <c r="AL109" s="4">
        <v>3.7</v>
      </c>
      <c r="AM109" s="4">
        <v>175</v>
      </c>
      <c r="AN109" s="4" t="s">
        <v>155</v>
      </c>
      <c r="AO109" s="4">
        <v>2</v>
      </c>
      <c r="AP109" s="5">
        <v>0.77525462962962965</v>
      </c>
      <c r="AQ109" s="4">
        <v>47.164256000000002</v>
      </c>
      <c r="AR109" s="4">
        <v>-88.489175000000003</v>
      </c>
      <c r="AS109" s="4">
        <v>319.39999999999998</v>
      </c>
      <c r="AT109" s="4">
        <v>21.2</v>
      </c>
      <c r="AU109" s="4">
        <v>12</v>
      </c>
      <c r="AV109" s="4">
        <v>10</v>
      </c>
      <c r="AW109" s="4" t="s">
        <v>199</v>
      </c>
      <c r="AX109" s="4">
        <v>2.2999999999999998</v>
      </c>
      <c r="AY109" s="4">
        <v>1.3</v>
      </c>
      <c r="AZ109" s="4">
        <v>3</v>
      </c>
      <c r="BA109" s="4">
        <v>13.404</v>
      </c>
      <c r="BB109" s="4">
        <v>14.57</v>
      </c>
      <c r="BC109" s="4">
        <v>1.0900000000000001</v>
      </c>
      <c r="BD109" s="4">
        <v>14.092000000000001</v>
      </c>
      <c r="BE109" s="4">
        <v>2703.9369999999999</v>
      </c>
      <c r="BF109" s="4">
        <v>92.021000000000001</v>
      </c>
      <c r="BG109" s="4">
        <v>8.3520000000000003</v>
      </c>
      <c r="BH109" s="4">
        <v>3.7999999999999999E-2</v>
      </c>
      <c r="BI109" s="4">
        <v>8.39</v>
      </c>
      <c r="BJ109" s="4">
        <v>6.8239999999999998</v>
      </c>
      <c r="BK109" s="4">
        <v>3.1E-2</v>
      </c>
      <c r="BL109" s="4">
        <v>6.8540000000000001</v>
      </c>
      <c r="BM109" s="4">
        <v>20.123799999999999</v>
      </c>
      <c r="BQ109" s="4">
        <v>305.20100000000002</v>
      </c>
      <c r="BR109" s="4">
        <v>0.245166</v>
      </c>
      <c r="BS109" s="4">
        <v>-5</v>
      </c>
      <c r="BT109" s="4">
        <v>6.8770000000000003E-3</v>
      </c>
      <c r="BU109" s="4">
        <v>5.991244</v>
      </c>
      <c r="BV109" s="4">
        <v>21</v>
      </c>
      <c r="BW109" s="4">
        <f t="shared" si="10"/>
        <v>1.5828866648</v>
      </c>
      <c r="BY109" s="4">
        <f>BE109*$BU109*VLOOKUP("Fuel Specific Gravity",'Raw Data'!$A$1:$B$2000,2,FALSE)</f>
        <v>12166.159692048628</v>
      </c>
      <c r="BZ109" s="4">
        <f>BF109*$BU109*VLOOKUP("Fuel Specific Gravity",'Raw Data'!$A$1:$B$2000,2,FALSE)</f>
        <v>414.041518357124</v>
      </c>
      <c r="CA109" s="4">
        <f>BJ109*$BU109*VLOOKUP("Fuel Specific Gravity",'Raw Data'!$A$1:$B$2000,2,FALSE)</f>
        <v>30.704071041056</v>
      </c>
      <c r="CB109" s="4">
        <f>BM109*$BU109*VLOOKUP("Fuel Specific Gravity",'Raw Data'!$A$1:$B$2000,2,FALSE)</f>
        <v>90.545513601407194</v>
      </c>
    </row>
    <row r="110" spans="1:80" x14ac:dyDescent="0.25">
      <c r="A110" s="2">
        <v>43167</v>
      </c>
      <c r="B110" s="38">
        <v>2.4454861111111115E-2</v>
      </c>
      <c r="C110" s="4">
        <v>12.9</v>
      </c>
      <c r="D110" s="4">
        <v>0.63780000000000003</v>
      </c>
      <c r="E110" s="4">
        <v>6378.08277</v>
      </c>
      <c r="F110" s="4">
        <v>524.4</v>
      </c>
      <c r="G110" s="4">
        <v>1.4</v>
      </c>
      <c r="H110" s="4">
        <v>2665.6</v>
      </c>
      <c r="J110" s="4">
        <v>2</v>
      </c>
      <c r="K110" s="4">
        <v>0.87660000000000005</v>
      </c>
      <c r="L110" s="4">
        <v>11.308400000000001</v>
      </c>
      <c r="M110" s="4">
        <v>0.55910000000000004</v>
      </c>
      <c r="N110" s="4">
        <v>459.74180000000001</v>
      </c>
      <c r="O110" s="4">
        <v>1.202</v>
      </c>
      <c r="P110" s="4">
        <v>460.9</v>
      </c>
      <c r="Q110" s="4">
        <v>375.59370000000001</v>
      </c>
      <c r="R110" s="4">
        <v>0.98199999999999998</v>
      </c>
      <c r="S110" s="4">
        <v>376.6</v>
      </c>
      <c r="T110" s="4">
        <v>2665.5729000000001</v>
      </c>
      <c r="W110" s="4">
        <v>0</v>
      </c>
      <c r="X110" s="4">
        <v>1.7532000000000001</v>
      </c>
      <c r="Y110" s="4">
        <v>11.9</v>
      </c>
      <c r="Z110" s="4">
        <v>851</v>
      </c>
      <c r="AA110" s="4">
        <v>852</v>
      </c>
      <c r="AB110" s="4">
        <v>858</v>
      </c>
      <c r="AC110" s="4">
        <v>93</v>
      </c>
      <c r="AD110" s="4">
        <v>27.33</v>
      </c>
      <c r="AE110" s="4">
        <v>0.63</v>
      </c>
      <c r="AF110" s="4">
        <v>978</v>
      </c>
      <c r="AG110" s="4">
        <v>1</v>
      </c>
      <c r="AH110" s="4">
        <v>38</v>
      </c>
      <c r="AI110" s="4">
        <v>37</v>
      </c>
      <c r="AJ110" s="4">
        <v>190</v>
      </c>
      <c r="AK110" s="4">
        <v>169</v>
      </c>
      <c r="AL110" s="4">
        <v>3.8</v>
      </c>
      <c r="AM110" s="4">
        <v>175</v>
      </c>
      <c r="AN110" s="4" t="s">
        <v>155</v>
      </c>
      <c r="AO110" s="4">
        <v>2</v>
      </c>
      <c r="AP110" s="5">
        <v>0.7752662037037038</v>
      </c>
      <c r="AQ110" s="4">
        <v>47.164234</v>
      </c>
      <c r="AR110" s="4">
        <v>-88.489303000000007</v>
      </c>
      <c r="AS110" s="4">
        <v>319.39999999999998</v>
      </c>
      <c r="AT110" s="4">
        <v>21.9</v>
      </c>
      <c r="AU110" s="4">
        <v>12</v>
      </c>
      <c r="AV110" s="4">
        <v>10</v>
      </c>
      <c r="AW110" s="4" t="s">
        <v>199</v>
      </c>
      <c r="AX110" s="4">
        <v>2.2999999999999998</v>
      </c>
      <c r="AY110" s="4">
        <v>1.3718999999999999</v>
      </c>
      <c r="AZ110" s="4">
        <v>3</v>
      </c>
      <c r="BA110" s="4">
        <v>13.404</v>
      </c>
      <c r="BB110" s="4">
        <v>14.58</v>
      </c>
      <c r="BC110" s="4">
        <v>1.0900000000000001</v>
      </c>
      <c r="BD110" s="4">
        <v>14.074999999999999</v>
      </c>
      <c r="BE110" s="4">
        <v>2709.0419999999999</v>
      </c>
      <c r="BF110" s="4">
        <v>85.25</v>
      </c>
      <c r="BG110" s="4">
        <v>11.534000000000001</v>
      </c>
      <c r="BH110" s="4">
        <v>0.03</v>
      </c>
      <c r="BI110" s="4">
        <v>11.564</v>
      </c>
      <c r="BJ110" s="4">
        <v>9.423</v>
      </c>
      <c r="BK110" s="4">
        <v>2.5000000000000001E-2</v>
      </c>
      <c r="BL110" s="4">
        <v>9.4469999999999992</v>
      </c>
      <c r="BM110" s="4">
        <v>22.035699999999999</v>
      </c>
      <c r="BQ110" s="4">
        <v>305.39</v>
      </c>
      <c r="BR110" s="4">
        <v>0.269818</v>
      </c>
      <c r="BS110" s="4">
        <v>-5</v>
      </c>
      <c r="BT110" s="4">
        <v>7.0000000000000001E-3</v>
      </c>
      <c r="BU110" s="4">
        <v>6.5936769999999996</v>
      </c>
      <c r="BV110" s="4">
        <v>21</v>
      </c>
      <c r="BW110" s="4">
        <f t="shared" si="10"/>
        <v>1.7420494633999999</v>
      </c>
      <c r="BY110" s="4">
        <f>BE110*$BU110*VLOOKUP("Fuel Specific Gravity",'Raw Data'!$A$1:$B$2000,2,FALSE)</f>
        <v>13414.773493502933</v>
      </c>
      <c r="BZ110" s="4">
        <f>BF110*$BU110*VLOOKUP("Fuel Specific Gravity",'Raw Data'!$A$1:$B$2000,2,FALSE)</f>
        <v>422.14533415174998</v>
      </c>
      <c r="CA110" s="4">
        <f>BJ110*$BU110*VLOOKUP("Fuel Specific Gravity",'Raw Data'!$A$1:$B$2000,2,FALSE)</f>
        <v>46.661295996620993</v>
      </c>
      <c r="CB110" s="4">
        <f>BM110*$BU110*VLOOKUP("Fuel Specific Gravity",'Raw Data'!$A$1:$B$2000,2,FALSE)</f>
        <v>109.11751248994389</v>
      </c>
    </row>
    <row r="111" spans="1:80" x14ac:dyDescent="0.25">
      <c r="A111" s="2">
        <v>43167</v>
      </c>
      <c r="B111" s="38">
        <v>2.4466435185185185E-2</v>
      </c>
      <c r="C111" s="4">
        <v>12.904</v>
      </c>
      <c r="D111" s="4">
        <v>0.59289999999999998</v>
      </c>
      <c r="E111" s="4">
        <v>5929.4325660000004</v>
      </c>
      <c r="F111" s="4">
        <v>618.79999999999995</v>
      </c>
      <c r="G111" s="4">
        <v>1.3</v>
      </c>
      <c r="H111" s="4">
        <v>2466.8000000000002</v>
      </c>
      <c r="J111" s="4">
        <v>2</v>
      </c>
      <c r="K111" s="4">
        <v>0.87719999999999998</v>
      </c>
      <c r="L111" s="4">
        <v>11.3187</v>
      </c>
      <c r="M111" s="4">
        <v>0.52010000000000001</v>
      </c>
      <c r="N111" s="4">
        <v>542.7491</v>
      </c>
      <c r="O111" s="4">
        <v>1.1403000000000001</v>
      </c>
      <c r="P111" s="4">
        <v>543.9</v>
      </c>
      <c r="Q111" s="4">
        <v>443.40800000000002</v>
      </c>
      <c r="R111" s="4">
        <v>0.93159999999999998</v>
      </c>
      <c r="S111" s="4">
        <v>444.3</v>
      </c>
      <c r="T111" s="4">
        <v>2466.7732999999998</v>
      </c>
      <c r="W111" s="4">
        <v>0</v>
      </c>
      <c r="X111" s="4">
        <v>1.7543</v>
      </c>
      <c r="Y111" s="4">
        <v>11.9</v>
      </c>
      <c r="Z111" s="4">
        <v>850</v>
      </c>
      <c r="AA111" s="4">
        <v>851</v>
      </c>
      <c r="AB111" s="4">
        <v>858</v>
      </c>
      <c r="AC111" s="4">
        <v>93</v>
      </c>
      <c r="AD111" s="4">
        <v>27.33</v>
      </c>
      <c r="AE111" s="4">
        <v>0.63</v>
      </c>
      <c r="AF111" s="4">
        <v>978</v>
      </c>
      <c r="AG111" s="4">
        <v>1</v>
      </c>
      <c r="AH111" s="4">
        <v>38</v>
      </c>
      <c r="AI111" s="4">
        <v>37</v>
      </c>
      <c r="AJ111" s="4">
        <v>190</v>
      </c>
      <c r="AK111" s="4">
        <v>169</v>
      </c>
      <c r="AL111" s="4">
        <v>3.7</v>
      </c>
      <c r="AM111" s="4">
        <v>175</v>
      </c>
      <c r="AN111" s="4" t="s">
        <v>155</v>
      </c>
      <c r="AO111" s="4">
        <v>2</v>
      </c>
      <c r="AP111" s="5">
        <v>0.77527777777777773</v>
      </c>
      <c r="AQ111" s="4">
        <v>47.164209999999997</v>
      </c>
      <c r="AR111" s="4">
        <v>-88.489429999999999</v>
      </c>
      <c r="AS111" s="4">
        <v>319.39999999999998</v>
      </c>
      <c r="AT111" s="4">
        <v>23.9</v>
      </c>
      <c r="AU111" s="4">
        <v>12</v>
      </c>
      <c r="AV111" s="4">
        <v>10</v>
      </c>
      <c r="AW111" s="4" t="s">
        <v>199</v>
      </c>
      <c r="AX111" s="4">
        <v>2.2999999999999998</v>
      </c>
      <c r="AY111" s="4">
        <v>1.4</v>
      </c>
      <c r="AZ111" s="4">
        <v>3</v>
      </c>
      <c r="BA111" s="4">
        <v>13.404</v>
      </c>
      <c r="BB111" s="4">
        <v>14.65</v>
      </c>
      <c r="BC111" s="4">
        <v>1.0900000000000001</v>
      </c>
      <c r="BD111" s="4">
        <v>14.005000000000001</v>
      </c>
      <c r="BE111" s="4">
        <v>2722.4490000000001</v>
      </c>
      <c r="BF111" s="4">
        <v>79.622</v>
      </c>
      <c r="BG111" s="4">
        <v>13.670999999999999</v>
      </c>
      <c r="BH111" s="4">
        <v>2.9000000000000001E-2</v>
      </c>
      <c r="BI111" s="4">
        <v>13.7</v>
      </c>
      <c r="BJ111" s="4">
        <v>11.169</v>
      </c>
      <c r="BK111" s="4">
        <v>2.3E-2</v>
      </c>
      <c r="BL111" s="4">
        <v>11.192</v>
      </c>
      <c r="BM111" s="4">
        <v>20.474599999999999</v>
      </c>
      <c r="BQ111" s="4">
        <v>306.81099999999998</v>
      </c>
      <c r="BR111" s="4">
        <v>0.22664200000000001</v>
      </c>
      <c r="BS111" s="4">
        <v>-5</v>
      </c>
      <c r="BT111" s="4">
        <v>7.0000000000000001E-3</v>
      </c>
      <c r="BU111" s="4">
        <v>5.538564</v>
      </c>
      <c r="BV111" s="4">
        <v>21</v>
      </c>
      <c r="BW111" s="4">
        <f t="shared" si="10"/>
        <v>1.4632886087999999</v>
      </c>
      <c r="BY111" s="4">
        <f>BE111*$BU111*VLOOKUP("Fuel Specific Gravity",'Raw Data'!$A$1:$B$2000,2,FALSE)</f>
        <v>11323.921975450236</v>
      </c>
      <c r="BZ111" s="4">
        <f>BF111*$BU111*VLOOKUP("Fuel Specific Gravity",'Raw Data'!$A$1:$B$2000,2,FALSE)</f>
        <v>331.18464864880804</v>
      </c>
      <c r="CA111" s="4">
        <f>BJ111*$BU111*VLOOKUP("Fuel Specific Gravity",'Raw Data'!$A$1:$B$2000,2,FALSE)</f>
        <v>46.457026208316002</v>
      </c>
      <c r="CB111" s="4">
        <f>BM111*$BU111*VLOOKUP("Fuel Specific Gravity",'Raw Data'!$A$1:$B$2000,2,FALSE)</f>
        <v>85.163311738274388</v>
      </c>
    </row>
    <row r="112" spans="1:80" x14ac:dyDescent="0.25">
      <c r="A112" s="2">
        <v>43167</v>
      </c>
      <c r="B112" s="38">
        <v>2.4478009259259262E-2</v>
      </c>
      <c r="C112" s="4">
        <v>12.929</v>
      </c>
      <c r="D112" s="4">
        <v>0.63500000000000001</v>
      </c>
      <c r="E112" s="4">
        <v>6350.0255100000004</v>
      </c>
      <c r="F112" s="4">
        <v>630.4</v>
      </c>
      <c r="G112" s="4">
        <v>1.4</v>
      </c>
      <c r="H112" s="4">
        <v>2187.1</v>
      </c>
      <c r="J112" s="4">
        <v>2</v>
      </c>
      <c r="K112" s="4">
        <v>0.87680000000000002</v>
      </c>
      <c r="L112" s="4">
        <v>11.3368</v>
      </c>
      <c r="M112" s="4">
        <v>0.55679999999999996</v>
      </c>
      <c r="N112" s="4">
        <v>552.77250000000004</v>
      </c>
      <c r="O112" s="4">
        <v>1.1907000000000001</v>
      </c>
      <c r="P112" s="4">
        <v>554</v>
      </c>
      <c r="Q112" s="4">
        <v>451.5967</v>
      </c>
      <c r="R112" s="4">
        <v>0.9728</v>
      </c>
      <c r="S112" s="4">
        <v>452.6</v>
      </c>
      <c r="T112" s="4">
        <v>2187.0934999999999</v>
      </c>
      <c r="W112" s="4">
        <v>0</v>
      </c>
      <c r="X112" s="4">
        <v>1.7537</v>
      </c>
      <c r="Y112" s="4">
        <v>11.8</v>
      </c>
      <c r="Z112" s="4">
        <v>851</v>
      </c>
      <c r="AA112" s="4">
        <v>851</v>
      </c>
      <c r="AB112" s="4">
        <v>856</v>
      </c>
      <c r="AC112" s="4">
        <v>93</v>
      </c>
      <c r="AD112" s="4">
        <v>27.33</v>
      </c>
      <c r="AE112" s="4">
        <v>0.63</v>
      </c>
      <c r="AF112" s="4">
        <v>978</v>
      </c>
      <c r="AG112" s="4">
        <v>1</v>
      </c>
      <c r="AH112" s="4">
        <v>38</v>
      </c>
      <c r="AI112" s="4">
        <v>37</v>
      </c>
      <c r="AJ112" s="4">
        <v>190</v>
      </c>
      <c r="AK112" s="4">
        <v>168.1</v>
      </c>
      <c r="AL112" s="4">
        <v>3.7</v>
      </c>
      <c r="AM112" s="4">
        <v>175</v>
      </c>
      <c r="AN112" s="4" t="s">
        <v>155</v>
      </c>
      <c r="AO112" s="4">
        <v>2</v>
      </c>
      <c r="AP112" s="5">
        <v>0.77528935185185188</v>
      </c>
      <c r="AQ112" s="4">
        <v>47.164155999999998</v>
      </c>
      <c r="AR112" s="4">
        <v>-88.489564000000001</v>
      </c>
      <c r="AS112" s="4">
        <v>319.39999999999998</v>
      </c>
      <c r="AT112" s="4">
        <v>26.1</v>
      </c>
      <c r="AU112" s="4">
        <v>12</v>
      </c>
      <c r="AV112" s="4">
        <v>10</v>
      </c>
      <c r="AW112" s="4" t="s">
        <v>199</v>
      </c>
      <c r="AX112" s="4">
        <v>1.4372</v>
      </c>
      <c r="AY112" s="4">
        <v>1.4</v>
      </c>
      <c r="AZ112" s="4">
        <v>2.2090999999999998</v>
      </c>
      <c r="BA112" s="4">
        <v>13.404</v>
      </c>
      <c r="BB112" s="4">
        <v>14.62</v>
      </c>
      <c r="BC112" s="4">
        <v>1.0900000000000001</v>
      </c>
      <c r="BD112" s="4">
        <v>14.045999999999999</v>
      </c>
      <c r="BE112" s="4">
        <v>2720.7429999999999</v>
      </c>
      <c r="BF112" s="4">
        <v>85.049000000000007</v>
      </c>
      <c r="BG112" s="4">
        <v>13.891999999999999</v>
      </c>
      <c r="BH112" s="4">
        <v>0.03</v>
      </c>
      <c r="BI112" s="4">
        <v>13.922000000000001</v>
      </c>
      <c r="BJ112" s="4">
        <v>11.35</v>
      </c>
      <c r="BK112" s="4">
        <v>2.4E-2</v>
      </c>
      <c r="BL112" s="4">
        <v>11.374000000000001</v>
      </c>
      <c r="BM112" s="4">
        <v>18.1128</v>
      </c>
      <c r="BQ112" s="4">
        <v>306.01600000000002</v>
      </c>
      <c r="BR112" s="4">
        <v>0.196321</v>
      </c>
      <c r="BS112" s="4">
        <v>-5</v>
      </c>
      <c r="BT112" s="4">
        <v>7.8770000000000003E-3</v>
      </c>
      <c r="BU112" s="4">
        <v>4.7975950000000003</v>
      </c>
      <c r="BV112" s="4">
        <v>21</v>
      </c>
      <c r="BW112" s="4">
        <f t="shared" si="10"/>
        <v>1.2675245989999999</v>
      </c>
      <c r="BY112" s="4">
        <f>BE112*$BU112*VLOOKUP("Fuel Specific Gravity",'Raw Data'!$A$1:$B$2000,2,FALSE)</f>
        <v>9802.820282826835</v>
      </c>
      <c r="BZ112" s="4">
        <f>BF112*$BU112*VLOOKUP("Fuel Specific Gravity",'Raw Data'!$A$1:$B$2000,2,FALSE)</f>
        <v>306.43102352340503</v>
      </c>
      <c r="CA112" s="4">
        <f>BJ112*$BU112*VLOOKUP("Fuel Specific Gravity",'Raw Data'!$A$1:$B$2000,2,FALSE)</f>
        <v>40.893980140750003</v>
      </c>
      <c r="CB112" s="4">
        <f>BM112*$BU112*VLOOKUP("Fuel Specific Gravity",'Raw Data'!$A$1:$B$2000,2,FALSE)</f>
        <v>65.260306915716001</v>
      </c>
    </row>
    <row r="113" spans="1:80" x14ac:dyDescent="0.25">
      <c r="A113" s="2">
        <v>43167</v>
      </c>
      <c r="B113" s="38">
        <v>2.4489583333333332E-2</v>
      </c>
      <c r="C113" s="4">
        <v>12.922000000000001</v>
      </c>
      <c r="D113" s="4">
        <v>0.79390000000000005</v>
      </c>
      <c r="E113" s="4">
        <v>7938.828829</v>
      </c>
      <c r="F113" s="4">
        <v>576.20000000000005</v>
      </c>
      <c r="G113" s="4">
        <v>1.6</v>
      </c>
      <c r="H113" s="4">
        <v>2149.8000000000002</v>
      </c>
      <c r="J113" s="4">
        <v>2</v>
      </c>
      <c r="K113" s="4">
        <v>0.87549999999999994</v>
      </c>
      <c r="L113" s="4">
        <v>11.313700000000001</v>
      </c>
      <c r="M113" s="4">
        <v>0.69510000000000005</v>
      </c>
      <c r="N113" s="4">
        <v>504.43990000000002</v>
      </c>
      <c r="O113" s="4">
        <v>1.4260999999999999</v>
      </c>
      <c r="P113" s="4">
        <v>505.9</v>
      </c>
      <c r="Q113" s="4">
        <v>412.11059999999998</v>
      </c>
      <c r="R113" s="4">
        <v>1.1651</v>
      </c>
      <c r="S113" s="4">
        <v>413.3</v>
      </c>
      <c r="T113" s="4">
        <v>2149.7651999999998</v>
      </c>
      <c r="W113" s="4">
        <v>0</v>
      </c>
      <c r="X113" s="4">
        <v>1.7511000000000001</v>
      </c>
      <c r="Y113" s="4">
        <v>11.9</v>
      </c>
      <c r="Z113" s="4">
        <v>850</v>
      </c>
      <c r="AA113" s="4">
        <v>851</v>
      </c>
      <c r="AB113" s="4">
        <v>855</v>
      </c>
      <c r="AC113" s="4">
        <v>93</v>
      </c>
      <c r="AD113" s="4">
        <v>27.33</v>
      </c>
      <c r="AE113" s="4">
        <v>0.63</v>
      </c>
      <c r="AF113" s="4">
        <v>978</v>
      </c>
      <c r="AG113" s="4">
        <v>1</v>
      </c>
      <c r="AH113" s="4">
        <v>38</v>
      </c>
      <c r="AI113" s="4">
        <v>37</v>
      </c>
      <c r="AJ113" s="4">
        <v>190</v>
      </c>
      <c r="AK113" s="4">
        <v>168.9</v>
      </c>
      <c r="AL113" s="4">
        <v>3.8</v>
      </c>
      <c r="AM113" s="4">
        <v>175</v>
      </c>
      <c r="AN113" s="4" t="s">
        <v>155</v>
      </c>
      <c r="AO113" s="4">
        <v>2</v>
      </c>
      <c r="AP113" s="5">
        <v>0.77530092592592592</v>
      </c>
      <c r="AQ113" s="4">
        <v>47.164093000000001</v>
      </c>
      <c r="AR113" s="4">
        <v>-88.489694999999998</v>
      </c>
      <c r="AS113" s="4">
        <v>319.39999999999998</v>
      </c>
      <c r="AT113" s="4">
        <v>26.7</v>
      </c>
      <c r="AU113" s="4">
        <v>12</v>
      </c>
      <c r="AV113" s="4">
        <v>10</v>
      </c>
      <c r="AW113" s="4" t="s">
        <v>199</v>
      </c>
      <c r="AX113" s="4">
        <v>1.1000000000000001</v>
      </c>
      <c r="AY113" s="4">
        <v>1.4</v>
      </c>
      <c r="AZ113" s="4">
        <v>1.9</v>
      </c>
      <c r="BA113" s="4">
        <v>13.404</v>
      </c>
      <c r="BB113" s="4">
        <v>14.45</v>
      </c>
      <c r="BC113" s="4">
        <v>1.08</v>
      </c>
      <c r="BD113" s="4">
        <v>14.217000000000001</v>
      </c>
      <c r="BE113" s="4">
        <v>2690.36</v>
      </c>
      <c r="BF113" s="4">
        <v>105.19799999999999</v>
      </c>
      <c r="BG113" s="4">
        <v>12.561999999999999</v>
      </c>
      <c r="BH113" s="4">
        <v>3.5999999999999997E-2</v>
      </c>
      <c r="BI113" s="4">
        <v>12.597</v>
      </c>
      <c r="BJ113" s="4">
        <v>10.263</v>
      </c>
      <c r="BK113" s="4">
        <v>2.9000000000000001E-2</v>
      </c>
      <c r="BL113" s="4">
        <v>10.292</v>
      </c>
      <c r="BM113" s="4">
        <v>17.640799999999999</v>
      </c>
      <c r="BQ113" s="4">
        <v>302.76299999999998</v>
      </c>
      <c r="BR113" s="4">
        <v>0.217556</v>
      </c>
      <c r="BS113" s="4">
        <v>-5</v>
      </c>
      <c r="BT113" s="4">
        <v>6.2459999999999998E-3</v>
      </c>
      <c r="BU113" s="4">
        <v>5.3165250000000004</v>
      </c>
      <c r="BV113" s="4">
        <v>21</v>
      </c>
      <c r="BW113" s="4">
        <f t="shared" si="10"/>
        <v>1.4046259050000001</v>
      </c>
      <c r="BY113" s="4">
        <f>BE113*$BU113*VLOOKUP("Fuel Specific Gravity",'Raw Data'!$A$1:$B$2000,2,FALSE)</f>
        <v>10741.828015449002</v>
      </c>
      <c r="BZ113" s="4">
        <f>BF113*$BU113*VLOOKUP("Fuel Specific Gravity",'Raw Data'!$A$1:$B$2000,2,FALSE)</f>
        <v>420.02513550945002</v>
      </c>
      <c r="CA113" s="4">
        <f>BJ113*$BU113*VLOOKUP("Fuel Specific Gravity",'Raw Data'!$A$1:$B$2000,2,FALSE)</f>
        <v>40.977185552325004</v>
      </c>
      <c r="CB113" s="4">
        <f>BM113*$BU113*VLOOKUP("Fuel Specific Gravity",'Raw Data'!$A$1:$B$2000,2,FALSE)</f>
        <v>70.434603419219997</v>
      </c>
    </row>
    <row r="114" spans="1:80" x14ac:dyDescent="0.25">
      <c r="A114" s="2">
        <v>43167</v>
      </c>
      <c r="B114" s="38">
        <v>2.4501157407407409E-2</v>
      </c>
      <c r="C114" s="4">
        <v>12.92</v>
      </c>
      <c r="D114" s="4">
        <v>0.86599999999999999</v>
      </c>
      <c r="E114" s="4">
        <v>8659.5495499999997</v>
      </c>
      <c r="F114" s="4">
        <v>521.29999999999995</v>
      </c>
      <c r="G114" s="4">
        <v>1.9</v>
      </c>
      <c r="H114" s="4">
        <v>2332.3000000000002</v>
      </c>
      <c r="J114" s="4">
        <v>2</v>
      </c>
      <c r="K114" s="4">
        <v>0.87470000000000003</v>
      </c>
      <c r="L114" s="4">
        <v>11.301</v>
      </c>
      <c r="M114" s="4">
        <v>0.75739999999999996</v>
      </c>
      <c r="N114" s="4">
        <v>455.99509999999998</v>
      </c>
      <c r="O114" s="4">
        <v>1.6618999999999999</v>
      </c>
      <c r="P114" s="4">
        <v>457.7</v>
      </c>
      <c r="Q114" s="4">
        <v>372.53280000000001</v>
      </c>
      <c r="R114" s="4">
        <v>1.3576999999999999</v>
      </c>
      <c r="S114" s="4">
        <v>373.9</v>
      </c>
      <c r="T114" s="4">
        <v>2332.3152</v>
      </c>
      <c r="W114" s="4">
        <v>0</v>
      </c>
      <c r="X114" s="4">
        <v>1.7494000000000001</v>
      </c>
      <c r="Y114" s="4">
        <v>11.9</v>
      </c>
      <c r="Z114" s="4">
        <v>850</v>
      </c>
      <c r="AA114" s="4">
        <v>851</v>
      </c>
      <c r="AB114" s="4">
        <v>856</v>
      </c>
      <c r="AC114" s="4">
        <v>93</v>
      </c>
      <c r="AD114" s="4">
        <v>27.33</v>
      </c>
      <c r="AE114" s="4">
        <v>0.63</v>
      </c>
      <c r="AF114" s="4">
        <v>978</v>
      </c>
      <c r="AG114" s="4">
        <v>1</v>
      </c>
      <c r="AH114" s="4">
        <v>38</v>
      </c>
      <c r="AI114" s="4">
        <v>37</v>
      </c>
      <c r="AJ114" s="4">
        <v>190</v>
      </c>
      <c r="AK114" s="4">
        <v>169</v>
      </c>
      <c r="AL114" s="4">
        <v>3.7</v>
      </c>
      <c r="AM114" s="4">
        <v>175</v>
      </c>
      <c r="AN114" s="4" t="s">
        <v>155</v>
      </c>
      <c r="AO114" s="4">
        <v>2</v>
      </c>
      <c r="AP114" s="5">
        <v>0.77531250000000007</v>
      </c>
      <c r="AQ114" s="4">
        <v>47.164023</v>
      </c>
      <c r="AR114" s="4">
        <v>-88.489818999999997</v>
      </c>
      <c r="AS114" s="4">
        <v>319.3</v>
      </c>
      <c r="AT114" s="4">
        <v>26.6</v>
      </c>
      <c r="AU114" s="4">
        <v>12</v>
      </c>
      <c r="AV114" s="4">
        <v>9</v>
      </c>
      <c r="AW114" s="4" t="s">
        <v>202</v>
      </c>
      <c r="AX114" s="4">
        <v>1.1000000000000001</v>
      </c>
      <c r="AY114" s="4">
        <v>1.328128</v>
      </c>
      <c r="AZ114" s="4">
        <v>1.756256</v>
      </c>
      <c r="BA114" s="4">
        <v>13.404</v>
      </c>
      <c r="BB114" s="4">
        <v>14.35</v>
      </c>
      <c r="BC114" s="4">
        <v>1.07</v>
      </c>
      <c r="BD114" s="4">
        <v>14.326000000000001</v>
      </c>
      <c r="BE114" s="4">
        <v>2672.4369999999999</v>
      </c>
      <c r="BF114" s="4">
        <v>114.003</v>
      </c>
      <c r="BG114" s="4">
        <v>11.292</v>
      </c>
      <c r="BH114" s="4">
        <v>4.1000000000000002E-2</v>
      </c>
      <c r="BI114" s="4">
        <v>11.334</v>
      </c>
      <c r="BJ114" s="4">
        <v>9.2260000000000009</v>
      </c>
      <c r="BK114" s="4">
        <v>3.4000000000000002E-2</v>
      </c>
      <c r="BL114" s="4">
        <v>9.2590000000000003</v>
      </c>
      <c r="BM114" s="4">
        <v>19.032699999999998</v>
      </c>
      <c r="BQ114" s="4">
        <v>300.79700000000003</v>
      </c>
      <c r="BR114" s="4">
        <v>0.19995199999999999</v>
      </c>
      <c r="BS114" s="4">
        <v>-5</v>
      </c>
      <c r="BT114" s="4">
        <v>6.0000000000000001E-3</v>
      </c>
      <c r="BU114" s="4">
        <v>4.8863279999999998</v>
      </c>
      <c r="BV114" s="4">
        <v>21</v>
      </c>
      <c r="BW114" s="4">
        <f t="shared" si="10"/>
        <v>1.2909678575999999</v>
      </c>
      <c r="BY114" s="4">
        <f>BE114*$BU114*VLOOKUP("Fuel Specific Gravity",'Raw Data'!$A$1:$B$2000,2,FALSE)</f>
        <v>9806.8612097433343</v>
      </c>
      <c r="BZ114" s="4">
        <f>BF114*$BU114*VLOOKUP("Fuel Specific Gravity",'Raw Data'!$A$1:$B$2000,2,FALSE)</f>
        <v>418.34909428898396</v>
      </c>
      <c r="CA114" s="4">
        <f>BJ114*$BU114*VLOOKUP("Fuel Specific Gravity",'Raw Data'!$A$1:$B$2000,2,FALSE)</f>
        <v>33.856027858128002</v>
      </c>
      <c r="CB114" s="4">
        <f>BM114*$BU114*VLOOKUP("Fuel Specific Gravity",'Raw Data'!$A$1:$B$2000,2,FALSE)</f>
        <v>69.843011209125592</v>
      </c>
    </row>
    <row r="115" spans="1:80" x14ac:dyDescent="0.25">
      <c r="A115" s="2">
        <v>43167</v>
      </c>
      <c r="B115" s="38">
        <v>2.4512731481481479E-2</v>
      </c>
      <c r="C115" s="4">
        <v>12.916</v>
      </c>
      <c r="D115" s="4">
        <v>0.85240000000000005</v>
      </c>
      <c r="E115" s="4">
        <v>8524.4638400000003</v>
      </c>
      <c r="F115" s="4">
        <v>476.6</v>
      </c>
      <c r="G115" s="4">
        <v>1.9</v>
      </c>
      <c r="H115" s="4">
        <v>2412.6999999999998</v>
      </c>
      <c r="J115" s="4">
        <v>1.9</v>
      </c>
      <c r="K115" s="4">
        <v>0.87480000000000002</v>
      </c>
      <c r="L115" s="4">
        <v>11.2981</v>
      </c>
      <c r="M115" s="4">
        <v>0.74570000000000003</v>
      </c>
      <c r="N115" s="4">
        <v>416.95350000000002</v>
      </c>
      <c r="O115" s="4">
        <v>1.6874</v>
      </c>
      <c r="P115" s="4">
        <v>418.6</v>
      </c>
      <c r="Q115" s="4">
        <v>340.63709999999998</v>
      </c>
      <c r="R115" s="4">
        <v>1.3786</v>
      </c>
      <c r="S115" s="4">
        <v>342</v>
      </c>
      <c r="T115" s="4">
        <v>2412.7476999999999</v>
      </c>
      <c r="W115" s="4">
        <v>0</v>
      </c>
      <c r="X115" s="4">
        <v>1.6620999999999999</v>
      </c>
      <c r="Y115" s="4">
        <v>11.9</v>
      </c>
      <c r="Z115" s="4">
        <v>851</v>
      </c>
      <c r="AA115" s="4">
        <v>851</v>
      </c>
      <c r="AB115" s="4">
        <v>857</v>
      </c>
      <c r="AC115" s="4">
        <v>93</v>
      </c>
      <c r="AD115" s="4">
        <v>27.33</v>
      </c>
      <c r="AE115" s="4">
        <v>0.63</v>
      </c>
      <c r="AF115" s="4">
        <v>978</v>
      </c>
      <c r="AG115" s="4">
        <v>1</v>
      </c>
      <c r="AH115" s="4">
        <v>38</v>
      </c>
      <c r="AI115" s="4">
        <v>37</v>
      </c>
      <c r="AJ115" s="4">
        <v>190</v>
      </c>
      <c r="AK115" s="4">
        <v>169</v>
      </c>
      <c r="AL115" s="4">
        <v>3.7</v>
      </c>
      <c r="AM115" s="4">
        <v>175</v>
      </c>
      <c r="AN115" s="4" t="s">
        <v>155</v>
      </c>
      <c r="AO115" s="4">
        <v>2</v>
      </c>
      <c r="AP115" s="5">
        <v>0.775324074074074</v>
      </c>
      <c r="AQ115" s="4">
        <v>47.163952000000002</v>
      </c>
      <c r="AR115" s="4">
        <v>-88.489936999999998</v>
      </c>
      <c r="AS115" s="4">
        <v>319</v>
      </c>
      <c r="AT115" s="4">
        <v>26.5</v>
      </c>
      <c r="AU115" s="4">
        <v>12</v>
      </c>
      <c r="AV115" s="4">
        <v>10</v>
      </c>
      <c r="AW115" s="4" t="s">
        <v>199</v>
      </c>
      <c r="AX115" s="4">
        <v>1.2438</v>
      </c>
      <c r="AY115" s="4">
        <v>1.5875999999999999</v>
      </c>
      <c r="AZ115" s="4">
        <v>2.0594999999999999</v>
      </c>
      <c r="BA115" s="4">
        <v>13.404</v>
      </c>
      <c r="BB115" s="4">
        <v>14.36</v>
      </c>
      <c r="BC115" s="4">
        <v>1.07</v>
      </c>
      <c r="BD115" s="4">
        <v>14.316000000000001</v>
      </c>
      <c r="BE115" s="4">
        <v>2673.1930000000002</v>
      </c>
      <c r="BF115" s="4">
        <v>112.295</v>
      </c>
      <c r="BG115" s="4">
        <v>10.331</v>
      </c>
      <c r="BH115" s="4">
        <v>4.2000000000000003E-2</v>
      </c>
      <c r="BI115" s="4">
        <v>10.372999999999999</v>
      </c>
      <c r="BJ115" s="4">
        <v>8.44</v>
      </c>
      <c r="BK115" s="4">
        <v>3.4000000000000002E-2</v>
      </c>
      <c r="BL115" s="4">
        <v>8.4740000000000002</v>
      </c>
      <c r="BM115" s="4">
        <v>19.6997</v>
      </c>
      <c r="BQ115" s="4">
        <v>285.93599999999998</v>
      </c>
      <c r="BR115" s="4">
        <v>0.20050799999999999</v>
      </c>
      <c r="BS115" s="4">
        <v>-5</v>
      </c>
      <c r="BT115" s="4">
        <v>6.8770000000000003E-3</v>
      </c>
      <c r="BU115" s="4">
        <v>4.899915</v>
      </c>
      <c r="BV115" s="4">
        <v>21</v>
      </c>
      <c r="BW115" s="4">
        <f t="shared" si="10"/>
        <v>1.294557543</v>
      </c>
      <c r="BY115" s="4">
        <f>BE115*$BU115*VLOOKUP("Fuel Specific Gravity",'Raw Data'!$A$1:$B$2000,2,FALSE)</f>
        <v>9836.9122774248463</v>
      </c>
      <c r="BZ115" s="4">
        <f>BF115*$BU115*VLOOKUP("Fuel Specific Gravity",'Raw Data'!$A$1:$B$2000,2,FALSE)</f>
        <v>413.22720214867502</v>
      </c>
      <c r="CA115" s="4">
        <f>BJ115*$BU115*VLOOKUP("Fuel Specific Gravity",'Raw Data'!$A$1:$B$2000,2,FALSE)</f>
        <v>31.057817232599998</v>
      </c>
      <c r="CB115" s="4">
        <f>BM115*$BU115*VLOOKUP("Fuel Specific Gravity",'Raw Data'!$A$1:$B$2000,2,FALSE)</f>
        <v>72.491668499650501</v>
      </c>
    </row>
    <row r="116" spans="1:80" x14ac:dyDescent="0.25">
      <c r="A116" s="2">
        <v>43167</v>
      </c>
      <c r="B116" s="38">
        <v>2.4524305555555556E-2</v>
      </c>
      <c r="C116" s="4">
        <v>12.91</v>
      </c>
      <c r="D116" s="4">
        <v>0.89359999999999995</v>
      </c>
      <c r="E116" s="4">
        <v>8935.7835500000001</v>
      </c>
      <c r="F116" s="4">
        <v>448</v>
      </c>
      <c r="G116" s="4">
        <v>2</v>
      </c>
      <c r="H116" s="4">
        <v>2447.6</v>
      </c>
      <c r="J116" s="4">
        <v>1.9</v>
      </c>
      <c r="K116" s="4">
        <v>0.87439999999999996</v>
      </c>
      <c r="L116" s="4">
        <v>11.289</v>
      </c>
      <c r="M116" s="4">
        <v>0.78139999999999998</v>
      </c>
      <c r="N116" s="4">
        <v>391.7869</v>
      </c>
      <c r="O116" s="4">
        <v>1.7488999999999999</v>
      </c>
      <c r="P116" s="4">
        <v>393.5</v>
      </c>
      <c r="Q116" s="4">
        <v>320.07690000000002</v>
      </c>
      <c r="R116" s="4">
        <v>1.4288000000000001</v>
      </c>
      <c r="S116" s="4">
        <v>321.5</v>
      </c>
      <c r="T116" s="4">
        <v>2447.6199000000001</v>
      </c>
      <c r="W116" s="4">
        <v>0</v>
      </c>
      <c r="X116" s="4">
        <v>1.6614</v>
      </c>
      <c r="Y116" s="4">
        <v>11.9</v>
      </c>
      <c r="Z116" s="4">
        <v>850</v>
      </c>
      <c r="AA116" s="4">
        <v>850</v>
      </c>
      <c r="AB116" s="4">
        <v>857</v>
      </c>
      <c r="AC116" s="4">
        <v>93</v>
      </c>
      <c r="AD116" s="4">
        <v>27.33</v>
      </c>
      <c r="AE116" s="4">
        <v>0.63</v>
      </c>
      <c r="AF116" s="4">
        <v>978</v>
      </c>
      <c r="AG116" s="4">
        <v>1</v>
      </c>
      <c r="AH116" s="4">
        <v>38</v>
      </c>
      <c r="AI116" s="4">
        <v>37</v>
      </c>
      <c r="AJ116" s="4">
        <v>190</v>
      </c>
      <c r="AK116" s="4">
        <v>169</v>
      </c>
      <c r="AL116" s="4">
        <v>3.8</v>
      </c>
      <c r="AM116" s="4">
        <v>175</v>
      </c>
      <c r="AN116" s="4" t="s">
        <v>155</v>
      </c>
      <c r="AO116" s="4">
        <v>2</v>
      </c>
      <c r="AP116" s="5">
        <v>0.77533564814814815</v>
      </c>
      <c r="AQ116" s="4">
        <v>47.163879999999999</v>
      </c>
      <c r="AR116" s="4">
        <v>-88.490055999999996</v>
      </c>
      <c r="AS116" s="4">
        <v>318.7</v>
      </c>
      <c r="AT116" s="4">
        <v>26.5</v>
      </c>
      <c r="AU116" s="4">
        <v>12</v>
      </c>
      <c r="AV116" s="4">
        <v>9</v>
      </c>
      <c r="AW116" s="4" t="s">
        <v>200</v>
      </c>
      <c r="AX116" s="4">
        <v>1.3718999999999999</v>
      </c>
      <c r="AY116" s="4">
        <v>1.7</v>
      </c>
      <c r="AZ116" s="4">
        <v>2.2000000000000002</v>
      </c>
      <c r="BA116" s="4">
        <v>13.404</v>
      </c>
      <c r="BB116" s="4">
        <v>14.32</v>
      </c>
      <c r="BC116" s="4">
        <v>1.07</v>
      </c>
      <c r="BD116" s="4">
        <v>14.359</v>
      </c>
      <c r="BE116" s="4">
        <v>2664.4940000000001</v>
      </c>
      <c r="BF116" s="4">
        <v>117.381</v>
      </c>
      <c r="BG116" s="4">
        <v>9.6839999999999993</v>
      </c>
      <c r="BH116" s="4">
        <v>4.2999999999999997E-2</v>
      </c>
      <c r="BI116" s="4">
        <v>9.7270000000000003</v>
      </c>
      <c r="BJ116" s="4">
        <v>7.9109999999999996</v>
      </c>
      <c r="BK116" s="4">
        <v>3.5000000000000003E-2</v>
      </c>
      <c r="BL116" s="4">
        <v>7.9470000000000001</v>
      </c>
      <c r="BM116" s="4">
        <v>19.935500000000001</v>
      </c>
      <c r="BQ116" s="4">
        <v>285.12900000000002</v>
      </c>
      <c r="BR116" s="4">
        <v>0.235203</v>
      </c>
      <c r="BS116" s="4">
        <v>-5</v>
      </c>
      <c r="BT116" s="4">
        <v>7.0000000000000001E-3</v>
      </c>
      <c r="BU116" s="4">
        <v>5.7477729999999996</v>
      </c>
      <c r="BV116" s="4">
        <v>21</v>
      </c>
      <c r="BW116" s="4">
        <f t="shared" si="10"/>
        <v>1.5185616265999999</v>
      </c>
      <c r="BY116" s="4">
        <f>BE116*$BU116*VLOOKUP("Fuel Specific Gravity",'Raw Data'!$A$1:$B$2000,2,FALSE)</f>
        <v>11501.494910568363</v>
      </c>
      <c r="BZ116" s="4">
        <f>BF116*$BU116*VLOOKUP("Fuel Specific Gravity",'Raw Data'!$A$1:$B$2000,2,FALSE)</f>
        <v>506.68418622726296</v>
      </c>
      <c r="CA116" s="4">
        <f>BJ116*$BU116*VLOOKUP("Fuel Specific Gravity",'Raw Data'!$A$1:$B$2000,2,FALSE)</f>
        <v>34.148444784452998</v>
      </c>
      <c r="CB116" s="4">
        <f>BM116*$BU116*VLOOKUP("Fuel Specific Gravity",'Raw Data'!$A$1:$B$2000,2,FALSE)</f>
        <v>86.053131209766491</v>
      </c>
    </row>
    <row r="117" spans="1:80" x14ac:dyDescent="0.25">
      <c r="A117" s="2">
        <v>43167</v>
      </c>
      <c r="B117" s="38">
        <v>2.4535879629629626E-2</v>
      </c>
      <c r="C117" s="4">
        <v>12.91</v>
      </c>
      <c r="D117" s="4">
        <v>0.84279999999999999</v>
      </c>
      <c r="E117" s="4">
        <v>8428.3279739999998</v>
      </c>
      <c r="F117" s="4">
        <v>448.2</v>
      </c>
      <c r="G117" s="4">
        <v>2</v>
      </c>
      <c r="H117" s="4">
        <v>2872.4</v>
      </c>
      <c r="J117" s="4">
        <v>1.8</v>
      </c>
      <c r="K117" s="4">
        <v>0.87450000000000006</v>
      </c>
      <c r="L117" s="4">
        <v>11.289300000000001</v>
      </c>
      <c r="M117" s="4">
        <v>0.73699999999999999</v>
      </c>
      <c r="N117" s="4">
        <v>391.92469999999997</v>
      </c>
      <c r="O117" s="4">
        <v>1.7488999999999999</v>
      </c>
      <c r="P117" s="4">
        <v>393.7</v>
      </c>
      <c r="Q117" s="4">
        <v>320.18939999999998</v>
      </c>
      <c r="R117" s="4">
        <v>1.4288000000000001</v>
      </c>
      <c r="S117" s="4">
        <v>321.60000000000002</v>
      </c>
      <c r="T117" s="4">
        <v>2872.4396999999999</v>
      </c>
      <c r="W117" s="4">
        <v>0</v>
      </c>
      <c r="X117" s="4">
        <v>1.5740000000000001</v>
      </c>
      <c r="Y117" s="4">
        <v>11.8</v>
      </c>
      <c r="Z117" s="4">
        <v>851</v>
      </c>
      <c r="AA117" s="4">
        <v>851</v>
      </c>
      <c r="AB117" s="4">
        <v>857</v>
      </c>
      <c r="AC117" s="4">
        <v>93</v>
      </c>
      <c r="AD117" s="4">
        <v>27.33</v>
      </c>
      <c r="AE117" s="4">
        <v>0.63</v>
      </c>
      <c r="AF117" s="4">
        <v>978</v>
      </c>
      <c r="AG117" s="4">
        <v>1</v>
      </c>
      <c r="AH117" s="4">
        <v>38</v>
      </c>
      <c r="AI117" s="4">
        <v>37</v>
      </c>
      <c r="AJ117" s="4">
        <v>190</v>
      </c>
      <c r="AK117" s="4">
        <v>169</v>
      </c>
      <c r="AL117" s="4">
        <v>3.7</v>
      </c>
      <c r="AM117" s="4">
        <v>175</v>
      </c>
      <c r="AN117" s="4" t="s">
        <v>155</v>
      </c>
      <c r="AO117" s="4">
        <v>2</v>
      </c>
      <c r="AP117" s="5">
        <v>0.7753472222222223</v>
      </c>
      <c r="AQ117" s="4">
        <v>47.163811000000003</v>
      </c>
      <c r="AR117" s="4">
        <v>-88.490174999999994</v>
      </c>
      <c r="AS117" s="4">
        <v>318.5</v>
      </c>
      <c r="AT117" s="4">
        <v>26.1</v>
      </c>
      <c r="AU117" s="4">
        <v>12</v>
      </c>
      <c r="AV117" s="4">
        <v>10</v>
      </c>
      <c r="AW117" s="4" t="s">
        <v>199</v>
      </c>
      <c r="AX117" s="4">
        <v>1.4</v>
      </c>
      <c r="AY117" s="4">
        <v>1.7719</v>
      </c>
      <c r="AZ117" s="4">
        <v>2.2719</v>
      </c>
      <c r="BA117" s="4">
        <v>13.404</v>
      </c>
      <c r="BB117" s="4">
        <v>14.32</v>
      </c>
      <c r="BC117" s="4">
        <v>1.07</v>
      </c>
      <c r="BD117" s="4">
        <v>14.356</v>
      </c>
      <c r="BE117" s="4">
        <v>2664.9079999999999</v>
      </c>
      <c r="BF117" s="4">
        <v>110.732</v>
      </c>
      <c r="BG117" s="4">
        <v>9.6880000000000006</v>
      </c>
      <c r="BH117" s="4">
        <v>4.2999999999999997E-2</v>
      </c>
      <c r="BI117" s="4">
        <v>9.7319999999999993</v>
      </c>
      <c r="BJ117" s="4">
        <v>7.915</v>
      </c>
      <c r="BK117" s="4">
        <v>3.5000000000000003E-2</v>
      </c>
      <c r="BL117" s="4">
        <v>7.95</v>
      </c>
      <c r="BM117" s="4">
        <v>23.398599999999998</v>
      </c>
      <c r="BQ117" s="4">
        <v>270.16399999999999</v>
      </c>
      <c r="BR117" s="4">
        <v>0.29788199999999998</v>
      </c>
      <c r="BS117" s="4">
        <v>-5</v>
      </c>
      <c r="BT117" s="4">
        <v>7.0000000000000001E-3</v>
      </c>
      <c r="BU117" s="4">
        <v>7.2794910000000002</v>
      </c>
      <c r="BV117" s="4">
        <v>21</v>
      </c>
      <c r="BW117" s="4">
        <f t="shared" si="10"/>
        <v>1.9232415221999999</v>
      </c>
      <c r="BY117" s="4">
        <f>BE117*$BU117*VLOOKUP("Fuel Specific Gravity",'Raw Data'!$A$1:$B$2000,2,FALSE)</f>
        <v>14568.779525172829</v>
      </c>
      <c r="BZ117" s="4">
        <f>BF117*$BU117*VLOOKUP("Fuel Specific Gravity",'Raw Data'!$A$1:$B$2000,2,FALSE)</f>
        <v>605.36052065641206</v>
      </c>
      <c r="CA117" s="4">
        <f>BJ117*$BU117*VLOOKUP("Fuel Specific Gravity",'Raw Data'!$A$1:$B$2000,2,FALSE)</f>
        <v>43.270495620015005</v>
      </c>
      <c r="CB117" s="4">
        <f>BM117*$BU117*VLOOKUP("Fuel Specific Gravity",'Raw Data'!$A$1:$B$2000,2,FALSE)</f>
        <v>127.91775348256259</v>
      </c>
    </row>
    <row r="118" spans="1:80" x14ac:dyDescent="0.25">
      <c r="A118" s="2">
        <v>43167</v>
      </c>
      <c r="B118" s="38">
        <v>2.4547453703703707E-2</v>
      </c>
      <c r="C118" s="4">
        <v>12.91</v>
      </c>
      <c r="D118" s="4">
        <v>0.69440000000000002</v>
      </c>
      <c r="E118" s="4">
        <v>6944.2905689999998</v>
      </c>
      <c r="F118" s="4">
        <v>552</v>
      </c>
      <c r="G118" s="4">
        <v>1.7</v>
      </c>
      <c r="H118" s="4">
        <v>3080.8</v>
      </c>
      <c r="J118" s="4">
        <v>1.8</v>
      </c>
      <c r="K118" s="4">
        <v>0.87560000000000004</v>
      </c>
      <c r="L118" s="4">
        <v>11.304399999999999</v>
      </c>
      <c r="M118" s="4">
        <v>0.60809999999999997</v>
      </c>
      <c r="N118" s="4">
        <v>483.37529999999998</v>
      </c>
      <c r="O118" s="4">
        <v>1.5</v>
      </c>
      <c r="P118" s="4">
        <v>484.9</v>
      </c>
      <c r="Q118" s="4">
        <v>394.9015</v>
      </c>
      <c r="R118" s="4">
        <v>1.2254</v>
      </c>
      <c r="S118" s="4">
        <v>396.1</v>
      </c>
      <c r="T118" s="4">
        <v>3080.7746000000002</v>
      </c>
      <c r="W118" s="4">
        <v>0</v>
      </c>
      <c r="X118" s="4">
        <v>1.5761000000000001</v>
      </c>
      <c r="Y118" s="4">
        <v>11.9</v>
      </c>
      <c r="Z118" s="4">
        <v>851</v>
      </c>
      <c r="AA118" s="4">
        <v>851</v>
      </c>
      <c r="AB118" s="4">
        <v>857</v>
      </c>
      <c r="AC118" s="4">
        <v>93</v>
      </c>
      <c r="AD118" s="4">
        <v>27.33</v>
      </c>
      <c r="AE118" s="4">
        <v>0.63</v>
      </c>
      <c r="AF118" s="4">
        <v>978</v>
      </c>
      <c r="AG118" s="4">
        <v>1</v>
      </c>
      <c r="AH118" s="4">
        <v>38</v>
      </c>
      <c r="AI118" s="4">
        <v>37</v>
      </c>
      <c r="AJ118" s="4">
        <v>190</v>
      </c>
      <c r="AK118" s="4">
        <v>169</v>
      </c>
      <c r="AL118" s="4">
        <v>3.8</v>
      </c>
      <c r="AM118" s="4">
        <v>175.1</v>
      </c>
      <c r="AN118" s="4" t="s">
        <v>155</v>
      </c>
      <c r="AO118" s="4">
        <v>2</v>
      </c>
      <c r="AP118" s="5">
        <v>0.77535879629629623</v>
      </c>
      <c r="AQ118" s="4">
        <v>47.163760000000003</v>
      </c>
      <c r="AR118" s="4">
        <v>-88.490307999999999</v>
      </c>
      <c r="AS118" s="4">
        <v>318.3</v>
      </c>
      <c r="AT118" s="4">
        <v>25.4</v>
      </c>
      <c r="AU118" s="4">
        <v>12</v>
      </c>
      <c r="AV118" s="4">
        <v>10</v>
      </c>
      <c r="AW118" s="4" t="s">
        <v>199</v>
      </c>
      <c r="AX118" s="4">
        <v>1.4</v>
      </c>
      <c r="AY118" s="4">
        <v>1.8</v>
      </c>
      <c r="AZ118" s="4">
        <v>2.2999999999999998</v>
      </c>
      <c r="BA118" s="4">
        <v>13.404</v>
      </c>
      <c r="BB118" s="4">
        <v>14.46</v>
      </c>
      <c r="BC118" s="4">
        <v>1.08</v>
      </c>
      <c r="BD118" s="4">
        <v>14.204000000000001</v>
      </c>
      <c r="BE118" s="4">
        <v>2688.8580000000002</v>
      </c>
      <c r="BF118" s="4">
        <v>92.055000000000007</v>
      </c>
      <c r="BG118" s="4">
        <v>12.04</v>
      </c>
      <c r="BH118" s="4">
        <v>3.6999999999999998E-2</v>
      </c>
      <c r="BI118" s="4">
        <v>12.077999999999999</v>
      </c>
      <c r="BJ118" s="4">
        <v>9.8369999999999997</v>
      </c>
      <c r="BK118" s="4">
        <v>3.1E-2</v>
      </c>
      <c r="BL118" s="4">
        <v>9.8670000000000009</v>
      </c>
      <c r="BM118" s="4">
        <v>25.287400000000002</v>
      </c>
      <c r="BQ118" s="4">
        <v>272.59199999999998</v>
      </c>
      <c r="BR118" s="4">
        <v>0.30073800000000001</v>
      </c>
      <c r="BS118" s="4">
        <v>-5</v>
      </c>
      <c r="BT118" s="4">
        <v>7.0000000000000001E-3</v>
      </c>
      <c r="BU118" s="4">
        <v>7.3492850000000001</v>
      </c>
      <c r="BV118" s="4">
        <v>21</v>
      </c>
      <c r="BW118" s="4">
        <f t="shared" si="10"/>
        <v>1.941681097</v>
      </c>
      <c r="BY118" s="4">
        <f>BE118*$BU118*VLOOKUP("Fuel Specific Gravity",'Raw Data'!$A$1:$B$2000,2,FALSE)</f>
        <v>14840.649008664031</v>
      </c>
      <c r="BZ118" s="4">
        <f>BF118*$BU118*VLOOKUP("Fuel Specific Gravity",'Raw Data'!$A$1:$B$2000,2,FALSE)</f>
        <v>508.08036143692505</v>
      </c>
      <c r="CA118" s="4">
        <f>BJ118*$BU118*VLOOKUP("Fuel Specific Gravity",'Raw Data'!$A$1:$B$2000,2,FALSE)</f>
        <v>54.293482325294995</v>
      </c>
      <c r="CB118" s="4">
        <f>BM118*$BU118*VLOOKUP("Fuel Specific Gravity",'Raw Data'!$A$1:$B$2000,2,FALSE)</f>
        <v>139.56907644125903</v>
      </c>
    </row>
    <row r="119" spans="1:80" x14ac:dyDescent="0.25">
      <c r="A119" s="2">
        <v>43167</v>
      </c>
      <c r="B119" s="38">
        <v>2.455902777777778E-2</v>
      </c>
      <c r="C119" s="4">
        <v>12.837</v>
      </c>
      <c r="D119" s="4">
        <v>0.53469999999999995</v>
      </c>
      <c r="E119" s="4">
        <v>5347.1404400000001</v>
      </c>
      <c r="F119" s="4">
        <v>719.8</v>
      </c>
      <c r="G119" s="4">
        <v>1.3</v>
      </c>
      <c r="H119" s="4">
        <v>2908.4</v>
      </c>
      <c r="J119" s="4">
        <v>1.8</v>
      </c>
      <c r="K119" s="4">
        <v>0.87780000000000002</v>
      </c>
      <c r="L119" s="4">
        <v>11.269</v>
      </c>
      <c r="M119" s="4">
        <v>0.46939999999999998</v>
      </c>
      <c r="N119" s="4">
        <v>631.81399999999996</v>
      </c>
      <c r="O119" s="4">
        <v>1.1156999999999999</v>
      </c>
      <c r="P119" s="4">
        <v>632.9</v>
      </c>
      <c r="Q119" s="4">
        <v>516.17100000000005</v>
      </c>
      <c r="R119" s="4">
        <v>0.91149999999999998</v>
      </c>
      <c r="S119" s="4">
        <v>517.1</v>
      </c>
      <c r="T119" s="4">
        <v>2908.3748000000001</v>
      </c>
      <c r="W119" s="4">
        <v>0</v>
      </c>
      <c r="X119" s="4">
        <v>1.5801000000000001</v>
      </c>
      <c r="Y119" s="4">
        <v>11.9</v>
      </c>
      <c r="Z119" s="4">
        <v>850</v>
      </c>
      <c r="AA119" s="4">
        <v>850</v>
      </c>
      <c r="AB119" s="4">
        <v>856</v>
      </c>
      <c r="AC119" s="4">
        <v>93</v>
      </c>
      <c r="AD119" s="4">
        <v>27.33</v>
      </c>
      <c r="AE119" s="4">
        <v>0.63</v>
      </c>
      <c r="AF119" s="4">
        <v>978</v>
      </c>
      <c r="AG119" s="4">
        <v>1</v>
      </c>
      <c r="AH119" s="4">
        <v>38</v>
      </c>
      <c r="AI119" s="4">
        <v>37</v>
      </c>
      <c r="AJ119" s="4">
        <v>190</v>
      </c>
      <c r="AK119" s="4">
        <v>169</v>
      </c>
      <c r="AL119" s="4">
        <v>3.8</v>
      </c>
      <c r="AM119" s="4">
        <v>175.5</v>
      </c>
      <c r="AN119" s="4" t="s">
        <v>155</v>
      </c>
      <c r="AO119" s="4">
        <v>2</v>
      </c>
      <c r="AP119" s="5">
        <v>0.77537037037037038</v>
      </c>
      <c r="AQ119" s="4">
        <v>47.163735000000003</v>
      </c>
      <c r="AR119" s="4">
        <v>-88.490453000000002</v>
      </c>
      <c r="AS119" s="4">
        <v>318.10000000000002</v>
      </c>
      <c r="AT119" s="4">
        <v>25.9</v>
      </c>
      <c r="AU119" s="4">
        <v>12</v>
      </c>
      <c r="AV119" s="4">
        <v>10</v>
      </c>
      <c r="AW119" s="4" t="s">
        <v>199</v>
      </c>
      <c r="AX119" s="4">
        <v>1.5438000000000001</v>
      </c>
      <c r="AY119" s="4">
        <v>1.2248000000000001</v>
      </c>
      <c r="AZ119" s="4">
        <v>2.3719000000000001</v>
      </c>
      <c r="BA119" s="4">
        <v>13.404</v>
      </c>
      <c r="BB119" s="4">
        <v>14.73</v>
      </c>
      <c r="BC119" s="4">
        <v>1.1000000000000001</v>
      </c>
      <c r="BD119" s="4">
        <v>13.917999999999999</v>
      </c>
      <c r="BE119" s="4">
        <v>2723.2159999999999</v>
      </c>
      <c r="BF119" s="4">
        <v>72.194000000000003</v>
      </c>
      <c r="BG119" s="4">
        <v>15.989000000000001</v>
      </c>
      <c r="BH119" s="4">
        <v>2.8000000000000001E-2</v>
      </c>
      <c r="BI119" s="4">
        <v>16.016999999999999</v>
      </c>
      <c r="BJ119" s="4">
        <v>13.063000000000001</v>
      </c>
      <c r="BK119" s="4">
        <v>2.3E-2</v>
      </c>
      <c r="BL119" s="4">
        <v>13.086</v>
      </c>
      <c r="BM119" s="4">
        <v>24.253299999999999</v>
      </c>
      <c r="BQ119" s="4">
        <v>277.63499999999999</v>
      </c>
      <c r="BR119" s="4">
        <v>0.32716000000000001</v>
      </c>
      <c r="BS119" s="4">
        <v>-5</v>
      </c>
      <c r="BT119" s="4">
        <v>7.8759999999999993E-3</v>
      </c>
      <c r="BU119" s="4">
        <v>7.9949680000000001</v>
      </c>
      <c r="BV119" s="4">
        <v>21</v>
      </c>
      <c r="BW119" s="4">
        <f t="shared" si="10"/>
        <v>2.1122705455999999</v>
      </c>
      <c r="BY119" s="4">
        <f>BE119*$BU119*VLOOKUP("Fuel Specific Gravity",'Raw Data'!$A$1:$B$2000,2,FALSE)</f>
        <v>16350.790607593086</v>
      </c>
      <c r="BZ119" s="4">
        <f>BF119*$BU119*VLOOKUP("Fuel Specific Gravity",'Raw Data'!$A$1:$B$2000,2,FALSE)</f>
        <v>433.46872856379201</v>
      </c>
      <c r="CA119" s="4">
        <f>BJ119*$BU119*VLOOKUP("Fuel Specific Gravity",'Raw Data'!$A$1:$B$2000,2,FALSE)</f>
        <v>78.433138504984001</v>
      </c>
      <c r="CB119" s="4">
        <f>BM119*$BU119*VLOOKUP("Fuel Specific Gravity",'Raw Data'!$A$1:$B$2000,2,FALSE)</f>
        <v>145.62217240319438</v>
      </c>
    </row>
    <row r="120" spans="1:80" x14ac:dyDescent="0.25">
      <c r="A120" s="2">
        <v>43167</v>
      </c>
      <c r="B120" s="38">
        <v>2.457060185185185E-2</v>
      </c>
      <c r="C120" s="4">
        <v>12.826000000000001</v>
      </c>
      <c r="D120" s="4">
        <v>0.44669999999999999</v>
      </c>
      <c r="E120" s="4">
        <v>4467.2758039999999</v>
      </c>
      <c r="F120" s="4">
        <v>859.7</v>
      </c>
      <c r="G120" s="4">
        <v>1</v>
      </c>
      <c r="H120" s="4">
        <v>2601.6</v>
      </c>
      <c r="J120" s="4">
        <v>1.8</v>
      </c>
      <c r="K120" s="4">
        <v>0.879</v>
      </c>
      <c r="L120" s="4">
        <v>11.273999999999999</v>
      </c>
      <c r="M120" s="4">
        <v>0.39269999999999999</v>
      </c>
      <c r="N120" s="4">
        <v>755.63610000000006</v>
      </c>
      <c r="O120" s="4">
        <v>0.87270000000000003</v>
      </c>
      <c r="P120" s="4">
        <v>756.5</v>
      </c>
      <c r="Q120" s="4">
        <v>617.32950000000005</v>
      </c>
      <c r="R120" s="4">
        <v>0.71289999999999998</v>
      </c>
      <c r="S120" s="4">
        <v>618</v>
      </c>
      <c r="T120" s="4">
        <v>2601.6178</v>
      </c>
      <c r="W120" s="4">
        <v>0</v>
      </c>
      <c r="X120" s="4">
        <v>1.5821000000000001</v>
      </c>
      <c r="Y120" s="4">
        <v>11.8</v>
      </c>
      <c r="Z120" s="4">
        <v>849</v>
      </c>
      <c r="AA120" s="4">
        <v>849</v>
      </c>
      <c r="AB120" s="4">
        <v>856</v>
      </c>
      <c r="AC120" s="4">
        <v>93</v>
      </c>
      <c r="AD120" s="4">
        <v>27.33</v>
      </c>
      <c r="AE120" s="4">
        <v>0.63</v>
      </c>
      <c r="AF120" s="4">
        <v>978</v>
      </c>
      <c r="AG120" s="4">
        <v>1</v>
      </c>
      <c r="AH120" s="4">
        <v>38</v>
      </c>
      <c r="AI120" s="4">
        <v>37</v>
      </c>
      <c r="AJ120" s="4">
        <v>190</v>
      </c>
      <c r="AK120" s="4">
        <v>168.1</v>
      </c>
      <c r="AL120" s="4">
        <v>3.7</v>
      </c>
      <c r="AM120" s="4">
        <v>175.9</v>
      </c>
      <c r="AN120" s="4" t="s">
        <v>155</v>
      </c>
      <c r="AO120" s="4">
        <v>2</v>
      </c>
      <c r="AP120" s="5">
        <v>0.77538194444444442</v>
      </c>
      <c r="AQ120" s="4">
        <v>47.163707000000002</v>
      </c>
      <c r="AR120" s="4">
        <v>-88.490609000000006</v>
      </c>
      <c r="AS120" s="4">
        <v>318</v>
      </c>
      <c r="AT120" s="4">
        <v>27.1</v>
      </c>
      <c r="AU120" s="4">
        <v>12</v>
      </c>
      <c r="AV120" s="4">
        <v>10</v>
      </c>
      <c r="AW120" s="4" t="s">
        <v>199</v>
      </c>
      <c r="AX120" s="4">
        <v>1.6</v>
      </c>
      <c r="AY120" s="4">
        <v>1</v>
      </c>
      <c r="AZ120" s="4">
        <v>2.4</v>
      </c>
      <c r="BA120" s="4">
        <v>13.404</v>
      </c>
      <c r="BB120" s="4">
        <v>14.89</v>
      </c>
      <c r="BC120" s="4">
        <v>1.1100000000000001</v>
      </c>
      <c r="BD120" s="4">
        <v>13.77</v>
      </c>
      <c r="BE120" s="4">
        <v>2747.8969999999999</v>
      </c>
      <c r="BF120" s="4">
        <v>60.914000000000001</v>
      </c>
      <c r="BG120" s="4">
        <v>19.286999999999999</v>
      </c>
      <c r="BH120" s="4">
        <v>2.1999999999999999E-2</v>
      </c>
      <c r="BI120" s="4">
        <v>19.309999999999999</v>
      </c>
      <c r="BJ120" s="4">
        <v>15.757</v>
      </c>
      <c r="BK120" s="4">
        <v>1.7999999999999999E-2</v>
      </c>
      <c r="BL120" s="4">
        <v>15.775</v>
      </c>
      <c r="BM120" s="4">
        <v>21.882100000000001</v>
      </c>
      <c r="BQ120" s="4">
        <v>280.392</v>
      </c>
      <c r="BR120" s="4">
        <v>0.31433899999999998</v>
      </c>
      <c r="BS120" s="4">
        <v>-5</v>
      </c>
      <c r="BT120" s="4">
        <v>8.0000000000000002E-3</v>
      </c>
      <c r="BU120" s="4">
        <v>7.6816680000000002</v>
      </c>
      <c r="BV120" s="4">
        <v>21</v>
      </c>
      <c r="BW120" s="4">
        <f t="shared" si="10"/>
        <v>2.0294966855999999</v>
      </c>
      <c r="BY120" s="4">
        <f>BE120*$BU120*VLOOKUP("Fuel Specific Gravity",'Raw Data'!$A$1:$B$2000,2,FALSE)</f>
        <v>15852.432771599197</v>
      </c>
      <c r="BZ120" s="4">
        <f>BF120*$BU120*VLOOKUP("Fuel Specific Gravity",'Raw Data'!$A$1:$B$2000,2,FALSE)</f>
        <v>351.40876453855202</v>
      </c>
      <c r="CA120" s="4">
        <f>BJ120*$BU120*VLOOKUP("Fuel Specific Gravity",'Raw Data'!$A$1:$B$2000,2,FALSE)</f>
        <v>90.901072049676003</v>
      </c>
      <c r="CB120" s="4">
        <f>BM120*$BU120*VLOOKUP("Fuel Specific Gravity",'Raw Data'!$A$1:$B$2000,2,FALSE)</f>
        <v>126.23636153444281</v>
      </c>
    </row>
    <row r="121" spans="1:80" x14ac:dyDescent="0.25">
      <c r="A121" s="2">
        <v>43167</v>
      </c>
      <c r="B121" s="38">
        <v>2.4582175925925927E-2</v>
      </c>
      <c r="C121" s="4">
        <v>12.891</v>
      </c>
      <c r="D121" s="4">
        <v>0.57169999999999999</v>
      </c>
      <c r="E121" s="4">
        <v>5716.9140950000001</v>
      </c>
      <c r="F121" s="4">
        <v>916.8</v>
      </c>
      <c r="G121" s="4">
        <v>0.9</v>
      </c>
      <c r="H121" s="4">
        <v>2415</v>
      </c>
      <c r="J121" s="4">
        <v>1.8</v>
      </c>
      <c r="K121" s="4">
        <v>0.87749999999999995</v>
      </c>
      <c r="L121" s="4">
        <v>11.3126</v>
      </c>
      <c r="M121" s="4">
        <v>0.50170000000000003</v>
      </c>
      <c r="N121" s="4">
        <v>804.55420000000004</v>
      </c>
      <c r="O121" s="4">
        <v>0.82779999999999998</v>
      </c>
      <c r="P121" s="4">
        <v>805.4</v>
      </c>
      <c r="Q121" s="4">
        <v>657.29390000000001</v>
      </c>
      <c r="R121" s="4">
        <v>0.67630000000000001</v>
      </c>
      <c r="S121" s="4">
        <v>658</v>
      </c>
      <c r="T121" s="4">
        <v>2414.9908999999998</v>
      </c>
      <c r="W121" s="4">
        <v>0</v>
      </c>
      <c r="X121" s="4">
        <v>1.5794999999999999</v>
      </c>
      <c r="Y121" s="4">
        <v>11.9</v>
      </c>
      <c r="Z121" s="4">
        <v>849</v>
      </c>
      <c r="AA121" s="4">
        <v>848</v>
      </c>
      <c r="AB121" s="4">
        <v>855</v>
      </c>
      <c r="AC121" s="4">
        <v>93</v>
      </c>
      <c r="AD121" s="4">
        <v>27.33</v>
      </c>
      <c r="AE121" s="4">
        <v>0.63</v>
      </c>
      <c r="AF121" s="4">
        <v>978</v>
      </c>
      <c r="AG121" s="4">
        <v>1</v>
      </c>
      <c r="AH121" s="4">
        <v>38</v>
      </c>
      <c r="AI121" s="4">
        <v>37</v>
      </c>
      <c r="AJ121" s="4">
        <v>190.9</v>
      </c>
      <c r="AK121" s="4">
        <v>168.9</v>
      </c>
      <c r="AL121" s="4">
        <v>3.8</v>
      </c>
      <c r="AM121" s="4">
        <v>175.8</v>
      </c>
      <c r="AN121" s="4" t="s">
        <v>155</v>
      </c>
      <c r="AO121" s="4">
        <v>2</v>
      </c>
      <c r="AP121" s="5">
        <v>0.77539351851851857</v>
      </c>
      <c r="AQ121" s="4">
        <v>47.163676000000002</v>
      </c>
      <c r="AR121" s="4">
        <v>-88.490770999999995</v>
      </c>
      <c r="AS121" s="4">
        <v>318.2</v>
      </c>
      <c r="AT121" s="4">
        <v>27.4</v>
      </c>
      <c r="AU121" s="4">
        <v>12</v>
      </c>
      <c r="AV121" s="4">
        <v>10</v>
      </c>
      <c r="AW121" s="4" t="s">
        <v>199</v>
      </c>
      <c r="AX121" s="4">
        <v>1.6718999999999999</v>
      </c>
      <c r="AY121" s="4">
        <v>1.2157</v>
      </c>
      <c r="AZ121" s="4">
        <v>2.5438000000000001</v>
      </c>
      <c r="BA121" s="4">
        <v>13.404</v>
      </c>
      <c r="BB121" s="4">
        <v>14.7</v>
      </c>
      <c r="BC121" s="4">
        <v>1.1000000000000001</v>
      </c>
      <c r="BD121" s="4">
        <v>13.957000000000001</v>
      </c>
      <c r="BE121" s="4">
        <v>2727.71</v>
      </c>
      <c r="BF121" s="4">
        <v>76.989999999999995</v>
      </c>
      <c r="BG121" s="4">
        <v>20.315999999999999</v>
      </c>
      <c r="BH121" s="4">
        <v>2.1000000000000001E-2</v>
      </c>
      <c r="BI121" s="4">
        <v>20.335999999999999</v>
      </c>
      <c r="BJ121" s="4">
        <v>16.597000000000001</v>
      </c>
      <c r="BK121" s="4">
        <v>1.7000000000000001E-2</v>
      </c>
      <c r="BL121" s="4">
        <v>16.614000000000001</v>
      </c>
      <c r="BM121" s="4">
        <v>20.0944</v>
      </c>
      <c r="BQ121" s="4">
        <v>276.928</v>
      </c>
      <c r="BR121" s="4">
        <v>0.27604299999999998</v>
      </c>
      <c r="BS121" s="4">
        <v>-5</v>
      </c>
      <c r="BT121" s="4">
        <v>7.123E-3</v>
      </c>
      <c r="BU121" s="4">
        <v>6.7458010000000002</v>
      </c>
      <c r="BV121" s="4">
        <v>21</v>
      </c>
      <c r="BW121" s="4">
        <f t="shared" si="10"/>
        <v>1.7822406242</v>
      </c>
      <c r="BY121" s="4">
        <f>BE121*$BU121*VLOOKUP("Fuel Specific Gravity",'Raw Data'!$A$1:$B$2000,2,FALSE)</f>
        <v>13818.842223128211</v>
      </c>
      <c r="BZ121" s="4">
        <f>BF121*$BU121*VLOOKUP("Fuel Specific Gravity",'Raw Data'!$A$1:$B$2000,2,FALSE)</f>
        <v>390.03877346148994</v>
      </c>
      <c r="CA121" s="4">
        <f>BJ121*$BU121*VLOOKUP("Fuel Specific Gravity",'Raw Data'!$A$1:$B$2000,2,FALSE)</f>
        <v>84.082004456947004</v>
      </c>
      <c r="CB121" s="4">
        <f>BM121*$BU121*VLOOKUP("Fuel Specific Gravity",'Raw Data'!$A$1:$B$2000,2,FALSE)</f>
        <v>101.80017053441441</v>
      </c>
    </row>
    <row r="122" spans="1:80" x14ac:dyDescent="0.25">
      <c r="A122" s="2">
        <v>43167</v>
      </c>
      <c r="B122" s="38">
        <v>2.4593749999999998E-2</v>
      </c>
      <c r="C122" s="4">
        <v>12.96</v>
      </c>
      <c r="D122" s="4">
        <v>0.62990000000000002</v>
      </c>
      <c r="E122" s="4">
        <v>6298.5369769999998</v>
      </c>
      <c r="F122" s="4">
        <v>965</v>
      </c>
      <c r="G122" s="4">
        <v>0.9</v>
      </c>
      <c r="H122" s="4">
        <v>2452.9</v>
      </c>
      <c r="J122" s="4">
        <v>1.8</v>
      </c>
      <c r="K122" s="4">
        <v>0.87639999999999996</v>
      </c>
      <c r="L122" s="4">
        <v>11.358000000000001</v>
      </c>
      <c r="M122" s="4">
        <v>0.55200000000000005</v>
      </c>
      <c r="N122" s="4">
        <v>845.68679999999995</v>
      </c>
      <c r="O122" s="4">
        <v>0.81169999999999998</v>
      </c>
      <c r="P122" s="4">
        <v>846.5</v>
      </c>
      <c r="Q122" s="4">
        <v>690.89800000000002</v>
      </c>
      <c r="R122" s="4">
        <v>0.66310000000000002</v>
      </c>
      <c r="S122" s="4">
        <v>691.6</v>
      </c>
      <c r="T122" s="4">
        <v>2452.9461999999999</v>
      </c>
      <c r="W122" s="4">
        <v>0</v>
      </c>
      <c r="X122" s="4">
        <v>1.5774999999999999</v>
      </c>
      <c r="Y122" s="4">
        <v>11.9</v>
      </c>
      <c r="Z122" s="4">
        <v>849</v>
      </c>
      <c r="AA122" s="4">
        <v>849</v>
      </c>
      <c r="AB122" s="4">
        <v>855</v>
      </c>
      <c r="AC122" s="4">
        <v>93</v>
      </c>
      <c r="AD122" s="4">
        <v>27.33</v>
      </c>
      <c r="AE122" s="4">
        <v>0.63</v>
      </c>
      <c r="AF122" s="4">
        <v>978</v>
      </c>
      <c r="AG122" s="4">
        <v>1</v>
      </c>
      <c r="AH122" s="4">
        <v>38</v>
      </c>
      <c r="AI122" s="4">
        <v>37</v>
      </c>
      <c r="AJ122" s="4">
        <v>190.1</v>
      </c>
      <c r="AK122" s="4">
        <v>169</v>
      </c>
      <c r="AL122" s="4">
        <v>3.7</v>
      </c>
      <c r="AM122" s="4">
        <v>175.4</v>
      </c>
      <c r="AN122" s="4" t="s">
        <v>155</v>
      </c>
      <c r="AO122" s="4">
        <v>2</v>
      </c>
      <c r="AP122" s="5">
        <v>0.77540509259259249</v>
      </c>
      <c r="AQ122" s="4">
        <v>47.163643999999998</v>
      </c>
      <c r="AR122" s="4">
        <v>-88.490939999999995</v>
      </c>
      <c r="AS122" s="4">
        <v>318.3</v>
      </c>
      <c r="AT122" s="4">
        <v>28</v>
      </c>
      <c r="AU122" s="4">
        <v>12</v>
      </c>
      <c r="AV122" s="4">
        <v>10</v>
      </c>
      <c r="AW122" s="4" t="s">
        <v>199</v>
      </c>
      <c r="AX122" s="4">
        <v>1.7719</v>
      </c>
      <c r="AY122" s="4">
        <v>1.33595</v>
      </c>
      <c r="AZ122" s="4">
        <v>2.6718999999999999</v>
      </c>
      <c r="BA122" s="4">
        <v>13.404</v>
      </c>
      <c r="BB122" s="4">
        <v>14.56</v>
      </c>
      <c r="BC122" s="4">
        <v>1.0900000000000001</v>
      </c>
      <c r="BD122" s="4">
        <v>14.103999999999999</v>
      </c>
      <c r="BE122" s="4">
        <v>2716.16</v>
      </c>
      <c r="BF122" s="4">
        <v>84.016999999999996</v>
      </c>
      <c r="BG122" s="4">
        <v>21.178999999999998</v>
      </c>
      <c r="BH122" s="4">
        <v>0.02</v>
      </c>
      <c r="BI122" s="4">
        <v>21.199000000000002</v>
      </c>
      <c r="BJ122" s="4">
        <v>17.302</v>
      </c>
      <c r="BK122" s="4">
        <v>1.7000000000000001E-2</v>
      </c>
      <c r="BL122" s="4">
        <v>17.318999999999999</v>
      </c>
      <c r="BM122" s="4">
        <v>20.2424</v>
      </c>
      <c r="BQ122" s="4">
        <v>274.29700000000003</v>
      </c>
      <c r="BR122" s="4">
        <v>0.23855100000000001</v>
      </c>
      <c r="BS122" s="4">
        <v>-5</v>
      </c>
      <c r="BT122" s="4">
        <v>7.8770000000000003E-3</v>
      </c>
      <c r="BU122" s="4">
        <v>5.8295899999999996</v>
      </c>
      <c r="BV122" s="4">
        <v>21</v>
      </c>
      <c r="BW122" s="4">
        <f t="shared" si="10"/>
        <v>1.5401776779999998</v>
      </c>
      <c r="BY122" s="4">
        <f>BE122*$BU122*VLOOKUP("Fuel Specific Gravity",'Raw Data'!$A$1:$B$2000,2,FALSE)</f>
        <v>11891.4084799744</v>
      </c>
      <c r="BZ122" s="4">
        <f>BF122*$BU122*VLOOKUP("Fuel Specific Gravity",'Raw Data'!$A$1:$B$2000,2,FALSE)</f>
        <v>367.82828193552996</v>
      </c>
      <c r="CA122" s="4">
        <f>BJ122*$BU122*VLOOKUP("Fuel Specific Gravity",'Raw Data'!$A$1:$B$2000,2,FALSE)</f>
        <v>75.748538201179997</v>
      </c>
      <c r="CB122" s="4">
        <f>BM122*$BU122*VLOOKUP("Fuel Specific Gravity",'Raw Data'!$A$1:$B$2000,2,FALSE)</f>
        <v>88.62167435461599</v>
      </c>
    </row>
    <row r="123" spans="1:80" x14ac:dyDescent="0.25">
      <c r="A123" s="2">
        <v>43167</v>
      </c>
      <c r="B123" s="38">
        <v>2.4605324074074075E-2</v>
      </c>
      <c r="C123" s="4">
        <v>12.96</v>
      </c>
      <c r="D123" s="4">
        <v>0.70840000000000003</v>
      </c>
      <c r="E123" s="4">
        <v>7084.1784820000003</v>
      </c>
      <c r="F123" s="4">
        <v>924.4</v>
      </c>
      <c r="G123" s="4">
        <v>1.4</v>
      </c>
      <c r="H123" s="4">
        <v>2393.8000000000002</v>
      </c>
      <c r="J123" s="4">
        <v>1.8</v>
      </c>
      <c r="K123" s="4">
        <v>0.87570000000000003</v>
      </c>
      <c r="L123" s="4">
        <v>11.349500000000001</v>
      </c>
      <c r="M123" s="4">
        <v>0.62039999999999995</v>
      </c>
      <c r="N123" s="4">
        <v>809.55740000000003</v>
      </c>
      <c r="O123" s="4">
        <v>1.2282999999999999</v>
      </c>
      <c r="P123" s="4">
        <v>810.8</v>
      </c>
      <c r="Q123" s="4">
        <v>661.38139999999999</v>
      </c>
      <c r="R123" s="4">
        <v>1.0035000000000001</v>
      </c>
      <c r="S123" s="4">
        <v>662.4</v>
      </c>
      <c r="T123" s="4">
        <v>2393.7577999999999</v>
      </c>
      <c r="W123" s="4">
        <v>0</v>
      </c>
      <c r="X123" s="4">
        <v>1.5763</v>
      </c>
      <c r="Y123" s="4">
        <v>11.9</v>
      </c>
      <c r="Z123" s="4">
        <v>848</v>
      </c>
      <c r="AA123" s="4">
        <v>848</v>
      </c>
      <c r="AB123" s="4">
        <v>855</v>
      </c>
      <c r="AC123" s="4">
        <v>93</v>
      </c>
      <c r="AD123" s="4">
        <v>27.33</v>
      </c>
      <c r="AE123" s="4">
        <v>0.63</v>
      </c>
      <c r="AF123" s="4">
        <v>978</v>
      </c>
      <c r="AG123" s="4">
        <v>1</v>
      </c>
      <c r="AH123" s="4">
        <v>38</v>
      </c>
      <c r="AI123" s="4">
        <v>37</v>
      </c>
      <c r="AJ123" s="4">
        <v>190.9</v>
      </c>
      <c r="AK123" s="4">
        <v>169</v>
      </c>
      <c r="AL123" s="4">
        <v>3.7</v>
      </c>
      <c r="AM123" s="4">
        <v>175</v>
      </c>
      <c r="AN123" s="4" t="s">
        <v>155</v>
      </c>
      <c r="AO123" s="4">
        <v>2</v>
      </c>
      <c r="AP123" s="5">
        <v>0.77540509259259249</v>
      </c>
      <c r="AQ123" s="4">
        <v>47.163611000000003</v>
      </c>
      <c r="AR123" s="4">
        <v>-88.491112000000001</v>
      </c>
      <c r="AS123" s="4">
        <v>318.39999999999998</v>
      </c>
      <c r="AT123" s="4">
        <v>28.9</v>
      </c>
      <c r="AU123" s="4">
        <v>12</v>
      </c>
      <c r="AV123" s="4">
        <v>10</v>
      </c>
      <c r="AW123" s="4" t="s">
        <v>199</v>
      </c>
      <c r="AX123" s="4">
        <v>1.8718999999999999</v>
      </c>
      <c r="AY123" s="4">
        <v>1.38595</v>
      </c>
      <c r="AZ123" s="4">
        <v>2.7719</v>
      </c>
      <c r="BA123" s="4">
        <v>13.404</v>
      </c>
      <c r="BB123" s="4">
        <v>14.48</v>
      </c>
      <c r="BC123" s="4">
        <v>1.08</v>
      </c>
      <c r="BD123" s="4">
        <v>14.19</v>
      </c>
      <c r="BE123" s="4">
        <v>2702.087</v>
      </c>
      <c r="BF123" s="4">
        <v>94.007000000000005</v>
      </c>
      <c r="BG123" s="4">
        <v>20.184000000000001</v>
      </c>
      <c r="BH123" s="4">
        <v>3.1E-2</v>
      </c>
      <c r="BI123" s="4">
        <v>20.215</v>
      </c>
      <c r="BJ123" s="4">
        <v>16.489999999999998</v>
      </c>
      <c r="BK123" s="4">
        <v>2.5000000000000001E-2</v>
      </c>
      <c r="BL123" s="4">
        <v>16.515000000000001</v>
      </c>
      <c r="BM123" s="4">
        <v>19.666399999999999</v>
      </c>
      <c r="BQ123" s="4">
        <v>272.87599999999998</v>
      </c>
      <c r="BR123" s="4">
        <v>0.243647</v>
      </c>
      <c r="BS123" s="4">
        <v>-5</v>
      </c>
      <c r="BT123" s="4">
        <v>8.0000000000000002E-3</v>
      </c>
      <c r="BU123" s="4">
        <v>5.9541240000000002</v>
      </c>
      <c r="BV123" s="4">
        <v>21</v>
      </c>
      <c r="BW123" s="4">
        <f t="shared" si="10"/>
        <v>1.5730795607999999</v>
      </c>
      <c r="BY123" s="4">
        <f>BE123*$BU123*VLOOKUP("Fuel Specific Gravity",'Raw Data'!$A$1:$B$2000,2,FALSE)</f>
        <v>12082.509353647789</v>
      </c>
      <c r="BZ123" s="4">
        <f>BF123*$BU123*VLOOKUP("Fuel Specific Gravity",'Raw Data'!$A$1:$B$2000,2,FALSE)</f>
        <v>420.35673048586801</v>
      </c>
      <c r="CA123" s="4">
        <f>BJ123*$BU123*VLOOKUP("Fuel Specific Gravity",'Raw Data'!$A$1:$B$2000,2,FALSE)</f>
        <v>73.735812074759991</v>
      </c>
      <c r="CB123" s="4">
        <f>BM123*$BU123*VLOOKUP("Fuel Specific Gravity",'Raw Data'!$A$1:$B$2000,2,FALSE)</f>
        <v>87.939234359433598</v>
      </c>
    </row>
    <row r="124" spans="1:80" x14ac:dyDescent="0.25">
      <c r="A124" s="2">
        <v>43167</v>
      </c>
      <c r="B124" s="38">
        <v>2.4616898148148145E-2</v>
      </c>
      <c r="C124" s="4">
        <v>12.96</v>
      </c>
      <c r="D124" s="4">
        <v>0.78700000000000003</v>
      </c>
      <c r="E124" s="4">
        <v>7870</v>
      </c>
      <c r="F124" s="4">
        <v>819.4</v>
      </c>
      <c r="G124" s="4">
        <v>2.2000000000000002</v>
      </c>
      <c r="H124" s="4">
        <v>2617.3000000000002</v>
      </c>
      <c r="J124" s="4">
        <v>1.8</v>
      </c>
      <c r="K124" s="4">
        <v>0.87480000000000002</v>
      </c>
      <c r="L124" s="4">
        <v>11.3371</v>
      </c>
      <c r="M124" s="4">
        <v>0.68840000000000001</v>
      </c>
      <c r="N124" s="4">
        <v>716.7663</v>
      </c>
      <c r="O124" s="4">
        <v>1.9498</v>
      </c>
      <c r="P124" s="4">
        <v>718.7</v>
      </c>
      <c r="Q124" s="4">
        <v>585.57420000000002</v>
      </c>
      <c r="R124" s="4">
        <v>1.5929</v>
      </c>
      <c r="S124" s="4">
        <v>587.20000000000005</v>
      </c>
      <c r="T124" s="4">
        <v>2617.2543000000001</v>
      </c>
      <c r="W124" s="4">
        <v>0</v>
      </c>
      <c r="X124" s="4">
        <v>1.5746</v>
      </c>
      <c r="Y124" s="4">
        <v>11.9</v>
      </c>
      <c r="Z124" s="4">
        <v>849</v>
      </c>
      <c r="AA124" s="4">
        <v>848</v>
      </c>
      <c r="AB124" s="4">
        <v>854</v>
      </c>
      <c r="AC124" s="4">
        <v>93</v>
      </c>
      <c r="AD124" s="4">
        <v>27.33</v>
      </c>
      <c r="AE124" s="4">
        <v>0.63</v>
      </c>
      <c r="AF124" s="4">
        <v>978</v>
      </c>
      <c r="AG124" s="4">
        <v>1</v>
      </c>
      <c r="AH124" s="4">
        <v>38</v>
      </c>
      <c r="AI124" s="4">
        <v>37</v>
      </c>
      <c r="AJ124" s="4">
        <v>191</v>
      </c>
      <c r="AK124" s="4">
        <v>169</v>
      </c>
      <c r="AL124" s="4">
        <v>3.6</v>
      </c>
      <c r="AM124" s="4">
        <v>175</v>
      </c>
      <c r="AN124" s="4" t="s">
        <v>155</v>
      </c>
      <c r="AO124" s="4">
        <v>2</v>
      </c>
      <c r="AP124" s="5">
        <v>0.77542824074074079</v>
      </c>
      <c r="AQ124" s="4">
        <v>47.163573</v>
      </c>
      <c r="AR124" s="4">
        <v>-88.491287999999997</v>
      </c>
      <c r="AS124" s="4">
        <v>318.5</v>
      </c>
      <c r="AT124" s="4">
        <v>29.7</v>
      </c>
      <c r="AU124" s="4">
        <v>12</v>
      </c>
      <c r="AV124" s="4">
        <v>10</v>
      </c>
      <c r="AW124" s="4" t="s">
        <v>199</v>
      </c>
      <c r="AX124" s="4">
        <v>1.9719</v>
      </c>
      <c r="AY124" s="4">
        <v>1.5438000000000001</v>
      </c>
      <c r="AZ124" s="4">
        <v>2.9438</v>
      </c>
      <c r="BA124" s="4">
        <v>13.404</v>
      </c>
      <c r="BB124" s="4">
        <v>14.37</v>
      </c>
      <c r="BC124" s="4">
        <v>1.07</v>
      </c>
      <c r="BD124" s="4">
        <v>14.315</v>
      </c>
      <c r="BE124" s="4">
        <v>2681.9389999999999</v>
      </c>
      <c r="BF124" s="4">
        <v>103.65600000000001</v>
      </c>
      <c r="BG124" s="4">
        <v>17.757000000000001</v>
      </c>
      <c r="BH124" s="4">
        <v>4.8000000000000001E-2</v>
      </c>
      <c r="BI124" s="4">
        <v>17.805</v>
      </c>
      <c r="BJ124" s="4">
        <v>14.507</v>
      </c>
      <c r="BK124" s="4">
        <v>3.9E-2</v>
      </c>
      <c r="BL124" s="4">
        <v>14.545999999999999</v>
      </c>
      <c r="BM124" s="4">
        <v>21.365600000000001</v>
      </c>
      <c r="BQ124" s="4">
        <v>270.84100000000001</v>
      </c>
      <c r="BR124" s="4">
        <v>0.25201600000000002</v>
      </c>
      <c r="BS124" s="4">
        <v>-5</v>
      </c>
      <c r="BT124" s="4">
        <v>8.0000000000000002E-3</v>
      </c>
      <c r="BU124" s="4">
        <v>6.1586410000000003</v>
      </c>
      <c r="BV124" s="4">
        <v>21</v>
      </c>
      <c r="BW124" s="4">
        <f t="shared" si="10"/>
        <v>1.6271129522000001</v>
      </c>
      <c r="BY124" s="4">
        <f>BE124*$BU124*VLOOKUP("Fuel Specific Gravity",'Raw Data'!$A$1:$B$2000,2,FALSE)</f>
        <v>12404.34171315915</v>
      </c>
      <c r="BZ124" s="4">
        <f>BF124*$BU124*VLOOKUP("Fuel Specific Gravity",'Raw Data'!$A$1:$B$2000,2,FALSE)</f>
        <v>479.42344871349604</v>
      </c>
      <c r="CA124" s="4">
        <f>BJ124*$BU124*VLOOKUP("Fuel Specific Gravity",'Raw Data'!$A$1:$B$2000,2,FALSE)</f>
        <v>67.096897145236994</v>
      </c>
      <c r="CB124" s="4">
        <f>BM124*$BU124*VLOOKUP("Fuel Specific Gravity",'Raw Data'!$A$1:$B$2000,2,FALSE)</f>
        <v>98.818878172349613</v>
      </c>
    </row>
    <row r="125" spans="1:80" x14ac:dyDescent="0.25">
      <c r="A125" s="2">
        <v>43167</v>
      </c>
      <c r="B125" s="38">
        <v>2.4628472222222225E-2</v>
      </c>
      <c r="C125" s="4">
        <v>12.968</v>
      </c>
      <c r="D125" s="4">
        <v>0.77729999999999999</v>
      </c>
      <c r="E125" s="4">
        <v>7772.7397259999998</v>
      </c>
      <c r="F125" s="4">
        <v>794.3</v>
      </c>
      <c r="G125" s="4">
        <v>2.2999999999999998</v>
      </c>
      <c r="H125" s="4">
        <v>2850.3</v>
      </c>
      <c r="J125" s="4">
        <v>1.8</v>
      </c>
      <c r="K125" s="4">
        <v>0.87450000000000006</v>
      </c>
      <c r="L125" s="4">
        <v>11.3409</v>
      </c>
      <c r="M125" s="4">
        <v>0.67979999999999996</v>
      </c>
      <c r="N125" s="4">
        <v>694.67129999999997</v>
      </c>
      <c r="O125" s="4">
        <v>2.0114000000000001</v>
      </c>
      <c r="P125" s="4">
        <v>696.7</v>
      </c>
      <c r="Q125" s="4">
        <v>567.52329999999995</v>
      </c>
      <c r="R125" s="4">
        <v>1.6433</v>
      </c>
      <c r="S125" s="4">
        <v>569.20000000000005</v>
      </c>
      <c r="T125" s="4">
        <v>2850.3198000000002</v>
      </c>
      <c r="W125" s="4">
        <v>0</v>
      </c>
      <c r="X125" s="4">
        <v>1.5742</v>
      </c>
      <c r="Y125" s="4">
        <v>11.9</v>
      </c>
      <c r="Z125" s="4">
        <v>849</v>
      </c>
      <c r="AA125" s="4">
        <v>849</v>
      </c>
      <c r="AB125" s="4">
        <v>854</v>
      </c>
      <c r="AC125" s="4">
        <v>93</v>
      </c>
      <c r="AD125" s="4">
        <v>27.33</v>
      </c>
      <c r="AE125" s="4">
        <v>0.63</v>
      </c>
      <c r="AF125" s="4">
        <v>978</v>
      </c>
      <c r="AG125" s="4">
        <v>1</v>
      </c>
      <c r="AH125" s="4">
        <v>38</v>
      </c>
      <c r="AI125" s="4">
        <v>37</v>
      </c>
      <c r="AJ125" s="4">
        <v>190.1</v>
      </c>
      <c r="AK125" s="4">
        <v>169</v>
      </c>
      <c r="AL125" s="4">
        <v>3.5</v>
      </c>
      <c r="AM125" s="4">
        <v>175</v>
      </c>
      <c r="AN125" s="4" t="s">
        <v>155</v>
      </c>
      <c r="AO125" s="4">
        <v>2</v>
      </c>
      <c r="AP125" s="5">
        <v>0.77543981481481483</v>
      </c>
      <c r="AQ125" s="4">
        <v>47.163521000000003</v>
      </c>
      <c r="AR125" s="4">
        <v>-88.491451999999995</v>
      </c>
      <c r="AS125" s="4">
        <v>318.60000000000002</v>
      </c>
      <c r="AT125" s="4">
        <v>29.9</v>
      </c>
      <c r="AU125" s="4">
        <v>12</v>
      </c>
      <c r="AV125" s="4">
        <v>10</v>
      </c>
      <c r="AW125" s="4" t="s">
        <v>199</v>
      </c>
      <c r="AX125" s="4">
        <v>2</v>
      </c>
      <c r="AY125" s="4">
        <v>1.1686000000000001</v>
      </c>
      <c r="AZ125" s="4">
        <v>2.9281000000000001</v>
      </c>
      <c r="BA125" s="4">
        <v>13.404</v>
      </c>
      <c r="BB125" s="4">
        <v>14.34</v>
      </c>
      <c r="BC125" s="4">
        <v>1.07</v>
      </c>
      <c r="BD125" s="4">
        <v>14.346</v>
      </c>
      <c r="BE125" s="4">
        <v>2678.8110000000001</v>
      </c>
      <c r="BF125" s="4">
        <v>102.194</v>
      </c>
      <c r="BG125" s="4">
        <v>17.183</v>
      </c>
      <c r="BH125" s="4">
        <v>0.05</v>
      </c>
      <c r="BI125" s="4">
        <v>17.233000000000001</v>
      </c>
      <c r="BJ125" s="4">
        <v>14.038</v>
      </c>
      <c r="BK125" s="4">
        <v>4.1000000000000002E-2</v>
      </c>
      <c r="BL125" s="4">
        <v>14.079000000000001</v>
      </c>
      <c r="BM125" s="4">
        <v>23.2333</v>
      </c>
      <c r="BQ125" s="4">
        <v>270.363</v>
      </c>
      <c r="BR125" s="4">
        <v>0.27580199999999999</v>
      </c>
      <c r="BS125" s="4">
        <v>-5</v>
      </c>
      <c r="BT125" s="4">
        <v>8.8769999999999995E-3</v>
      </c>
      <c r="BU125" s="4">
        <v>6.7399120000000003</v>
      </c>
      <c r="BV125" s="4">
        <v>21</v>
      </c>
      <c r="BW125" s="4">
        <f t="shared" si="10"/>
        <v>1.7806847504000001</v>
      </c>
      <c r="BY125" s="4">
        <f>BE125*$BU125*VLOOKUP("Fuel Specific Gravity",'Raw Data'!$A$1:$B$2000,2,FALSE)</f>
        <v>13559.267753878634</v>
      </c>
      <c r="BZ125" s="4">
        <f>BF125*$BU125*VLOOKUP("Fuel Specific Gravity",'Raw Data'!$A$1:$B$2000,2,FALSE)</f>
        <v>517.27270376292802</v>
      </c>
      <c r="CA125" s="4">
        <f>BJ125*$BU125*VLOOKUP("Fuel Specific Gravity",'Raw Data'!$A$1:$B$2000,2,FALSE)</f>
        <v>71.055778376656008</v>
      </c>
      <c r="CB125" s="4">
        <f>BM125*$BU125*VLOOKUP("Fuel Specific Gravity",'Raw Data'!$A$1:$B$2000,2,FALSE)</f>
        <v>117.59938849966962</v>
      </c>
    </row>
    <row r="126" spans="1:80" x14ac:dyDescent="0.25">
      <c r="A126" s="2">
        <v>43167</v>
      </c>
      <c r="B126" s="38">
        <v>2.4640046296296295E-2</v>
      </c>
      <c r="C126" s="4">
        <v>12.976000000000001</v>
      </c>
      <c r="D126" s="4">
        <v>0.72009999999999996</v>
      </c>
      <c r="E126" s="4">
        <v>7200.6204669999997</v>
      </c>
      <c r="F126" s="4">
        <v>842.2</v>
      </c>
      <c r="G126" s="4">
        <v>2.2999999999999998</v>
      </c>
      <c r="H126" s="4">
        <v>2974.1</v>
      </c>
      <c r="J126" s="4">
        <v>1.8</v>
      </c>
      <c r="K126" s="4">
        <v>0.87490000000000001</v>
      </c>
      <c r="L126" s="4">
        <v>11.3528</v>
      </c>
      <c r="M126" s="4">
        <v>0.63</v>
      </c>
      <c r="N126" s="4">
        <v>736.88490000000002</v>
      </c>
      <c r="O126" s="4">
        <v>1.9870000000000001</v>
      </c>
      <c r="P126" s="4">
        <v>738.9</v>
      </c>
      <c r="Q126" s="4">
        <v>602.0104</v>
      </c>
      <c r="R126" s="4">
        <v>1.6233</v>
      </c>
      <c r="S126" s="4">
        <v>603.6</v>
      </c>
      <c r="T126" s="4">
        <v>2974.1329999999998</v>
      </c>
      <c r="W126" s="4">
        <v>0</v>
      </c>
      <c r="X126" s="4">
        <v>1.5748</v>
      </c>
      <c r="Y126" s="4">
        <v>11.9</v>
      </c>
      <c r="Z126" s="4">
        <v>848</v>
      </c>
      <c r="AA126" s="4">
        <v>848</v>
      </c>
      <c r="AB126" s="4">
        <v>853</v>
      </c>
      <c r="AC126" s="4">
        <v>93</v>
      </c>
      <c r="AD126" s="4">
        <v>27.33</v>
      </c>
      <c r="AE126" s="4">
        <v>0.63</v>
      </c>
      <c r="AF126" s="4">
        <v>978</v>
      </c>
      <c r="AG126" s="4">
        <v>1</v>
      </c>
      <c r="AH126" s="4">
        <v>38</v>
      </c>
      <c r="AI126" s="4">
        <v>37</v>
      </c>
      <c r="AJ126" s="4">
        <v>190.9</v>
      </c>
      <c r="AK126" s="4">
        <v>169</v>
      </c>
      <c r="AL126" s="4">
        <v>3.6</v>
      </c>
      <c r="AM126" s="4">
        <v>175</v>
      </c>
      <c r="AN126" s="4" t="s">
        <v>155</v>
      </c>
      <c r="AO126" s="4">
        <v>2</v>
      </c>
      <c r="AP126" s="5">
        <v>0.77545138888888887</v>
      </c>
      <c r="AQ126" s="4">
        <v>47.163449</v>
      </c>
      <c r="AR126" s="4">
        <v>-88.491596000000001</v>
      </c>
      <c r="AS126" s="4">
        <v>318.39999999999998</v>
      </c>
      <c r="AT126" s="4">
        <v>30</v>
      </c>
      <c r="AU126" s="4">
        <v>12</v>
      </c>
      <c r="AV126" s="4">
        <v>10</v>
      </c>
      <c r="AW126" s="4" t="s">
        <v>199</v>
      </c>
      <c r="AX126" s="4">
        <v>1.7843</v>
      </c>
      <c r="AY126" s="4">
        <v>1.0719000000000001</v>
      </c>
      <c r="AZ126" s="4">
        <v>2.8281000000000001</v>
      </c>
      <c r="BA126" s="4">
        <v>13.404</v>
      </c>
      <c r="BB126" s="4">
        <v>14.38</v>
      </c>
      <c r="BC126" s="4">
        <v>1.07</v>
      </c>
      <c r="BD126" s="4">
        <v>14.298999999999999</v>
      </c>
      <c r="BE126" s="4">
        <v>2687.2089999999998</v>
      </c>
      <c r="BF126" s="4">
        <v>94.909000000000006</v>
      </c>
      <c r="BG126" s="4">
        <v>18.265999999999998</v>
      </c>
      <c r="BH126" s="4">
        <v>4.9000000000000002E-2</v>
      </c>
      <c r="BI126" s="4">
        <v>18.315000000000001</v>
      </c>
      <c r="BJ126" s="4">
        <v>14.922000000000001</v>
      </c>
      <c r="BK126" s="4">
        <v>0.04</v>
      </c>
      <c r="BL126" s="4">
        <v>14.962999999999999</v>
      </c>
      <c r="BM126" s="4">
        <v>24.292999999999999</v>
      </c>
      <c r="BQ126" s="4">
        <v>271.03699999999998</v>
      </c>
      <c r="BR126" s="4">
        <v>0.34565200000000001</v>
      </c>
      <c r="BS126" s="4">
        <v>-5</v>
      </c>
      <c r="BT126" s="4">
        <v>8.9999999999999993E-3</v>
      </c>
      <c r="BU126" s="4">
        <v>8.4468709999999998</v>
      </c>
      <c r="BV126" s="4">
        <v>21</v>
      </c>
      <c r="BW126" s="4">
        <f t="shared" si="10"/>
        <v>2.2316633181999999</v>
      </c>
      <c r="BY126" s="4">
        <f>BE126*$BU126*VLOOKUP("Fuel Specific Gravity",'Raw Data'!$A$1:$B$2000,2,FALSE)</f>
        <v>17046.579337552288</v>
      </c>
      <c r="BZ126" s="4">
        <f>BF126*$BU126*VLOOKUP("Fuel Specific Gravity",'Raw Data'!$A$1:$B$2000,2,FALSE)</f>
        <v>602.06474388398897</v>
      </c>
      <c r="CA126" s="4">
        <f>BJ126*$BU126*VLOOKUP("Fuel Specific Gravity",'Raw Data'!$A$1:$B$2000,2,FALSE)</f>
        <v>94.659201005562011</v>
      </c>
      <c r="CB126" s="4">
        <f>BM126*$BU126*VLOOKUP("Fuel Specific Gravity",'Raw Data'!$A$1:$B$2000,2,FALSE)</f>
        <v>154.10507773945298</v>
      </c>
    </row>
    <row r="127" spans="1:80" x14ac:dyDescent="0.25">
      <c r="A127" s="2">
        <v>43167</v>
      </c>
      <c r="B127" s="38">
        <v>2.4651620370370372E-2</v>
      </c>
      <c r="C127" s="4">
        <v>13.003</v>
      </c>
      <c r="D127" s="4">
        <v>0.92110000000000003</v>
      </c>
      <c r="E127" s="4">
        <v>9211.3451779999996</v>
      </c>
      <c r="F127" s="4">
        <v>939.9</v>
      </c>
      <c r="G127" s="4">
        <v>2.1</v>
      </c>
      <c r="H127" s="4">
        <v>3118</v>
      </c>
      <c r="J127" s="4">
        <v>1.8</v>
      </c>
      <c r="K127" s="4">
        <v>0.87270000000000003</v>
      </c>
      <c r="L127" s="4">
        <v>11.3482</v>
      </c>
      <c r="M127" s="4">
        <v>0.80389999999999995</v>
      </c>
      <c r="N127" s="4">
        <v>820.29190000000006</v>
      </c>
      <c r="O127" s="4">
        <v>1.8076000000000001</v>
      </c>
      <c r="P127" s="4">
        <v>822.1</v>
      </c>
      <c r="Q127" s="4">
        <v>670.15110000000004</v>
      </c>
      <c r="R127" s="4">
        <v>1.4766999999999999</v>
      </c>
      <c r="S127" s="4">
        <v>671.6</v>
      </c>
      <c r="T127" s="4">
        <v>3117.9818</v>
      </c>
      <c r="W127" s="4">
        <v>0</v>
      </c>
      <c r="X127" s="4">
        <v>1.5709</v>
      </c>
      <c r="Y127" s="4">
        <v>11.9</v>
      </c>
      <c r="Z127" s="4">
        <v>848</v>
      </c>
      <c r="AA127" s="4">
        <v>847</v>
      </c>
      <c r="AB127" s="4">
        <v>851</v>
      </c>
      <c r="AC127" s="4">
        <v>93</v>
      </c>
      <c r="AD127" s="4">
        <v>27.33</v>
      </c>
      <c r="AE127" s="4">
        <v>0.63</v>
      </c>
      <c r="AF127" s="4">
        <v>978</v>
      </c>
      <c r="AG127" s="4">
        <v>1</v>
      </c>
      <c r="AH127" s="4">
        <v>38</v>
      </c>
      <c r="AI127" s="4">
        <v>37</v>
      </c>
      <c r="AJ127" s="4">
        <v>191</v>
      </c>
      <c r="AK127" s="4">
        <v>169</v>
      </c>
      <c r="AL127" s="4">
        <v>3.6</v>
      </c>
      <c r="AM127" s="4">
        <v>175</v>
      </c>
      <c r="AN127" s="4" t="s">
        <v>155</v>
      </c>
      <c r="AO127" s="4">
        <v>2</v>
      </c>
      <c r="AP127" s="5">
        <v>0.77546296296296291</v>
      </c>
      <c r="AQ127" s="4">
        <v>47.163359</v>
      </c>
      <c r="AR127" s="4">
        <v>-88.491725000000002</v>
      </c>
      <c r="AS127" s="4">
        <v>318.39999999999998</v>
      </c>
      <c r="AT127" s="4">
        <v>30</v>
      </c>
      <c r="AU127" s="4">
        <v>12</v>
      </c>
      <c r="AV127" s="4">
        <v>10</v>
      </c>
      <c r="AW127" s="4" t="s">
        <v>199</v>
      </c>
      <c r="AX127" s="4">
        <v>1.4843</v>
      </c>
      <c r="AY127" s="4">
        <v>1.1000000000000001</v>
      </c>
      <c r="AZ127" s="4">
        <v>2.1528999999999998</v>
      </c>
      <c r="BA127" s="4">
        <v>13.404</v>
      </c>
      <c r="BB127" s="4">
        <v>14.12</v>
      </c>
      <c r="BC127" s="4">
        <v>1.05</v>
      </c>
      <c r="BD127" s="4">
        <v>14.582000000000001</v>
      </c>
      <c r="BE127" s="4">
        <v>2646.3939999999998</v>
      </c>
      <c r="BF127" s="4">
        <v>119.32</v>
      </c>
      <c r="BG127" s="4">
        <v>20.032</v>
      </c>
      <c r="BH127" s="4">
        <v>4.3999999999999997E-2</v>
      </c>
      <c r="BI127" s="4">
        <v>20.077000000000002</v>
      </c>
      <c r="BJ127" s="4">
        <v>16.366</v>
      </c>
      <c r="BK127" s="4">
        <v>3.5999999999999997E-2</v>
      </c>
      <c r="BL127" s="4">
        <v>16.402000000000001</v>
      </c>
      <c r="BM127" s="4">
        <v>25.0914</v>
      </c>
      <c r="BQ127" s="4">
        <v>266.36900000000003</v>
      </c>
      <c r="BR127" s="4">
        <v>0.38130999999999998</v>
      </c>
      <c r="BS127" s="4">
        <v>-5</v>
      </c>
      <c r="BT127" s="4">
        <v>8.123E-3</v>
      </c>
      <c r="BU127" s="4">
        <v>9.318263</v>
      </c>
      <c r="BV127" s="4">
        <v>21</v>
      </c>
      <c r="BW127" s="4">
        <f t="shared" si="10"/>
        <v>2.4618850846</v>
      </c>
      <c r="BY127" s="4">
        <f>BE127*$BU127*VLOOKUP("Fuel Specific Gravity",'Raw Data'!$A$1:$B$2000,2,FALSE)</f>
        <v>18519.506265510121</v>
      </c>
      <c r="BZ127" s="4">
        <f>BF127*$BU127*VLOOKUP("Fuel Specific Gravity",'Raw Data'!$A$1:$B$2000,2,FALSE)</f>
        <v>835.00321101115992</v>
      </c>
      <c r="CA127" s="4">
        <f>BJ127*$BU127*VLOOKUP("Fuel Specific Gravity",'Raw Data'!$A$1:$B$2000,2,FALSE)</f>
        <v>114.529521885758</v>
      </c>
      <c r="CB127" s="4">
        <f>BM127*$BU127*VLOOKUP("Fuel Specific Gravity",'Raw Data'!$A$1:$B$2000,2,FALSE)</f>
        <v>175.59000644288821</v>
      </c>
    </row>
    <row r="128" spans="1:80" x14ac:dyDescent="0.25">
      <c r="A128" s="2">
        <v>43167</v>
      </c>
      <c r="B128" s="38">
        <v>2.4663194444444442E-2</v>
      </c>
      <c r="C128" s="4">
        <v>13.03</v>
      </c>
      <c r="D128" s="4">
        <v>1.123</v>
      </c>
      <c r="E128" s="4">
        <v>11229.5136</v>
      </c>
      <c r="F128" s="4">
        <v>1071.9000000000001</v>
      </c>
      <c r="G128" s="4">
        <v>1.9</v>
      </c>
      <c r="H128" s="4">
        <v>3327.4</v>
      </c>
      <c r="J128" s="4">
        <v>1.7</v>
      </c>
      <c r="K128" s="4">
        <v>0.87050000000000005</v>
      </c>
      <c r="L128" s="4">
        <v>11.342599999999999</v>
      </c>
      <c r="M128" s="4">
        <v>0.97750000000000004</v>
      </c>
      <c r="N128" s="4">
        <v>933.11590000000001</v>
      </c>
      <c r="O128" s="4">
        <v>1.6288</v>
      </c>
      <c r="P128" s="4">
        <v>934.7</v>
      </c>
      <c r="Q128" s="4">
        <v>762.32460000000003</v>
      </c>
      <c r="R128" s="4">
        <v>1.3307</v>
      </c>
      <c r="S128" s="4">
        <v>763.7</v>
      </c>
      <c r="T128" s="4">
        <v>3327.3618000000001</v>
      </c>
      <c r="W128" s="4">
        <v>0</v>
      </c>
      <c r="X128" s="4">
        <v>1.4798</v>
      </c>
      <c r="Y128" s="4">
        <v>11.9</v>
      </c>
      <c r="Z128" s="4">
        <v>847</v>
      </c>
      <c r="AA128" s="4">
        <v>847</v>
      </c>
      <c r="AB128" s="4">
        <v>849</v>
      </c>
      <c r="AC128" s="4">
        <v>93</v>
      </c>
      <c r="AD128" s="4">
        <v>27.33</v>
      </c>
      <c r="AE128" s="4">
        <v>0.63</v>
      </c>
      <c r="AF128" s="4">
        <v>978</v>
      </c>
      <c r="AG128" s="4">
        <v>1</v>
      </c>
      <c r="AH128" s="4">
        <v>38</v>
      </c>
      <c r="AI128" s="4">
        <v>37</v>
      </c>
      <c r="AJ128" s="4">
        <v>191</v>
      </c>
      <c r="AK128" s="4">
        <v>169</v>
      </c>
      <c r="AL128" s="4">
        <v>3.6</v>
      </c>
      <c r="AM128" s="4">
        <v>175</v>
      </c>
      <c r="AN128" s="4" t="s">
        <v>155</v>
      </c>
      <c r="AO128" s="4">
        <v>2</v>
      </c>
      <c r="AP128" s="5">
        <v>0.77547453703703706</v>
      </c>
      <c r="AQ128" s="4">
        <v>47.163251000000002</v>
      </c>
      <c r="AR128" s="4">
        <v>-88.491829999999993</v>
      </c>
      <c r="AS128" s="4">
        <v>318.39999999999998</v>
      </c>
      <c r="AT128" s="4">
        <v>30.4</v>
      </c>
      <c r="AU128" s="4">
        <v>12</v>
      </c>
      <c r="AV128" s="4">
        <v>10</v>
      </c>
      <c r="AW128" s="4" t="s">
        <v>199</v>
      </c>
      <c r="AX128" s="4">
        <v>1.4719</v>
      </c>
      <c r="AY128" s="4">
        <v>1.1718999999999999</v>
      </c>
      <c r="AZ128" s="4">
        <v>1.9719</v>
      </c>
      <c r="BA128" s="4">
        <v>13.404</v>
      </c>
      <c r="BB128" s="4">
        <v>13.87</v>
      </c>
      <c r="BC128" s="4">
        <v>1.03</v>
      </c>
      <c r="BD128" s="4">
        <v>14.877000000000001</v>
      </c>
      <c r="BE128" s="4">
        <v>2605.4560000000001</v>
      </c>
      <c r="BF128" s="4">
        <v>142.91499999999999</v>
      </c>
      <c r="BG128" s="4">
        <v>22.446000000000002</v>
      </c>
      <c r="BH128" s="4">
        <v>3.9E-2</v>
      </c>
      <c r="BI128" s="4">
        <v>22.484999999999999</v>
      </c>
      <c r="BJ128" s="4">
        <v>18.338000000000001</v>
      </c>
      <c r="BK128" s="4">
        <v>3.2000000000000001E-2</v>
      </c>
      <c r="BL128" s="4">
        <v>18.37</v>
      </c>
      <c r="BM128" s="4">
        <v>26.3751</v>
      </c>
      <c r="BQ128" s="4">
        <v>247.16499999999999</v>
      </c>
      <c r="BR128" s="4">
        <v>0.41832599999999998</v>
      </c>
      <c r="BS128" s="4">
        <v>-5</v>
      </c>
      <c r="BT128" s="4">
        <v>8.0000000000000002E-3</v>
      </c>
      <c r="BU128" s="4">
        <v>10.222842</v>
      </c>
      <c r="BV128" s="4">
        <v>21</v>
      </c>
      <c r="BW128" s="4">
        <f t="shared" si="10"/>
        <v>2.7008748564</v>
      </c>
      <c r="BY128" s="4">
        <f>BE128*$BU128*VLOOKUP("Fuel Specific Gravity",'Raw Data'!$A$1:$B$2000,2,FALSE)</f>
        <v>20003.008934489953</v>
      </c>
      <c r="BZ128" s="4">
        <f>BF128*$BU128*VLOOKUP("Fuel Specific Gravity",'Raw Data'!$A$1:$B$2000,2,FALSE)</f>
        <v>1097.2090957869298</v>
      </c>
      <c r="CA128" s="4">
        <f>BJ128*$BU128*VLOOKUP("Fuel Specific Gravity",'Raw Data'!$A$1:$B$2000,2,FALSE)</f>
        <v>140.78732392359601</v>
      </c>
      <c r="CB128" s="4">
        <f>BM128*$BU128*VLOOKUP("Fuel Specific Gravity",'Raw Data'!$A$1:$B$2000,2,FALSE)</f>
        <v>202.49098850568419</v>
      </c>
    </row>
    <row r="129" spans="1:80" x14ac:dyDescent="0.25">
      <c r="A129" s="2">
        <v>43167</v>
      </c>
      <c r="B129" s="38">
        <v>2.4674768518518519E-2</v>
      </c>
      <c r="C129" s="4">
        <v>13.031000000000001</v>
      </c>
      <c r="D129" s="4">
        <v>1.1845000000000001</v>
      </c>
      <c r="E129" s="4">
        <v>11845.045340000001</v>
      </c>
      <c r="F129" s="4">
        <v>1231.2</v>
      </c>
      <c r="G129" s="4">
        <v>1.7</v>
      </c>
      <c r="H129" s="4">
        <v>3422.9</v>
      </c>
      <c r="J129" s="4">
        <v>1.7</v>
      </c>
      <c r="K129" s="4">
        <v>0.86980000000000002</v>
      </c>
      <c r="L129" s="4">
        <v>11.335100000000001</v>
      </c>
      <c r="M129" s="4">
        <v>1.0303</v>
      </c>
      <c r="N129" s="4">
        <v>1070.9005</v>
      </c>
      <c r="O129" s="4">
        <v>1.4786999999999999</v>
      </c>
      <c r="P129" s="4">
        <v>1072.4000000000001</v>
      </c>
      <c r="Q129" s="4">
        <v>874.89</v>
      </c>
      <c r="R129" s="4">
        <v>1.2081</v>
      </c>
      <c r="S129" s="4">
        <v>876.1</v>
      </c>
      <c r="T129" s="4">
        <v>3422.8858</v>
      </c>
      <c r="W129" s="4">
        <v>0</v>
      </c>
      <c r="X129" s="4">
        <v>1.4786999999999999</v>
      </c>
      <c r="Y129" s="4">
        <v>11.9</v>
      </c>
      <c r="Z129" s="4">
        <v>848</v>
      </c>
      <c r="AA129" s="4">
        <v>848</v>
      </c>
      <c r="AB129" s="4">
        <v>846</v>
      </c>
      <c r="AC129" s="4">
        <v>93</v>
      </c>
      <c r="AD129" s="4">
        <v>27.33</v>
      </c>
      <c r="AE129" s="4">
        <v>0.63</v>
      </c>
      <c r="AF129" s="4">
        <v>978</v>
      </c>
      <c r="AG129" s="4">
        <v>1</v>
      </c>
      <c r="AH129" s="4">
        <v>38</v>
      </c>
      <c r="AI129" s="4">
        <v>37</v>
      </c>
      <c r="AJ129" s="4">
        <v>191</v>
      </c>
      <c r="AK129" s="4">
        <v>169</v>
      </c>
      <c r="AL129" s="4">
        <v>3.6</v>
      </c>
      <c r="AM129" s="4">
        <v>175</v>
      </c>
      <c r="AN129" s="4" t="s">
        <v>155</v>
      </c>
      <c r="AO129" s="4">
        <v>2</v>
      </c>
      <c r="AP129" s="5">
        <v>0.77548611111111121</v>
      </c>
      <c r="AQ129" s="4">
        <v>47.163122999999999</v>
      </c>
      <c r="AR129" s="4">
        <v>-88.491895</v>
      </c>
      <c r="AS129" s="4">
        <v>318.2</v>
      </c>
      <c r="AT129" s="4">
        <v>31.4</v>
      </c>
      <c r="AU129" s="4">
        <v>12</v>
      </c>
      <c r="AV129" s="4">
        <v>10</v>
      </c>
      <c r="AW129" s="4" t="s">
        <v>199</v>
      </c>
      <c r="AX129" s="4">
        <v>1.5</v>
      </c>
      <c r="AY129" s="4">
        <v>1.2</v>
      </c>
      <c r="AZ129" s="4">
        <v>2</v>
      </c>
      <c r="BA129" s="4">
        <v>13.404</v>
      </c>
      <c r="BB129" s="4">
        <v>13.79</v>
      </c>
      <c r="BC129" s="4">
        <v>1.03</v>
      </c>
      <c r="BD129" s="4">
        <v>14.964</v>
      </c>
      <c r="BE129" s="4">
        <v>2592.4569999999999</v>
      </c>
      <c r="BF129" s="4">
        <v>149.982</v>
      </c>
      <c r="BG129" s="4">
        <v>25.649000000000001</v>
      </c>
      <c r="BH129" s="4">
        <v>3.5000000000000003E-2</v>
      </c>
      <c r="BI129" s="4">
        <v>25.684999999999999</v>
      </c>
      <c r="BJ129" s="4">
        <v>20.954000000000001</v>
      </c>
      <c r="BK129" s="4">
        <v>2.9000000000000001E-2</v>
      </c>
      <c r="BL129" s="4">
        <v>20.983000000000001</v>
      </c>
      <c r="BM129" s="4">
        <v>27.014800000000001</v>
      </c>
      <c r="BQ129" s="4">
        <v>245.90799999999999</v>
      </c>
      <c r="BR129" s="4">
        <v>0.35196300000000003</v>
      </c>
      <c r="BS129" s="4">
        <v>-5</v>
      </c>
      <c r="BT129" s="4">
        <v>8.0000000000000002E-3</v>
      </c>
      <c r="BU129" s="4">
        <v>8.6010960000000001</v>
      </c>
      <c r="BV129" s="4">
        <v>21</v>
      </c>
      <c r="BW129" s="4">
        <f t="shared" si="10"/>
        <v>2.2724095632000001</v>
      </c>
      <c r="BY129" s="4">
        <f>BE129*$BU129*VLOOKUP("Fuel Specific Gravity",'Raw Data'!$A$1:$B$2000,2,FALSE)</f>
        <v>16745.776621186869</v>
      </c>
      <c r="BZ129" s="4">
        <f>BF129*$BU129*VLOOKUP("Fuel Specific Gravity",'Raw Data'!$A$1:$B$2000,2,FALSE)</f>
        <v>968.79719478427205</v>
      </c>
      <c r="CA129" s="4">
        <f>BJ129*$BU129*VLOOKUP("Fuel Specific Gravity",'Raw Data'!$A$1:$B$2000,2,FALSE)</f>
        <v>135.35075155358402</v>
      </c>
      <c r="CB129" s="4">
        <f>BM129*$BU129*VLOOKUP("Fuel Specific Gravity",'Raw Data'!$A$1:$B$2000,2,FALSE)</f>
        <v>174.50002305382083</v>
      </c>
    </row>
    <row r="130" spans="1:80" x14ac:dyDescent="0.25">
      <c r="A130" s="2">
        <v>43167</v>
      </c>
      <c r="B130" s="38">
        <v>2.468634259259259E-2</v>
      </c>
      <c r="C130" s="4">
        <v>13.04</v>
      </c>
      <c r="D130" s="4">
        <v>1.1484000000000001</v>
      </c>
      <c r="E130" s="4">
        <v>11483.71795</v>
      </c>
      <c r="F130" s="4">
        <v>1331.2</v>
      </c>
      <c r="G130" s="4">
        <v>1.7</v>
      </c>
      <c r="H130" s="4">
        <v>3422.7</v>
      </c>
      <c r="J130" s="4">
        <v>1.61</v>
      </c>
      <c r="K130" s="4">
        <v>0.87009999999999998</v>
      </c>
      <c r="L130" s="4">
        <v>11.345800000000001</v>
      </c>
      <c r="M130" s="4">
        <v>0.99919999999999998</v>
      </c>
      <c r="N130" s="4">
        <v>1158.2671</v>
      </c>
      <c r="O130" s="4">
        <v>1.4792000000000001</v>
      </c>
      <c r="P130" s="4">
        <v>1159.7</v>
      </c>
      <c r="Q130" s="4">
        <v>946.26559999999995</v>
      </c>
      <c r="R130" s="4">
        <v>1.2083999999999999</v>
      </c>
      <c r="S130" s="4">
        <v>947.5</v>
      </c>
      <c r="T130" s="4">
        <v>3422.7</v>
      </c>
      <c r="W130" s="4">
        <v>0</v>
      </c>
      <c r="X130" s="4">
        <v>1.4012</v>
      </c>
      <c r="Y130" s="4">
        <v>11.9</v>
      </c>
      <c r="Z130" s="4">
        <v>849</v>
      </c>
      <c r="AA130" s="4">
        <v>849</v>
      </c>
      <c r="AB130" s="4">
        <v>842</v>
      </c>
      <c r="AC130" s="4">
        <v>93</v>
      </c>
      <c r="AD130" s="4">
        <v>27.33</v>
      </c>
      <c r="AE130" s="4">
        <v>0.63</v>
      </c>
      <c r="AF130" s="4">
        <v>978</v>
      </c>
      <c r="AG130" s="4">
        <v>1</v>
      </c>
      <c r="AH130" s="4">
        <v>38</v>
      </c>
      <c r="AI130" s="4">
        <v>37</v>
      </c>
      <c r="AJ130" s="4">
        <v>191</v>
      </c>
      <c r="AK130" s="4">
        <v>169</v>
      </c>
      <c r="AL130" s="4">
        <v>3.6</v>
      </c>
      <c r="AM130" s="4">
        <v>175</v>
      </c>
      <c r="AN130" s="4" t="s">
        <v>155</v>
      </c>
      <c r="AO130" s="4">
        <v>2</v>
      </c>
      <c r="AP130" s="5">
        <v>0.77549768518518514</v>
      </c>
      <c r="AQ130" s="4">
        <v>47.162979</v>
      </c>
      <c r="AR130" s="4">
        <v>-88.491923</v>
      </c>
      <c r="AS130" s="4">
        <v>318.10000000000002</v>
      </c>
      <c r="AT130" s="4">
        <v>34.200000000000003</v>
      </c>
      <c r="AU130" s="4">
        <v>12</v>
      </c>
      <c r="AV130" s="4">
        <v>10</v>
      </c>
      <c r="AW130" s="4" t="s">
        <v>199</v>
      </c>
      <c r="AX130" s="4">
        <v>1.5</v>
      </c>
      <c r="AY130" s="4">
        <v>1.2</v>
      </c>
      <c r="AZ130" s="4">
        <v>2</v>
      </c>
      <c r="BA130" s="4">
        <v>13.404</v>
      </c>
      <c r="BB130" s="4">
        <v>13.82</v>
      </c>
      <c r="BC130" s="4">
        <v>1.03</v>
      </c>
      <c r="BD130" s="4">
        <v>14.93</v>
      </c>
      <c r="BE130" s="4">
        <v>2599.1019999999999</v>
      </c>
      <c r="BF130" s="4">
        <v>145.685</v>
      </c>
      <c r="BG130" s="4">
        <v>27.786000000000001</v>
      </c>
      <c r="BH130" s="4">
        <v>3.5000000000000003E-2</v>
      </c>
      <c r="BI130" s="4">
        <v>27.821999999999999</v>
      </c>
      <c r="BJ130" s="4">
        <v>22.701000000000001</v>
      </c>
      <c r="BK130" s="4">
        <v>2.9000000000000001E-2</v>
      </c>
      <c r="BL130" s="4">
        <v>22.73</v>
      </c>
      <c r="BM130" s="4">
        <v>27.056899999999999</v>
      </c>
      <c r="BQ130" s="4">
        <v>233.38399999999999</v>
      </c>
      <c r="BR130" s="4">
        <v>0.37620300000000001</v>
      </c>
      <c r="BS130" s="4">
        <v>-5</v>
      </c>
      <c r="BT130" s="4">
        <v>8.0000000000000002E-3</v>
      </c>
      <c r="BU130" s="4">
        <v>9.1934609999999992</v>
      </c>
      <c r="BV130" s="4">
        <v>21</v>
      </c>
      <c r="BW130" s="4">
        <f t="shared" si="10"/>
        <v>2.4289123961999999</v>
      </c>
      <c r="BY130" s="4">
        <f>BE130*$BU130*VLOOKUP("Fuel Specific Gravity",'Raw Data'!$A$1:$B$2000,2,FALSE)</f>
        <v>17944.95189688852</v>
      </c>
      <c r="BZ130" s="4">
        <f>BF130*$BU130*VLOOKUP("Fuel Specific Gravity",'Raw Data'!$A$1:$B$2000,2,FALSE)</f>
        <v>1005.8513737045349</v>
      </c>
      <c r="CA130" s="4">
        <f>BJ130*$BU130*VLOOKUP("Fuel Specific Gravity",'Raw Data'!$A$1:$B$2000,2,FALSE)</f>
        <v>156.73426937891099</v>
      </c>
      <c r="CB130" s="4">
        <f>BM130*$BU130*VLOOKUP("Fuel Specific Gravity",'Raw Data'!$A$1:$B$2000,2,FALSE)</f>
        <v>186.80866275310589</v>
      </c>
    </row>
    <row r="131" spans="1:80" x14ac:dyDescent="0.25">
      <c r="A131" s="2">
        <v>43167</v>
      </c>
      <c r="B131" s="38">
        <v>2.4697916666666667E-2</v>
      </c>
      <c r="C131" s="4">
        <v>13.048</v>
      </c>
      <c r="D131" s="4">
        <v>1.1653</v>
      </c>
      <c r="E131" s="4">
        <v>11652.870070000001</v>
      </c>
      <c r="F131" s="4">
        <v>1384.4</v>
      </c>
      <c r="G131" s="4">
        <v>1.8</v>
      </c>
      <c r="H131" s="4">
        <v>3449.7</v>
      </c>
      <c r="J131" s="4">
        <v>1.56</v>
      </c>
      <c r="K131" s="4">
        <v>0.86990000000000001</v>
      </c>
      <c r="L131" s="4">
        <v>11.3497</v>
      </c>
      <c r="M131" s="4">
        <v>1.0136000000000001</v>
      </c>
      <c r="N131" s="4">
        <v>1204.2538999999999</v>
      </c>
      <c r="O131" s="4">
        <v>1.5657000000000001</v>
      </c>
      <c r="P131" s="4">
        <v>1205.8</v>
      </c>
      <c r="Q131" s="4">
        <v>983.83529999999996</v>
      </c>
      <c r="R131" s="4">
        <v>1.2791999999999999</v>
      </c>
      <c r="S131" s="4">
        <v>985.1</v>
      </c>
      <c r="T131" s="4">
        <v>3449.7020000000002</v>
      </c>
      <c r="W131" s="4">
        <v>0</v>
      </c>
      <c r="X131" s="4">
        <v>1.3611</v>
      </c>
      <c r="Y131" s="4">
        <v>11.9</v>
      </c>
      <c r="Z131" s="4">
        <v>848</v>
      </c>
      <c r="AA131" s="4">
        <v>849</v>
      </c>
      <c r="AB131" s="4">
        <v>840</v>
      </c>
      <c r="AC131" s="4">
        <v>93</v>
      </c>
      <c r="AD131" s="4">
        <v>27.33</v>
      </c>
      <c r="AE131" s="4">
        <v>0.63</v>
      </c>
      <c r="AF131" s="4">
        <v>978</v>
      </c>
      <c r="AG131" s="4">
        <v>1</v>
      </c>
      <c r="AH131" s="4">
        <v>38</v>
      </c>
      <c r="AI131" s="4">
        <v>37</v>
      </c>
      <c r="AJ131" s="4">
        <v>191</v>
      </c>
      <c r="AK131" s="4">
        <v>169</v>
      </c>
      <c r="AL131" s="4">
        <v>3.6</v>
      </c>
      <c r="AM131" s="4">
        <v>175</v>
      </c>
      <c r="AN131" s="4" t="s">
        <v>155</v>
      </c>
      <c r="AO131" s="4">
        <v>2</v>
      </c>
      <c r="AP131" s="5">
        <v>0.77550925925925929</v>
      </c>
      <c r="AQ131" s="4">
        <v>47.162827</v>
      </c>
      <c r="AR131" s="4">
        <v>-88.491913999999994</v>
      </c>
      <c r="AS131" s="4">
        <v>318.10000000000002</v>
      </c>
      <c r="AT131" s="4">
        <v>35.799999999999997</v>
      </c>
      <c r="AU131" s="4">
        <v>12</v>
      </c>
      <c r="AV131" s="4">
        <v>10</v>
      </c>
      <c r="AW131" s="4" t="s">
        <v>199</v>
      </c>
      <c r="AX131" s="4">
        <v>2.0752000000000002</v>
      </c>
      <c r="AY131" s="4">
        <v>1.0562</v>
      </c>
      <c r="AZ131" s="4">
        <v>2.5752000000000002</v>
      </c>
      <c r="BA131" s="4">
        <v>13.404</v>
      </c>
      <c r="BB131" s="4">
        <v>13.79</v>
      </c>
      <c r="BC131" s="4">
        <v>1.03</v>
      </c>
      <c r="BD131" s="4">
        <v>14.962</v>
      </c>
      <c r="BE131" s="4">
        <v>2595.6759999999999</v>
      </c>
      <c r="BF131" s="4">
        <v>147.54499999999999</v>
      </c>
      <c r="BG131" s="4">
        <v>28.841999999999999</v>
      </c>
      <c r="BH131" s="4">
        <v>3.6999999999999998E-2</v>
      </c>
      <c r="BI131" s="4">
        <v>28.879000000000001</v>
      </c>
      <c r="BJ131" s="4">
        <v>23.562999999999999</v>
      </c>
      <c r="BK131" s="4">
        <v>3.1E-2</v>
      </c>
      <c r="BL131" s="4">
        <v>23.593</v>
      </c>
      <c r="BM131" s="4">
        <v>27.225200000000001</v>
      </c>
      <c r="BQ131" s="4">
        <v>226.334</v>
      </c>
      <c r="BR131" s="4">
        <v>0.42660399999999998</v>
      </c>
      <c r="BS131" s="4">
        <v>-5</v>
      </c>
      <c r="BT131" s="4">
        <v>6.2459999999999998E-3</v>
      </c>
      <c r="BU131" s="4">
        <v>10.425136</v>
      </c>
      <c r="BV131" s="4">
        <v>21</v>
      </c>
      <c r="BW131" s="4">
        <f t="shared" si="10"/>
        <v>2.7543209312000001</v>
      </c>
      <c r="BY131" s="4">
        <f>BE131*$BU131*VLOOKUP("Fuel Specific Gravity",'Raw Data'!$A$1:$B$2000,2,FALSE)</f>
        <v>20322.266759263934</v>
      </c>
      <c r="BZ131" s="4">
        <f>BF131*$BU131*VLOOKUP("Fuel Specific Gravity",'Raw Data'!$A$1:$B$2000,2,FALSE)</f>
        <v>1155.17069503112</v>
      </c>
      <c r="CA131" s="4">
        <f>BJ131*$BU131*VLOOKUP("Fuel Specific Gravity",'Raw Data'!$A$1:$B$2000,2,FALSE)</f>
        <v>184.48125715556799</v>
      </c>
      <c r="CB131" s="4">
        <f>BM131*$BU131*VLOOKUP("Fuel Specific Gravity",'Raw Data'!$A$1:$B$2000,2,FALSE)</f>
        <v>213.15363588302719</v>
      </c>
    </row>
    <row r="132" spans="1:80" x14ac:dyDescent="0.25">
      <c r="A132" s="2">
        <v>43167</v>
      </c>
      <c r="B132" s="38">
        <v>2.4709490740740737E-2</v>
      </c>
      <c r="C132" s="4">
        <v>13.086</v>
      </c>
      <c r="D132" s="4">
        <v>1.2533000000000001</v>
      </c>
      <c r="E132" s="4">
        <v>12532.80428</v>
      </c>
      <c r="F132" s="4">
        <v>1436.9</v>
      </c>
      <c r="G132" s="4">
        <v>1.8</v>
      </c>
      <c r="H132" s="4">
        <v>3523.1</v>
      </c>
      <c r="J132" s="4">
        <v>1.5</v>
      </c>
      <c r="K132" s="4">
        <v>0.86870000000000003</v>
      </c>
      <c r="L132" s="4">
        <v>11.3682</v>
      </c>
      <c r="M132" s="4">
        <v>1.0887</v>
      </c>
      <c r="N132" s="4">
        <v>1248.2443000000001</v>
      </c>
      <c r="O132" s="4">
        <v>1.5637000000000001</v>
      </c>
      <c r="P132" s="4">
        <v>1249.8</v>
      </c>
      <c r="Q132" s="4">
        <v>1019.774</v>
      </c>
      <c r="R132" s="4">
        <v>1.2775000000000001</v>
      </c>
      <c r="S132" s="4">
        <v>1021.1</v>
      </c>
      <c r="T132" s="4">
        <v>3523.1025</v>
      </c>
      <c r="W132" s="4">
        <v>0</v>
      </c>
      <c r="X132" s="4">
        <v>1.3030999999999999</v>
      </c>
      <c r="Y132" s="4">
        <v>11.9</v>
      </c>
      <c r="Z132" s="4">
        <v>849</v>
      </c>
      <c r="AA132" s="4">
        <v>848</v>
      </c>
      <c r="AB132" s="4">
        <v>844</v>
      </c>
      <c r="AC132" s="4">
        <v>93</v>
      </c>
      <c r="AD132" s="4">
        <v>27.33</v>
      </c>
      <c r="AE132" s="4">
        <v>0.63</v>
      </c>
      <c r="AF132" s="4">
        <v>978</v>
      </c>
      <c r="AG132" s="4">
        <v>1</v>
      </c>
      <c r="AH132" s="4">
        <v>38</v>
      </c>
      <c r="AI132" s="4">
        <v>37</v>
      </c>
      <c r="AJ132" s="4">
        <v>191</v>
      </c>
      <c r="AK132" s="4">
        <v>169</v>
      </c>
      <c r="AL132" s="4">
        <v>3.7</v>
      </c>
      <c r="AM132" s="4">
        <v>175</v>
      </c>
      <c r="AN132" s="4" t="s">
        <v>155</v>
      </c>
      <c r="AO132" s="4">
        <v>2</v>
      </c>
      <c r="AP132" s="5">
        <v>0.77552083333333333</v>
      </c>
      <c r="AQ132" s="4">
        <v>47.162675</v>
      </c>
      <c r="AR132" s="4">
        <v>-88.491889</v>
      </c>
      <c r="AS132" s="4">
        <v>318</v>
      </c>
      <c r="AT132" s="4">
        <v>36.700000000000003</v>
      </c>
      <c r="AU132" s="4">
        <v>12</v>
      </c>
      <c r="AV132" s="4">
        <v>10</v>
      </c>
      <c r="AW132" s="4" t="s">
        <v>199</v>
      </c>
      <c r="AX132" s="4">
        <v>2.2999999999999998</v>
      </c>
      <c r="AY132" s="4">
        <v>1.0719000000000001</v>
      </c>
      <c r="AZ132" s="4">
        <v>2.8</v>
      </c>
      <c r="BA132" s="4">
        <v>13.404</v>
      </c>
      <c r="BB132" s="4">
        <v>13.66</v>
      </c>
      <c r="BC132" s="4">
        <v>1.02</v>
      </c>
      <c r="BD132" s="4">
        <v>15.112</v>
      </c>
      <c r="BE132" s="4">
        <v>2579.3510000000001</v>
      </c>
      <c r="BF132" s="4">
        <v>157.22499999999999</v>
      </c>
      <c r="BG132" s="4">
        <v>29.658999999999999</v>
      </c>
      <c r="BH132" s="4">
        <v>3.6999999999999998E-2</v>
      </c>
      <c r="BI132" s="4">
        <v>29.696000000000002</v>
      </c>
      <c r="BJ132" s="4">
        <v>24.23</v>
      </c>
      <c r="BK132" s="4">
        <v>0.03</v>
      </c>
      <c r="BL132" s="4">
        <v>24.260999999999999</v>
      </c>
      <c r="BM132" s="4">
        <v>27.584499999999998</v>
      </c>
      <c r="BQ132" s="4">
        <v>214.97399999999999</v>
      </c>
      <c r="BR132" s="4">
        <v>0.47071099999999999</v>
      </c>
      <c r="BS132" s="4">
        <v>-5</v>
      </c>
      <c r="BT132" s="4">
        <v>7.7539999999999996E-3</v>
      </c>
      <c r="BU132" s="4">
        <v>11.503</v>
      </c>
      <c r="BV132" s="4">
        <v>21</v>
      </c>
      <c r="BW132" s="4">
        <f t="shared" si="10"/>
        <v>3.0390926</v>
      </c>
      <c r="BY132" s="4">
        <f>BE132*$BU132*VLOOKUP("Fuel Specific Gravity",'Raw Data'!$A$1:$B$2000,2,FALSE)</f>
        <v>22282.376189303002</v>
      </c>
      <c r="BZ132" s="4">
        <f>BF132*$BU132*VLOOKUP("Fuel Specific Gravity",'Raw Data'!$A$1:$B$2000,2,FALSE)</f>
        <v>1358.2279404249998</v>
      </c>
      <c r="CA132" s="4">
        <f>BJ132*$BU132*VLOOKUP("Fuel Specific Gravity",'Raw Data'!$A$1:$B$2000,2,FALSE)</f>
        <v>209.31698519</v>
      </c>
      <c r="CB132" s="4">
        <f>BM132*$BU132*VLOOKUP("Fuel Specific Gravity",'Raw Data'!$A$1:$B$2000,2,FALSE)</f>
        <v>238.2956821285</v>
      </c>
    </row>
    <row r="133" spans="1:80" x14ac:dyDescent="0.25">
      <c r="A133" s="2">
        <v>43167</v>
      </c>
      <c r="B133" s="38">
        <v>2.4721064814814817E-2</v>
      </c>
      <c r="C133" s="4">
        <v>13.106</v>
      </c>
      <c r="D133" s="4">
        <v>1.2782</v>
      </c>
      <c r="E133" s="4">
        <v>12781.79487</v>
      </c>
      <c r="F133" s="4">
        <v>1512.8</v>
      </c>
      <c r="G133" s="4">
        <v>1.8</v>
      </c>
      <c r="H133" s="4">
        <v>3672.9</v>
      </c>
      <c r="J133" s="4">
        <v>1.4</v>
      </c>
      <c r="K133" s="4">
        <v>0.86819999999999997</v>
      </c>
      <c r="L133" s="4">
        <v>11.3779</v>
      </c>
      <c r="M133" s="4">
        <v>1.1096999999999999</v>
      </c>
      <c r="N133" s="4">
        <v>1313.3794</v>
      </c>
      <c r="O133" s="4">
        <v>1.5627</v>
      </c>
      <c r="P133" s="4">
        <v>1314.9</v>
      </c>
      <c r="Q133" s="4">
        <v>1072.9872</v>
      </c>
      <c r="R133" s="4">
        <v>1.2766999999999999</v>
      </c>
      <c r="S133" s="4">
        <v>1074.3</v>
      </c>
      <c r="T133" s="4">
        <v>3672.9160000000002</v>
      </c>
      <c r="W133" s="4">
        <v>0</v>
      </c>
      <c r="X133" s="4">
        <v>1.2154</v>
      </c>
      <c r="Y133" s="4">
        <v>11.9</v>
      </c>
      <c r="Z133" s="4">
        <v>848</v>
      </c>
      <c r="AA133" s="4">
        <v>847</v>
      </c>
      <c r="AB133" s="4">
        <v>858</v>
      </c>
      <c r="AC133" s="4">
        <v>93</v>
      </c>
      <c r="AD133" s="4">
        <v>27.33</v>
      </c>
      <c r="AE133" s="4">
        <v>0.63</v>
      </c>
      <c r="AF133" s="4">
        <v>978</v>
      </c>
      <c r="AG133" s="4">
        <v>1</v>
      </c>
      <c r="AH133" s="4">
        <v>38</v>
      </c>
      <c r="AI133" s="4">
        <v>37</v>
      </c>
      <c r="AJ133" s="4">
        <v>191</v>
      </c>
      <c r="AK133" s="4">
        <v>169</v>
      </c>
      <c r="AL133" s="4">
        <v>3.6</v>
      </c>
      <c r="AM133" s="4">
        <v>175</v>
      </c>
      <c r="AN133" s="4" t="s">
        <v>155</v>
      </c>
      <c r="AO133" s="4">
        <v>2</v>
      </c>
      <c r="AP133" s="5">
        <v>0.77553240740740748</v>
      </c>
      <c r="AQ133" s="4">
        <v>47.162523999999998</v>
      </c>
      <c r="AR133" s="4">
        <v>-88.491849999999999</v>
      </c>
      <c r="AS133" s="4">
        <v>317.89999999999998</v>
      </c>
      <c r="AT133" s="4">
        <v>37.4</v>
      </c>
      <c r="AU133" s="4">
        <v>12</v>
      </c>
      <c r="AV133" s="4">
        <v>10</v>
      </c>
      <c r="AW133" s="4" t="s">
        <v>199</v>
      </c>
      <c r="AX133" s="4">
        <v>1.5091000000000001</v>
      </c>
      <c r="AY133" s="4">
        <v>1.1718999999999999</v>
      </c>
      <c r="AZ133" s="4">
        <v>2.081</v>
      </c>
      <c r="BA133" s="4">
        <v>13.404</v>
      </c>
      <c r="BB133" s="4">
        <v>13.61</v>
      </c>
      <c r="BC133" s="4">
        <v>1.02</v>
      </c>
      <c r="BD133" s="4">
        <v>15.185</v>
      </c>
      <c r="BE133" s="4">
        <v>2572.3629999999998</v>
      </c>
      <c r="BF133" s="4">
        <v>159.67699999999999</v>
      </c>
      <c r="BG133" s="4">
        <v>31.096</v>
      </c>
      <c r="BH133" s="4">
        <v>3.6999999999999998E-2</v>
      </c>
      <c r="BI133" s="4">
        <v>31.132999999999999</v>
      </c>
      <c r="BJ133" s="4">
        <v>25.404</v>
      </c>
      <c r="BK133" s="4">
        <v>0.03</v>
      </c>
      <c r="BL133" s="4">
        <v>25.434000000000001</v>
      </c>
      <c r="BM133" s="4">
        <v>28.6553</v>
      </c>
      <c r="BQ133" s="4">
        <v>199.803</v>
      </c>
      <c r="BR133" s="4">
        <v>0.52072700000000005</v>
      </c>
      <c r="BS133" s="4">
        <v>-5</v>
      </c>
      <c r="BT133" s="4">
        <v>8.0000000000000002E-3</v>
      </c>
      <c r="BU133" s="4">
        <v>12.725267000000001</v>
      </c>
      <c r="BV133" s="4">
        <v>21</v>
      </c>
      <c r="BW133" s="4">
        <f t="shared" si="10"/>
        <v>3.3620155413999999</v>
      </c>
      <c r="BY133" s="4">
        <f>BE133*$BU133*VLOOKUP("Fuel Specific Gravity",'Raw Data'!$A$1:$B$2000,2,FALSE)</f>
        <v>24583.238502936671</v>
      </c>
      <c r="BZ133" s="4">
        <f>BF133*$BU133*VLOOKUP("Fuel Specific Gravity",'Raw Data'!$A$1:$B$2000,2,FALSE)</f>
        <v>1525.9812765280089</v>
      </c>
      <c r="CA133" s="4">
        <f>BJ133*$BU133*VLOOKUP("Fuel Specific Gravity",'Raw Data'!$A$1:$B$2000,2,FALSE)</f>
        <v>242.777784833868</v>
      </c>
      <c r="CB133" s="4">
        <f>BM133*$BU133*VLOOKUP("Fuel Specific Gravity",'Raw Data'!$A$1:$B$2000,2,FALSE)</f>
        <v>273.84940394229011</v>
      </c>
    </row>
    <row r="134" spans="1:80" x14ac:dyDescent="0.25">
      <c r="A134" s="2">
        <v>43167</v>
      </c>
      <c r="B134" s="38">
        <v>2.4732638888888891E-2</v>
      </c>
      <c r="C134" s="4">
        <v>12.981</v>
      </c>
      <c r="D134" s="4">
        <v>1.4650000000000001</v>
      </c>
      <c r="E134" s="4">
        <v>14650.257240000001</v>
      </c>
      <c r="F134" s="4">
        <v>1621.6</v>
      </c>
      <c r="G134" s="4">
        <v>1.8</v>
      </c>
      <c r="H134" s="4">
        <v>3810.2</v>
      </c>
      <c r="J134" s="4">
        <v>1.31</v>
      </c>
      <c r="K134" s="4">
        <v>0.86729999999999996</v>
      </c>
      <c r="L134" s="4">
        <v>11.2592</v>
      </c>
      <c r="M134" s="4">
        <v>1.2706999999999999</v>
      </c>
      <c r="N134" s="4">
        <v>1406.4625000000001</v>
      </c>
      <c r="O134" s="4">
        <v>1.5611999999999999</v>
      </c>
      <c r="P134" s="4">
        <v>1408</v>
      </c>
      <c r="Q134" s="4">
        <v>1149.0329999999999</v>
      </c>
      <c r="R134" s="4">
        <v>1.2755000000000001</v>
      </c>
      <c r="S134" s="4">
        <v>1150.3</v>
      </c>
      <c r="T134" s="4">
        <v>3810.2420000000002</v>
      </c>
      <c r="W134" s="4">
        <v>0</v>
      </c>
      <c r="X134" s="4">
        <v>1.1355999999999999</v>
      </c>
      <c r="Y134" s="4">
        <v>11.9</v>
      </c>
      <c r="Z134" s="4">
        <v>847</v>
      </c>
      <c r="AA134" s="4">
        <v>846</v>
      </c>
      <c r="AB134" s="4">
        <v>865</v>
      </c>
      <c r="AC134" s="4">
        <v>93</v>
      </c>
      <c r="AD134" s="4">
        <v>27.33</v>
      </c>
      <c r="AE134" s="4">
        <v>0.63</v>
      </c>
      <c r="AF134" s="4">
        <v>978</v>
      </c>
      <c r="AG134" s="4">
        <v>1</v>
      </c>
      <c r="AH134" s="4">
        <v>38</v>
      </c>
      <c r="AI134" s="4">
        <v>37</v>
      </c>
      <c r="AJ134" s="4">
        <v>191</v>
      </c>
      <c r="AK134" s="4">
        <v>169</v>
      </c>
      <c r="AL134" s="4">
        <v>3.7</v>
      </c>
      <c r="AM134" s="4">
        <v>175</v>
      </c>
      <c r="AN134" s="4" t="s">
        <v>155</v>
      </c>
      <c r="AO134" s="4">
        <v>2</v>
      </c>
      <c r="AP134" s="5">
        <v>0.7755439814814814</v>
      </c>
      <c r="AQ134" s="4">
        <v>47.162258999999999</v>
      </c>
      <c r="AR134" s="4">
        <v>-88.491758000000004</v>
      </c>
      <c r="AS134" s="4">
        <v>317.8</v>
      </c>
      <c r="AT134" s="4">
        <v>38.5</v>
      </c>
      <c r="AU134" s="4">
        <v>12</v>
      </c>
      <c r="AV134" s="4">
        <v>10</v>
      </c>
      <c r="AW134" s="4" t="s">
        <v>199</v>
      </c>
      <c r="AX134" s="4">
        <v>1.2</v>
      </c>
      <c r="AY134" s="4">
        <v>1.2</v>
      </c>
      <c r="AZ134" s="4">
        <v>1.8718999999999999</v>
      </c>
      <c r="BA134" s="4">
        <v>13.404</v>
      </c>
      <c r="BB134" s="4">
        <v>13.51</v>
      </c>
      <c r="BC134" s="4">
        <v>1.01</v>
      </c>
      <c r="BD134" s="4">
        <v>15.294</v>
      </c>
      <c r="BE134" s="4">
        <v>2534.4380000000001</v>
      </c>
      <c r="BF134" s="4">
        <v>182.04900000000001</v>
      </c>
      <c r="BG134" s="4">
        <v>33.154000000000003</v>
      </c>
      <c r="BH134" s="4">
        <v>3.6999999999999998E-2</v>
      </c>
      <c r="BI134" s="4">
        <v>33.191000000000003</v>
      </c>
      <c r="BJ134" s="4">
        <v>27.085999999999999</v>
      </c>
      <c r="BK134" s="4">
        <v>0.03</v>
      </c>
      <c r="BL134" s="4">
        <v>27.116</v>
      </c>
      <c r="BM134" s="4">
        <v>29.597000000000001</v>
      </c>
      <c r="BQ134" s="4">
        <v>185.86</v>
      </c>
      <c r="BR134" s="4">
        <v>0.54804799999999998</v>
      </c>
      <c r="BS134" s="4">
        <v>-5</v>
      </c>
      <c r="BT134" s="4">
        <v>7.123E-3</v>
      </c>
      <c r="BU134" s="4">
        <v>13.392924000000001</v>
      </c>
      <c r="BV134" s="4">
        <v>21</v>
      </c>
      <c r="BW134" s="4">
        <f t="shared" si="10"/>
        <v>3.5384105207999998</v>
      </c>
      <c r="BY134" s="4">
        <f>BE134*$BU134*VLOOKUP("Fuel Specific Gravity",'Raw Data'!$A$1:$B$2000,2,FALSE)</f>
        <v>25491.595173050711</v>
      </c>
      <c r="BZ134" s="4">
        <f>BF134*$BU134*VLOOKUP("Fuel Specific Gravity",'Raw Data'!$A$1:$B$2000,2,FALSE)</f>
        <v>1831.0644843782761</v>
      </c>
      <c r="CA134" s="4">
        <f>BJ134*$BU134*VLOOKUP("Fuel Specific Gravity",'Raw Data'!$A$1:$B$2000,2,FALSE)</f>
        <v>272.43331533746397</v>
      </c>
      <c r="CB134" s="4">
        <f>BM134*$BU134*VLOOKUP("Fuel Specific Gravity",'Raw Data'!$A$1:$B$2000,2,FALSE)</f>
        <v>297.68916909262799</v>
      </c>
    </row>
    <row r="135" spans="1:80" x14ac:dyDescent="0.25">
      <c r="A135" s="2">
        <v>43167</v>
      </c>
      <c r="B135" s="38">
        <v>2.4744212962962964E-2</v>
      </c>
      <c r="C135" s="4">
        <v>12.156000000000001</v>
      </c>
      <c r="D135" s="4">
        <v>3.0737999999999999</v>
      </c>
      <c r="E135" s="4">
        <v>30737.738099999999</v>
      </c>
      <c r="F135" s="4">
        <v>1733</v>
      </c>
      <c r="G135" s="4">
        <v>1.8</v>
      </c>
      <c r="H135" s="4">
        <v>4100.2</v>
      </c>
      <c r="J135" s="4">
        <v>1.3</v>
      </c>
      <c r="K135" s="4">
        <v>0.85880000000000001</v>
      </c>
      <c r="L135" s="4">
        <v>10.439500000000001</v>
      </c>
      <c r="M135" s="4">
        <v>2.6398000000000001</v>
      </c>
      <c r="N135" s="4">
        <v>1488.3607</v>
      </c>
      <c r="O135" s="4">
        <v>1.5459000000000001</v>
      </c>
      <c r="P135" s="4">
        <v>1489.9</v>
      </c>
      <c r="Q135" s="4">
        <v>1215.9411</v>
      </c>
      <c r="R135" s="4">
        <v>1.2628999999999999</v>
      </c>
      <c r="S135" s="4">
        <v>1217.2</v>
      </c>
      <c r="T135" s="4">
        <v>4100.1871000000001</v>
      </c>
      <c r="W135" s="4">
        <v>0</v>
      </c>
      <c r="X135" s="4">
        <v>1.1165</v>
      </c>
      <c r="Y135" s="4">
        <v>11.9</v>
      </c>
      <c r="Z135" s="4">
        <v>846</v>
      </c>
      <c r="AA135" s="4">
        <v>845</v>
      </c>
      <c r="AB135" s="4">
        <v>863</v>
      </c>
      <c r="AC135" s="4">
        <v>93</v>
      </c>
      <c r="AD135" s="4">
        <v>27.33</v>
      </c>
      <c r="AE135" s="4">
        <v>0.63</v>
      </c>
      <c r="AF135" s="4">
        <v>978</v>
      </c>
      <c r="AG135" s="4">
        <v>1</v>
      </c>
      <c r="AH135" s="4">
        <v>38</v>
      </c>
      <c r="AI135" s="4">
        <v>37</v>
      </c>
      <c r="AJ135" s="4">
        <v>191</v>
      </c>
      <c r="AK135" s="4">
        <v>169</v>
      </c>
      <c r="AL135" s="4">
        <v>3.7</v>
      </c>
      <c r="AM135" s="4">
        <v>175</v>
      </c>
      <c r="AN135" s="4" t="s">
        <v>155</v>
      </c>
      <c r="AO135" s="4">
        <v>2</v>
      </c>
      <c r="AP135" s="5">
        <v>0.7755671296296297</v>
      </c>
      <c r="AQ135" s="4">
        <v>47.162171999999998</v>
      </c>
      <c r="AR135" s="4">
        <v>-88.491726999999997</v>
      </c>
      <c r="AS135" s="4">
        <v>317.8</v>
      </c>
      <c r="AT135" s="4">
        <v>40.1</v>
      </c>
      <c r="AU135" s="4">
        <v>12</v>
      </c>
      <c r="AV135" s="4">
        <v>10</v>
      </c>
      <c r="AW135" s="4" t="s">
        <v>199</v>
      </c>
      <c r="AX135" s="4">
        <v>1.2</v>
      </c>
      <c r="AY135" s="4">
        <v>1.2</v>
      </c>
      <c r="AZ135" s="4">
        <v>1.9</v>
      </c>
      <c r="BA135" s="4">
        <v>13.404</v>
      </c>
      <c r="BB135" s="4">
        <v>12.65</v>
      </c>
      <c r="BC135" s="4">
        <v>0.94</v>
      </c>
      <c r="BD135" s="4">
        <v>16.437999999999999</v>
      </c>
      <c r="BE135" s="4">
        <v>2248.8159999999998</v>
      </c>
      <c r="BF135" s="4">
        <v>361.93099999999998</v>
      </c>
      <c r="BG135" s="4">
        <v>33.575000000000003</v>
      </c>
      <c r="BH135" s="4">
        <v>3.5000000000000003E-2</v>
      </c>
      <c r="BI135" s="4">
        <v>33.61</v>
      </c>
      <c r="BJ135" s="4">
        <v>27.43</v>
      </c>
      <c r="BK135" s="4">
        <v>2.8000000000000001E-2</v>
      </c>
      <c r="BL135" s="4">
        <v>27.457999999999998</v>
      </c>
      <c r="BM135" s="4">
        <v>30.478899999999999</v>
      </c>
      <c r="BQ135" s="4">
        <v>174.87100000000001</v>
      </c>
      <c r="BR135" s="4">
        <v>0.59042600000000001</v>
      </c>
      <c r="BS135" s="4">
        <v>-5</v>
      </c>
      <c r="BT135" s="4">
        <v>7.0000000000000001E-3</v>
      </c>
      <c r="BU135" s="4">
        <v>14.428525</v>
      </c>
      <c r="BV135" s="4">
        <v>21</v>
      </c>
      <c r="BW135" s="4">
        <f t="shared" si="10"/>
        <v>3.8120163049999998</v>
      </c>
      <c r="BY135" s="4">
        <f>BE135*$BU135*VLOOKUP("Fuel Specific Gravity",'Raw Data'!$A$1:$B$2000,2,FALSE)</f>
        <v>24367.770505176399</v>
      </c>
      <c r="BZ135" s="4">
        <f>BF135*$BU135*VLOOKUP("Fuel Specific Gravity",'Raw Data'!$A$1:$B$2000,2,FALSE)</f>
        <v>3921.8199918130249</v>
      </c>
      <c r="CA135" s="4">
        <f>BJ135*$BU135*VLOOKUP("Fuel Specific Gravity",'Raw Data'!$A$1:$B$2000,2,FALSE)</f>
        <v>297.22660500324997</v>
      </c>
      <c r="CB135" s="4">
        <f>BM135*$BU135*VLOOKUP("Fuel Specific Gravity",'Raw Data'!$A$1:$B$2000,2,FALSE)</f>
        <v>330.26394353749748</v>
      </c>
    </row>
    <row r="136" spans="1:80" x14ac:dyDescent="0.25">
      <c r="A136" s="2">
        <v>43167</v>
      </c>
      <c r="B136" s="38">
        <v>2.4755787037037038E-2</v>
      </c>
      <c r="C136" s="4">
        <v>8.7490000000000006</v>
      </c>
      <c r="D136" s="4">
        <v>5.6163999999999996</v>
      </c>
      <c r="E136" s="4">
        <v>56164.170850000002</v>
      </c>
      <c r="F136" s="4">
        <v>1763.8</v>
      </c>
      <c r="G136" s="4">
        <v>1.9</v>
      </c>
      <c r="H136" s="4">
        <v>7077.3</v>
      </c>
      <c r="J136" s="4">
        <v>1.2</v>
      </c>
      <c r="K136" s="4">
        <v>0.85880000000000001</v>
      </c>
      <c r="L136" s="4">
        <v>7.5134999999999996</v>
      </c>
      <c r="M136" s="4">
        <v>4.8231999999999999</v>
      </c>
      <c r="N136" s="4">
        <v>1514.7184999999999</v>
      </c>
      <c r="O136" s="4">
        <v>1.5955999999999999</v>
      </c>
      <c r="P136" s="4">
        <v>1516.3</v>
      </c>
      <c r="Q136" s="4">
        <v>1237.4745</v>
      </c>
      <c r="R136" s="4">
        <v>1.3036000000000001</v>
      </c>
      <c r="S136" s="4">
        <v>1238.8</v>
      </c>
      <c r="T136" s="4">
        <v>7077.2699000000002</v>
      </c>
      <c r="W136" s="4">
        <v>0</v>
      </c>
      <c r="X136" s="4">
        <v>1.0305</v>
      </c>
      <c r="Y136" s="4">
        <v>12</v>
      </c>
      <c r="Z136" s="4">
        <v>849</v>
      </c>
      <c r="AA136" s="4">
        <v>849</v>
      </c>
      <c r="AB136" s="4">
        <v>870</v>
      </c>
      <c r="AC136" s="4">
        <v>93</v>
      </c>
      <c r="AD136" s="4">
        <v>27.33</v>
      </c>
      <c r="AE136" s="4">
        <v>0.63</v>
      </c>
      <c r="AF136" s="4">
        <v>978</v>
      </c>
      <c r="AG136" s="4">
        <v>1</v>
      </c>
      <c r="AH136" s="4">
        <v>38</v>
      </c>
      <c r="AI136" s="4">
        <v>37</v>
      </c>
      <c r="AJ136" s="4">
        <v>191</v>
      </c>
      <c r="AK136" s="4">
        <v>169</v>
      </c>
      <c r="AL136" s="4">
        <v>3.8</v>
      </c>
      <c r="AM136" s="4">
        <v>175</v>
      </c>
      <c r="AN136" s="4" t="s">
        <v>155</v>
      </c>
      <c r="AO136" s="4">
        <v>2</v>
      </c>
      <c r="AP136" s="5">
        <v>0.7755671296296297</v>
      </c>
      <c r="AQ136" s="4">
        <v>47.162053999999998</v>
      </c>
      <c r="AR136" s="4">
        <v>-88.491669000000002</v>
      </c>
      <c r="AS136" s="4">
        <v>317.7</v>
      </c>
      <c r="AT136" s="4">
        <v>40.6</v>
      </c>
      <c r="AU136" s="4">
        <v>12</v>
      </c>
      <c r="AV136" s="4">
        <v>10</v>
      </c>
      <c r="AW136" s="4" t="s">
        <v>199</v>
      </c>
      <c r="AX136" s="4">
        <v>1.2719</v>
      </c>
      <c r="AY136" s="4">
        <v>1.3438000000000001</v>
      </c>
      <c r="AZ136" s="4">
        <v>1.9719</v>
      </c>
      <c r="BA136" s="4">
        <v>13.404</v>
      </c>
      <c r="BB136" s="4">
        <v>12.64</v>
      </c>
      <c r="BC136" s="4">
        <v>0.94</v>
      </c>
      <c r="BD136" s="4">
        <v>16.445</v>
      </c>
      <c r="BE136" s="4">
        <v>1673.825</v>
      </c>
      <c r="BF136" s="4">
        <v>683.88400000000001</v>
      </c>
      <c r="BG136" s="4">
        <v>35.338000000000001</v>
      </c>
      <c r="BH136" s="4">
        <v>3.6999999999999998E-2</v>
      </c>
      <c r="BI136" s="4">
        <v>35.375</v>
      </c>
      <c r="BJ136" s="4">
        <v>28.87</v>
      </c>
      <c r="BK136" s="4">
        <v>0.03</v>
      </c>
      <c r="BL136" s="4">
        <v>28.9</v>
      </c>
      <c r="BM136" s="4">
        <v>54.4071</v>
      </c>
      <c r="BQ136" s="4">
        <v>166.92699999999999</v>
      </c>
      <c r="BR136" s="4">
        <v>0.323291</v>
      </c>
      <c r="BS136" s="4">
        <v>-5</v>
      </c>
      <c r="BT136" s="4">
        <v>7.0000000000000001E-3</v>
      </c>
      <c r="BU136" s="4">
        <v>7.9004300000000001</v>
      </c>
      <c r="BV136" s="4">
        <v>21</v>
      </c>
      <c r="BW136" s="4">
        <f t="shared" si="10"/>
        <v>2.0872936059999998</v>
      </c>
      <c r="BY136" s="4">
        <f>BE136*$BU136*VLOOKUP("Fuel Specific Gravity",'Raw Data'!$A$1:$B$2000,2,FALSE)</f>
        <v>9931.1768708072505</v>
      </c>
      <c r="BZ136" s="4">
        <f>BF136*$BU136*VLOOKUP("Fuel Specific Gravity",'Raw Data'!$A$1:$B$2000,2,FALSE)</f>
        <v>4057.6362302601201</v>
      </c>
      <c r="CA136" s="4">
        <f>BJ136*$BU136*VLOOKUP("Fuel Specific Gravity",'Raw Data'!$A$1:$B$2000,2,FALSE)</f>
        <v>171.29214598909999</v>
      </c>
      <c r="CB136" s="4">
        <f>BM136*$BU136*VLOOKUP("Fuel Specific Gravity",'Raw Data'!$A$1:$B$2000,2,FALSE)</f>
        <v>322.80945327480299</v>
      </c>
    </row>
    <row r="137" spans="1:80" x14ac:dyDescent="0.25">
      <c r="A137" s="2">
        <v>43167</v>
      </c>
      <c r="B137" s="38">
        <v>2.4767361111111112E-2</v>
      </c>
      <c r="C137" s="4">
        <v>8.4570000000000007</v>
      </c>
      <c r="D137" s="4">
        <v>7.1984000000000004</v>
      </c>
      <c r="E137" s="4">
        <v>71984.124580000003</v>
      </c>
      <c r="F137" s="4">
        <v>1610.7</v>
      </c>
      <c r="G137" s="4">
        <v>2.8</v>
      </c>
      <c r="H137" s="4">
        <v>11521.6</v>
      </c>
      <c r="J137" s="4">
        <v>1.1000000000000001</v>
      </c>
      <c r="K137" s="4">
        <v>0.84079999999999999</v>
      </c>
      <c r="L137" s="4">
        <v>7.1109999999999998</v>
      </c>
      <c r="M137" s="4">
        <v>6.0528000000000004</v>
      </c>
      <c r="N137" s="4">
        <v>1354.3675000000001</v>
      </c>
      <c r="O137" s="4">
        <v>2.3856000000000002</v>
      </c>
      <c r="P137" s="4">
        <v>1356.8</v>
      </c>
      <c r="Q137" s="4">
        <v>1106.4730999999999</v>
      </c>
      <c r="R137" s="4">
        <v>1.9489000000000001</v>
      </c>
      <c r="S137" s="4">
        <v>1108.4000000000001</v>
      </c>
      <c r="T137" s="4">
        <v>11521.649600000001</v>
      </c>
      <c r="W137" s="4">
        <v>0</v>
      </c>
      <c r="X137" s="4">
        <v>0.92490000000000006</v>
      </c>
      <c r="Y137" s="4">
        <v>12</v>
      </c>
      <c r="Z137" s="4">
        <v>852</v>
      </c>
      <c r="AA137" s="4">
        <v>852</v>
      </c>
      <c r="AB137" s="4">
        <v>873</v>
      </c>
      <c r="AC137" s="4">
        <v>93</v>
      </c>
      <c r="AD137" s="4">
        <v>27.33</v>
      </c>
      <c r="AE137" s="4">
        <v>0.63</v>
      </c>
      <c r="AF137" s="4">
        <v>978</v>
      </c>
      <c r="AG137" s="4">
        <v>1</v>
      </c>
      <c r="AH137" s="4">
        <v>38</v>
      </c>
      <c r="AI137" s="4">
        <v>37</v>
      </c>
      <c r="AJ137" s="4">
        <v>191</v>
      </c>
      <c r="AK137" s="4">
        <v>169</v>
      </c>
      <c r="AL137" s="4">
        <v>3.9</v>
      </c>
      <c r="AM137" s="4">
        <v>175</v>
      </c>
      <c r="AN137" s="4" t="s">
        <v>155</v>
      </c>
      <c r="AO137" s="4">
        <v>2</v>
      </c>
      <c r="AP137" s="5">
        <v>0.77557870370370363</v>
      </c>
      <c r="AQ137" s="4">
        <v>47.161884999999998</v>
      </c>
      <c r="AR137" s="4">
        <v>-88.491579000000002</v>
      </c>
      <c r="AS137" s="4">
        <v>317.3</v>
      </c>
      <c r="AT137" s="4">
        <v>42.2</v>
      </c>
      <c r="AU137" s="4">
        <v>12</v>
      </c>
      <c r="AV137" s="4">
        <v>10</v>
      </c>
      <c r="AW137" s="4" t="s">
        <v>199</v>
      </c>
      <c r="AX137" s="4">
        <v>1.3718999999999999</v>
      </c>
      <c r="AY137" s="4">
        <v>1.4</v>
      </c>
      <c r="AZ137" s="4">
        <v>2.0718999999999999</v>
      </c>
      <c r="BA137" s="4">
        <v>13.404</v>
      </c>
      <c r="BB137" s="4">
        <v>11.12</v>
      </c>
      <c r="BC137" s="4">
        <v>0.83</v>
      </c>
      <c r="BD137" s="4">
        <v>18.928000000000001</v>
      </c>
      <c r="BE137" s="4">
        <v>1443.0540000000001</v>
      </c>
      <c r="BF137" s="4">
        <v>781.77599999999995</v>
      </c>
      <c r="BG137" s="4">
        <v>28.782</v>
      </c>
      <c r="BH137" s="4">
        <v>5.0999999999999997E-2</v>
      </c>
      <c r="BI137" s="4">
        <v>28.832999999999998</v>
      </c>
      <c r="BJ137" s="4">
        <v>23.513999999999999</v>
      </c>
      <c r="BK137" s="4">
        <v>4.1000000000000002E-2</v>
      </c>
      <c r="BL137" s="4">
        <v>23.556000000000001</v>
      </c>
      <c r="BM137" s="4">
        <v>80.684100000000001</v>
      </c>
      <c r="BQ137" s="4">
        <v>136.477</v>
      </c>
      <c r="BR137" s="4">
        <v>0.17888299999999999</v>
      </c>
      <c r="BS137" s="4">
        <v>-5</v>
      </c>
      <c r="BT137" s="4">
        <v>7.0000000000000001E-3</v>
      </c>
      <c r="BU137" s="4">
        <v>4.3714529999999998</v>
      </c>
      <c r="BV137" s="4">
        <v>21</v>
      </c>
      <c r="BW137" s="4">
        <f t="shared" si="10"/>
        <v>1.1549378825999999</v>
      </c>
      <c r="BY137" s="4">
        <f>BE137*$BU137*VLOOKUP("Fuel Specific Gravity",'Raw Data'!$A$1:$B$2000,2,FALSE)</f>
        <v>4737.4902958339617</v>
      </c>
      <c r="BZ137" s="4">
        <f>BF137*$BU137*VLOOKUP("Fuel Specific Gravity",'Raw Data'!$A$1:$B$2000,2,FALSE)</f>
        <v>2566.5402774365275</v>
      </c>
      <c r="CA137" s="4">
        <f>BJ137*$BU137*VLOOKUP("Fuel Specific Gravity",'Raw Data'!$A$1:$B$2000,2,FALSE)</f>
        <v>77.195549727341998</v>
      </c>
      <c r="CB137" s="4">
        <f>BM137*$BU137*VLOOKUP("Fuel Specific Gravity",'Raw Data'!$A$1:$B$2000,2,FALSE)</f>
        <v>264.88276999897232</v>
      </c>
    </row>
    <row r="138" spans="1:80" x14ac:dyDescent="0.25">
      <c r="A138" s="2">
        <v>43167</v>
      </c>
      <c r="B138" s="38">
        <v>2.4778935185185185E-2</v>
      </c>
      <c r="C138" s="4">
        <v>9.3699999999999992</v>
      </c>
      <c r="D138" s="4">
        <v>6.8634000000000004</v>
      </c>
      <c r="E138" s="4">
        <v>68633.956229999996</v>
      </c>
      <c r="F138" s="4">
        <v>1171.5999999999999</v>
      </c>
      <c r="G138" s="4">
        <v>4.5999999999999996</v>
      </c>
      <c r="H138" s="4">
        <v>11521.4</v>
      </c>
      <c r="J138" s="4">
        <v>1.1000000000000001</v>
      </c>
      <c r="K138" s="4">
        <v>0.83699999999999997</v>
      </c>
      <c r="L138" s="4">
        <v>7.8430999999999997</v>
      </c>
      <c r="M138" s="4">
        <v>5.7447999999999997</v>
      </c>
      <c r="N138" s="4">
        <v>980.65509999999995</v>
      </c>
      <c r="O138" s="4">
        <v>3.8639000000000001</v>
      </c>
      <c r="P138" s="4">
        <v>984.5</v>
      </c>
      <c r="Q138" s="4">
        <v>801.16250000000002</v>
      </c>
      <c r="R138" s="4">
        <v>3.1566999999999998</v>
      </c>
      <c r="S138" s="4">
        <v>804.3</v>
      </c>
      <c r="T138" s="4">
        <v>11521.4</v>
      </c>
      <c r="W138" s="4">
        <v>0</v>
      </c>
      <c r="X138" s="4">
        <v>0.92069999999999996</v>
      </c>
      <c r="Y138" s="4">
        <v>11.9</v>
      </c>
      <c r="Z138" s="4">
        <v>853</v>
      </c>
      <c r="AA138" s="4">
        <v>854</v>
      </c>
      <c r="AB138" s="4">
        <v>877</v>
      </c>
      <c r="AC138" s="4">
        <v>93</v>
      </c>
      <c r="AD138" s="4">
        <v>27.33</v>
      </c>
      <c r="AE138" s="4">
        <v>0.63</v>
      </c>
      <c r="AF138" s="4">
        <v>978</v>
      </c>
      <c r="AG138" s="4">
        <v>1</v>
      </c>
      <c r="AH138" s="4">
        <v>38</v>
      </c>
      <c r="AI138" s="4">
        <v>37</v>
      </c>
      <c r="AJ138" s="4">
        <v>191</v>
      </c>
      <c r="AK138" s="4">
        <v>169</v>
      </c>
      <c r="AL138" s="4">
        <v>3.8</v>
      </c>
      <c r="AM138" s="4">
        <v>175</v>
      </c>
      <c r="AN138" s="4" t="s">
        <v>155</v>
      </c>
      <c r="AO138" s="4">
        <v>2</v>
      </c>
      <c r="AP138" s="5">
        <v>0.77559027777777778</v>
      </c>
      <c r="AQ138" s="4">
        <v>47.161721</v>
      </c>
      <c r="AR138" s="4">
        <v>-88.491495</v>
      </c>
      <c r="AS138" s="4">
        <v>316.89999999999998</v>
      </c>
      <c r="AT138" s="4">
        <v>44</v>
      </c>
      <c r="AU138" s="4">
        <v>12</v>
      </c>
      <c r="AV138" s="4">
        <v>10</v>
      </c>
      <c r="AW138" s="4" t="s">
        <v>199</v>
      </c>
      <c r="AX138" s="4">
        <v>1.4</v>
      </c>
      <c r="AY138" s="4">
        <v>1.4</v>
      </c>
      <c r="AZ138" s="4">
        <v>2.1</v>
      </c>
      <c r="BA138" s="4">
        <v>13.404</v>
      </c>
      <c r="BB138" s="4">
        <v>10.84</v>
      </c>
      <c r="BC138" s="4">
        <v>0.81</v>
      </c>
      <c r="BD138" s="4">
        <v>19.471</v>
      </c>
      <c r="BE138" s="4">
        <v>1545.711</v>
      </c>
      <c r="BF138" s="4">
        <v>720.59799999999996</v>
      </c>
      <c r="BG138" s="4">
        <v>20.239000000000001</v>
      </c>
      <c r="BH138" s="4">
        <v>0.08</v>
      </c>
      <c r="BI138" s="4">
        <v>20.318999999999999</v>
      </c>
      <c r="BJ138" s="4">
        <v>16.535</v>
      </c>
      <c r="BK138" s="4">
        <v>6.5000000000000002E-2</v>
      </c>
      <c r="BL138" s="4">
        <v>16.600000000000001</v>
      </c>
      <c r="BM138" s="4">
        <v>78.354799999999997</v>
      </c>
      <c r="BQ138" s="4">
        <v>131.93700000000001</v>
      </c>
      <c r="BR138" s="4">
        <v>0.23854500000000001</v>
      </c>
      <c r="BS138" s="4">
        <v>-5</v>
      </c>
      <c r="BT138" s="4">
        <v>7.8770000000000003E-3</v>
      </c>
      <c r="BU138" s="4">
        <v>5.8294430000000004</v>
      </c>
      <c r="BV138" s="4">
        <v>21</v>
      </c>
      <c r="BW138" s="4">
        <f t="shared" si="10"/>
        <v>1.5401388406000001</v>
      </c>
      <c r="BY138" s="4">
        <f>BE138*$BU138*VLOOKUP("Fuel Specific Gravity",'Raw Data'!$A$1:$B$2000,2,FALSE)</f>
        <v>6766.9862608987232</v>
      </c>
      <c r="BZ138" s="4">
        <f>BF138*$BU138*VLOOKUP("Fuel Specific Gravity",'Raw Data'!$A$1:$B$2000,2,FALSE)</f>
        <v>3154.7144101524141</v>
      </c>
      <c r="CA138" s="4">
        <f>BJ138*$BU138*VLOOKUP("Fuel Specific Gravity",'Raw Data'!$A$1:$B$2000,2,FALSE)</f>
        <v>72.388769843755014</v>
      </c>
      <c r="CB138" s="4">
        <f>BM138*$BU138*VLOOKUP("Fuel Specific Gravity",'Raw Data'!$A$1:$B$2000,2,FALSE)</f>
        <v>343.0303951226764</v>
      </c>
    </row>
    <row r="139" spans="1:80" x14ac:dyDescent="0.25">
      <c r="A139" s="2">
        <v>43167</v>
      </c>
      <c r="B139" s="38">
        <v>2.4790509259259255E-2</v>
      </c>
      <c r="C139" s="4">
        <v>10.686</v>
      </c>
      <c r="D139" s="4">
        <v>4.9907000000000004</v>
      </c>
      <c r="E139" s="4">
        <v>49907.469879999997</v>
      </c>
      <c r="F139" s="4">
        <v>860.2</v>
      </c>
      <c r="G139" s="4">
        <v>5</v>
      </c>
      <c r="H139" s="4">
        <v>10001.799999999999</v>
      </c>
      <c r="J139" s="4">
        <v>1.2</v>
      </c>
      <c r="K139" s="4">
        <v>0.84660000000000002</v>
      </c>
      <c r="L139" s="4">
        <v>9.0460999999999991</v>
      </c>
      <c r="M139" s="4">
        <v>4.2248999999999999</v>
      </c>
      <c r="N139" s="4">
        <v>728.22519999999997</v>
      </c>
      <c r="O139" s="4">
        <v>4.2328000000000001</v>
      </c>
      <c r="P139" s="4">
        <v>732.5</v>
      </c>
      <c r="Q139" s="4">
        <v>594.87940000000003</v>
      </c>
      <c r="R139" s="4">
        <v>3.4577</v>
      </c>
      <c r="S139" s="4">
        <v>598.29999999999995</v>
      </c>
      <c r="T139" s="4">
        <v>10001.7588</v>
      </c>
      <c r="W139" s="4">
        <v>0</v>
      </c>
      <c r="X139" s="4">
        <v>1.0159</v>
      </c>
      <c r="Y139" s="4">
        <v>12</v>
      </c>
      <c r="Z139" s="4">
        <v>851</v>
      </c>
      <c r="AA139" s="4">
        <v>851</v>
      </c>
      <c r="AB139" s="4">
        <v>879</v>
      </c>
      <c r="AC139" s="4">
        <v>93</v>
      </c>
      <c r="AD139" s="4">
        <v>27.31</v>
      </c>
      <c r="AE139" s="4">
        <v>0.63</v>
      </c>
      <c r="AF139" s="4">
        <v>979</v>
      </c>
      <c r="AG139" s="4">
        <v>1</v>
      </c>
      <c r="AH139" s="4">
        <v>38</v>
      </c>
      <c r="AI139" s="4">
        <v>37</v>
      </c>
      <c r="AJ139" s="4">
        <v>191.9</v>
      </c>
      <c r="AK139" s="4">
        <v>169</v>
      </c>
      <c r="AL139" s="4">
        <v>3.9</v>
      </c>
      <c r="AM139" s="4">
        <v>175</v>
      </c>
      <c r="AN139" s="4" t="s">
        <v>155</v>
      </c>
      <c r="AO139" s="4">
        <v>2</v>
      </c>
      <c r="AP139" s="5">
        <v>0.77560185185185182</v>
      </c>
      <c r="AQ139" s="4">
        <v>47.161551000000003</v>
      </c>
      <c r="AR139" s="4">
        <v>-88.491376000000002</v>
      </c>
      <c r="AS139" s="4">
        <v>316.7</v>
      </c>
      <c r="AT139" s="4">
        <v>39.9</v>
      </c>
      <c r="AU139" s="4">
        <v>12</v>
      </c>
      <c r="AV139" s="4">
        <v>10</v>
      </c>
      <c r="AW139" s="4" t="s">
        <v>199</v>
      </c>
      <c r="AX139" s="4">
        <v>1.4719</v>
      </c>
      <c r="AY139" s="4">
        <v>1.6156999999999999</v>
      </c>
      <c r="AZ139" s="4">
        <v>2.3157000000000001</v>
      </c>
      <c r="BA139" s="4">
        <v>13.404</v>
      </c>
      <c r="BB139" s="4">
        <v>11.57</v>
      </c>
      <c r="BC139" s="4">
        <v>0.86</v>
      </c>
      <c r="BD139" s="4">
        <v>18.126000000000001</v>
      </c>
      <c r="BE139" s="4">
        <v>1841.558</v>
      </c>
      <c r="BF139" s="4">
        <v>547.42499999999995</v>
      </c>
      <c r="BG139" s="4">
        <v>15.525</v>
      </c>
      <c r="BH139" s="4">
        <v>0.09</v>
      </c>
      <c r="BI139" s="4">
        <v>15.615</v>
      </c>
      <c r="BJ139" s="4">
        <v>12.682</v>
      </c>
      <c r="BK139" s="4">
        <v>7.3999999999999996E-2</v>
      </c>
      <c r="BL139" s="4">
        <v>12.756</v>
      </c>
      <c r="BM139" s="4">
        <v>70.262600000000006</v>
      </c>
      <c r="BQ139" s="4">
        <v>150.37</v>
      </c>
      <c r="BR139" s="4">
        <v>0.28495700000000002</v>
      </c>
      <c r="BS139" s="4">
        <v>-5</v>
      </c>
      <c r="BT139" s="4">
        <v>7.123E-3</v>
      </c>
      <c r="BU139" s="4">
        <v>6.9636370000000003</v>
      </c>
      <c r="BV139" s="4">
        <v>21</v>
      </c>
      <c r="BW139" s="4">
        <f t="shared" ref="BW139:BW145" si="11">BU139*0.2642</f>
        <v>1.8397928954</v>
      </c>
      <c r="BY139" s="4">
        <f>BE139*$BU139*VLOOKUP("Fuel Specific Gravity",'Raw Data'!$A$1:$B$2000,2,FALSE)</f>
        <v>9630.7800112609475</v>
      </c>
      <c r="BZ139" s="4">
        <f>BF139*$BU139*VLOOKUP("Fuel Specific Gravity",'Raw Data'!$A$1:$B$2000,2,FALSE)</f>
        <v>2862.8638075284753</v>
      </c>
      <c r="CA139" s="4">
        <f>BJ139*$BU139*VLOOKUP("Fuel Specific Gravity",'Raw Data'!$A$1:$B$2000,2,FALSE)</f>
        <v>66.322946169934013</v>
      </c>
      <c r="CB139" s="4">
        <f>BM139*$BU139*VLOOKUP("Fuel Specific Gravity",'Raw Data'!$A$1:$B$2000,2,FALSE)</f>
        <v>367.45171404822622</v>
      </c>
    </row>
    <row r="140" spans="1:80" x14ac:dyDescent="0.25">
      <c r="A140" s="2">
        <v>43167</v>
      </c>
      <c r="B140" s="38">
        <v>2.4802083333333336E-2</v>
      </c>
      <c r="C140" s="4">
        <v>11.871</v>
      </c>
      <c r="D140" s="4">
        <v>3.1667000000000001</v>
      </c>
      <c r="E140" s="4">
        <v>31666.545460000001</v>
      </c>
      <c r="F140" s="4">
        <v>681.2</v>
      </c>
      <c r="G140" s="4">
        <v>4.8</v>
      </c>
      <c r="H140" s="4">
        <v>8254.6</v>
      </c>
      <c r="J140" s="4">
        <v>1.3</v>
      </c>
      <c r="K140" s="4">
        <v>0.85619999999999996</v>
      </c>
      <c r="L140" s="4">
        <v>10.1637</v>
      </c>
      <c r="M140" s="4">
        <v>2.7111999999999998</v>
      </c>
      <c r="N140" s="4">
        <v>583.26130000000001</v>
      </c>
      <c r="O140" s="4">
        <v>4.0807000000000002</v>
      </c>
      <c r="P140" s="4">
        <v>587.29999999999995</v>
      </c>
      <c r="Q140" s="4">
        <v>476.45359999999999</v>
      </c>
      <c r="R140" s="4">
        <v>3.3334000000000001</v>
      </c>
      <c r="S140" s="4">
        <v>479.8</v>
      </c>
      <c r="T140" s="4">
        <v>8254.6069000000007</v>
      </c>
      <c r="W140" s="4">
        <v>0</v>
      </c>
      <c r="X140" s="4">
        <v>1.113</v>
      </c>
      <c r="Y140" s="4">
        <v>12</v>
      </c>
      <c r="Z140" s="4">
        <v>851</v>
      </c>
      <c r="AA140" s="4">
        <v>851</v>
      </c>
      <c r="AB140" s="4">
        <v>868</v>
      </c>
      <c r="AC140" s="4">
        <v>93</v>
      </c>
      <c r="AD140" s="4">
        <v>27.3</v>
      </c>
      <c r="AE140" s="4">
        <v>0.63</v>
      </c>
      <c r="AF140" s="4">
        <v>979</v>
      </c>
      <c r="AG140" s="4">
        <v>1</v>
      </c>
      <c r="AH140" s="4">
        <v>38</v>
      </c>
      <c r="AI140" s="4">
        <v>37</v>
      </c>
      <c r="AJ140" s="4">
        <v>192</v>
      </c>
      <c r="AK140" s="4">
        <v>169</v>
      </c>
      <c r="AL140" s="4">
        <v>3.8</v>
      </c>
      <c r="AM140" s="4">
        <v>175</v>
      </c>
      <c r="AN140" s="4" t="s">
        <v>155</v>
      </c>
      <c r="AO140" s="4">
        <v>2</v>
      </c>
      <c r="AP140" s="5">
        <v>0.77561342592592597</v>
      </c>
      <c r="AQ140" s="4">
        <v>47.161408999999999</v>
      </c>
      <c r="AR140" s="4">
        <v>-88.491251000000005</v>
      </c>
      <c r="AS140" s="4">
        <v>316.60000000000002</v>
      </c>
      <c r="AT140" s="4">
        <v>38.200000000000003</v>
      </c>
      <c r="AU140" s="4">
        <v>12</v>
      </c>
      <c r="AV140" s="4">
        <v>10</v>
      </c>
      <c r="AW140" s="4" t="s">
        <v>199</v>
      </c>
      <c r="AX140" s="4">
        <v>1.1405000000000001</v>
      </c>
      <c r="AY140" s="4">
        <v>1.4843</v>
      </c>
      <c r="AZ140" s="4">
        <v>1.8967000000000001</v>
      </c>
      <c r="BA140" s="4">
        <v>13.404</v>
      </c>
      <c r="BB140" s="4">
        <v>12.4</v>
      </c>
      <c r="BC140" s="4">
        <v>0.92</v>
      </c>
      <c r="BD140" s="4">
        <v>16.798999999999999</v>
      </c>
      <c r="BE140" s="4">
        <v>2155.5830000000001</v>
      </c>
      <c r="BF140" s="4">
        <v>365.97500000000002</v>
      </c>
      <c r="BG140" s="4">
        <v>12.954000000000001</v>
      </c>
      <c r="BH140" s="4">
        <v>9.0999999999999998E-2</v>
      </c>
      <c r="BI140" s="4">
        <v>13.045</v>
      </c>
      <c r="BJ140" s="4">
        <v>10.582000000000001</v>
      </c>
      <c r="BK140" s="4">
        <v>7.3999999999999996E-2</v>
      </c>
      <c r="BL140" s="4">
        <v>10.656000000000001</v>
      </c>
      <c r="BM140" s="4">
        <v>60.4133</v>
      </c>
      <c r="BQ140" s="4">
        <v>171.63900000000001</v>
      </c>
      <c r="BR140" s="4">
        <v>0.279476</v>
      </c>
      <c r="BS140" s="4">
        <v>-5</v>
      </c>
      <c r="BT140" s="4">
        <v>6.123E-3</v>
      </c>
      <c r="BU140" s="4">
        <v>6.8296950000000001</v>
      </c>
      <c r="BV140" s="4">
        <v>21</v>
      </c>
      <c r="BW140" s="4">
        <f t="shared" si="11"/>
        <v>1.8044054189999998</v>
      </c>
      <c r="BY140" s="4">
        <f>BE140*$BU140*VLOOKUP("Fuel Specific Gravity",'Raw Data'!$A$1:$B$2000,2,FALSE)</f>
        <v>11056.202802325935</v>
      </c>
      <c r="BZ140" s="4">
        <f>BF140*$BU140*VLOOKUP("Fuel Specific Gravity",'Raw Data'!$A$1:$B$2000,2,FALSE)</f>
        <v>1877.1227183463752</v>
      </c>
      <c r="CA140" s="4">
        <f>BJ140*$BU140*VLOOKUP("Fuel Specific Gravity",'Raw Data'!$A$1:$B$2000,2,FALSE)</f>
        <v>54.276146199990009</v>
      </c>
      <c r="CB140" s="4">
        <f>BM140*$BU140*VLOOKUP("Fuel Specific Gravity",'Raw Data'!$A$1:$B$2000,2,FALSE)</f>
        <v>309.8659141205685</v>
      </c>
    </row>
    <row r="141" spans="1:80" x14ac:dyDescent="0.25">
      <c r="A141" s="2">
        <v>43167</v>
      </c>
      <c r="B141" s="38">
        <v>2.4813657407407406E-2</v>
      </c>
      <c r="C141" s="4">
        <v>12.619</v>
      </c>
      <c r="D141" s="4">
        <v>1.8095000000000001</v>
      </c>
      <c r="E141" s="4">
        <v>18094.916529999999</v>
      </c>
      <c r="F141" s="4">
        <v>694.1</v>
      </c>
      <c r="G141" s="4">
        <v>3.8</v>
      </c>
      <c r="H141" s="4">
        <v>6341.8</v>
      </c>
      <c r="J141" s="4">
        <v>1.3</v>
      </c>
      <c r="K141" s="4">
        <v>0.86470000000000002</v>
      </c>
      <c r="L141" s="4">
        <v>10.911199999999999</v>
      </c>
      <c r="M141" s="4">
        <v>1.5647</v>
      </c>
      <c r="N141" s="4">
        <v>600.221</v>
      </c>
      <c r="O141" s="4">
        <v>3.3123999999999998</v>
      </c>
      <c r="P141" s="4">
        <v>603.5</v>
      </c>
      <c r="Q141" s="4">
        <v>490.30770000000001</v>
      </c>
      <c r="R141" s="4">
        <v>2.7058</v>
      </c>
      <c r="S141" s="4">
        <v>493</v>
      </c>
      <c r="T141" s="4">
        <v>6341.8377</v>
      </c>
      <c r="W141" s="4">
        <v>0</v>
      </c>
      <c r="X141" s="4">
        <v>1.1241000000000001</v>
      </c>
      <c r="Y141" s="4">
        <v>12</v>
      </c>
      <c r="Z141" s="4">
        <v>850</v>
      </c>
      <c r="AA141" s="4">
        <v>849</v>
      </c>
      <c r="AB141" s="4">
        <v>862</v>
      </c>
      <c r="AC141" s="4">
        <v>93</v>
      </c>
      <c r="AD141" s="4">
        <v>27.3</v>
      </c>
      <c r="AE141" s="4">
        <v>0.63</v>
      </c>
      <c r="AF141" s="4">
        <v>979</v>
      </c>
      <c r="AG141" s="4">
        <v>1</v>
      </c>
      <c r="AH141" s="4">
        <v>38</v>
      </c>
      <c r="AI141" s="4">
        <v>37</v>
      </c>
      <c r="AJ141" s="4">
        <v>192</v>
      </c>
      <c r="AK141" s="4">
        <v>169</v>
      </c>
      <c r="AL141" s="4">
        <v>3.9</v>
      </c>
      <c r="AM141" s="4">
        <v>175</v>
      </c>
      <c r="AN141" s="4" t="s">
        <v>155</v>
      </c>
      <c r="AO141" s="4">
        <v>2</v>
      </c>
      <c r="AP141" s="5">
        <v>0.7756249999999999</v>
      </c>
      <c r="AQ141" s="4">
        <v>47.161304000000001</v>
      </c>
      <c r="AR141" s="4">
        <v>-88.491111000000004</v>
      </c>
      <c r="AS141" s="4">
        <v>316.3</v>
      </c>
      <c r="AT141" s="4">
        <v>35.799999999999997</v>
      </c>
      <c r="AU141" s="4">
        <v>12</v>
      </c>
      <c r="AV141" s="4">
        <v>10</v>
      </c>
      <c r="AW141" s="4" t="s">
        <v>199</v>
      </c>
      <c r="AX141" s="4">
        <v>1.0719000000000001</v>
      </c>
      <c r="AY141" s="4">
        <v>1.4719</v>
      </c>
      <c r="AZ141" s="4">
        <v>1.8438000000000001</v>
      </c>
      <c r="BA141" s="4">
        <v>13.404</v>
      </c>
      <c r="BB141" s="4">
        <v>13.23</v>
      </c>
      <c r="BC141" s="4">
        <v>0.99</v>
      </c>
      <c r="BD141" s="4">
        <v>15.648</v>
      </c>
      <c r="BE141" s="4">
        <v>2418.672</v>
      </c>
      <c r="BF141" s="4">
        <v>220.75</v>
      </c>
      <c r="BG141" s="4">
        <v>13.933</v>
      </c>
      <c r="BH141" s="4">
        <v>7.6999999999999999E-2</v>
      </c>
      <c r="BI141" s="4">
        <v>14.01</v>
      </c>
      <c r="BJ141" s="4">
        <v>11.382</v>
      </c>
      <c r="BK141" s="4">
        <v>6.3E-2</v>
      </c>
      <c r="BL141" s="4">
        <v>11.445</v>
      </c>
      <c r="BM141" s="4">
        <v>48.511299999999999</v>
      </c>
      <c r="BQ141" s="4">
        <v>181.179</v>
      </c>
      <c r="BR141" s="4">
        <v>0.28940100000000002</v>
      </c>
      <c r="BS141" s="4">
        <v>-5</v>
      </c>
      <c r="BT141" s="4">
        <v>6.0000000000000001E-3</v>
      </c>
      <c r="BU141" s="4">
        <v>7.0722360000000002</v>
      </c>
      <c r="BV141" s="4">
        <v>21</v>
      </c>
      <c r="BW141" s="4">
        <f t="shared" si="11"/>
        <v>1.8684847512</v>
      </c>
      <c r="BY141" s="4">
        <f>BE141*$BU141*VLOOKUP("Fuel Specific Gravity",'Raw Data'!$A$1:$B$2000,2,FALSE)</f>
        <v>12846.169812134593</v>
      </c>
      <c r="BZ141" s="4">
        <f>BF141*$BU141*VLOOKUP("Fuel Specific Gravity",'Raw Data'!$A$1:$B$2000,2,FALSE)</f>
        <v>1172.458268847</v>
      </c>
      <c r="CA141" s="4">
        <f>BJ141*$BU141*VLOOKUP("Fuel Specific Gravity",'Raw Data'!$A$1:$B$2000,2,FALSE)</f>
        <v>60.452638804151995</v>
      </c>
      <c r="CB141" s="4">
        <f>BM141*$BU141*VLOOKUP("Fuel Specific Gravity",'Raw Data'!$A$1:$B$2000,2,FALSE)</f>
        <v>257.65560506236682</v>
      </c>
    </row>
    <row r="142" spans="1:80" x14ac:dyDescent="0.25">
      <c r="A142" s="2">
        <v>43167</v>
      </c>
      <c r="B142" s="38">
        <v>2.4825231481481483E-2</v>
      </c>
      <c r="C142" s="4">
        <v>12.863</v>
      </c>
      <c r="D142" s="4">
        <v>1.0469999999999999</v>
      </c>
      <c r="E142" s="4">
        <v>10469.83347</v>
      </c>
      <c r="F142" s="4">
        <v>712.3</v>
      </c>
      <c r="G142" s="4">
        <v>3</v>
      </c>
      <c r="H142" s="4">
        <v>4915.1000000000004</v>
      </c>
      <c r="J142" s="4">
        <v>1.3</v>
      </c>
      <c r="K142" s="4">
        <v>0.87109999999999999</v>
      </c>
      <c r="L142" s="4">
        <v>11.2049</v>
      </c>
      <c r="M142" s="4">
        <v>0.91200000000000003</v>
      </c>
      <c r="N142" s="4">
        <v>620.46979999999996</v>
      </c>
      <c r="O142" s="4">
        <v>2.5716000000000001</v>
      </c>
      <c r="P142" s="4">
        <v>623</v>
      </c>
      <c r="Q142" s="4">
        <v>506.8485</v>
      </c>
      <c r="R142" s="4">
        <v>2.1006999999999998</v>
      </c>
      <c r="S142" s="4">
        <v>508.9</v>
      </c>
      <c r="T142" s="4">
        <v>4915.0941000000003</v>
      </c>
      <c r="W142" s="4">
        <v>0</v>
      </c>
      <c r="X142" s="4">
        <v>1.1325000000000001</v>
      </c>
      <c r="Y142" s="4">
        <v>12</v>
      </c>
      <c r="Z142" s="4">
        <v>850</v>
      </c>
      <c r="AA142" s="4">
        <v>849</v>
      </c>
      <c r="AB142" s="4">
        <v>863</v>
      </c>
      <c r="AC142" s="4">
        <v>93</v>
      </c>
      <c r="AD142" s="4">
        <v>27.3</v>
      </c>
      <c r="AE142" s="4">
        <v>0.63</v>
      </c>
      <c r="AF142" s="4">
        <v>979</v>
      </c>
      <c r="AG142" s="4">
        <v>1</v>
      </c>
      <c r="AH142" s="4">
        <v>38</v>
      </c>
      <c r="AI142" s="4">
        <v>37</v>
      </c>
      <c r="AJ142" s="4">
        <v>192</v>
      </c>
      <c r="AK142" s="4">
        <v>169</v>
      </c>
      <c r="AL142" s="4">
        <v>4</v>
      </c>
      <c r="AM142" s="4">
        <v>175</v>
      </c>
      <c r="AN142" s="4" t="s">
        <v>155</v>
      </c>
      <c r="AO142" s="4">
        <v>2</v>
      </c>
      <c r="AP142" s="5">
        <v>0.77563657407407405</v>
      </c>
      <c r="AQ142" s="4">
        <v>47.161203</v>
      </c>
      <c r="AR142" s="4">
        <v>-88.490979999999993</v>
      </c>
      <c r="AS142" s="4">
        <v>316</v>
      </c>
      <c r="AT142" s="4">
        <v>34.799999999999997</v>
      </c>
      <c r="AU142" s="4">
        <v>12</v>
      </c>
      <c r="AV142" s="4">
        <v>10</v>
      </c>
      <c r="AW142" s="4" t="s">
        <v>199</v>
      </c>
      <c r="AX142" s="4">
        <v>1.2438</v>
      </c>
      <c r="AY142" s="4">
        <v>1.1405000000000001</v>
      </c>
      <c r="AZ142" s="4">
        <v>1.9719</v>
      </c>
      <c r="BA142" s="4">
        <v>13.404</v>
      </c>
      <c r="BB142" s="4">
        <v>13.92</v>
      </c>
      <c r="BC142" s="4">
        <v>1.04</v>
      </c>
      <c r="BD142" s="4">
        <v>14.795</v>
      </c>
      <c r="BE142" s="4">
        <v>2582.9229999999998</v>
      </c>
      <c r="BF142" s="4">
        <v>133.81299999999999</v>
      </c>
      <c r="BG142" s="4">
        <v>14.978</v>
      </c>
      <c r="BH142" s="4">
        <v>6.2E-2</v>
      </c>
      <c r="BI142" s="4">
        <v>15.04</v>
      </c>
      <c r="BJ142" s="4">
        <v>12.234999999999999</v>
      </c>
      <c r="BK142" s="4">
        <v>5.0999999999999997E-2</v>
      </c>
      <c r="BL142" s="4">
        <v>12.286</v>
      </c>
      <c r="BM142" s="4">
        <v>39.098199999999999</v>
      </c>
      <c r="BQ142" s="4">
        <v>189.81100000000001</v>
      </c>
      <c r="BR142" s="4">
        <v>0.350636</v>
      </c>
      <c r="BS142" s="4">
        <v>-5</v>
      </c>
      <c r="BT142" s="4">
        <v>5.1229999999999999E-3</v>
      </c>
      <c r="BU142" s="4">
        <v>8.5686680000000006</v>
      </c>
      <c r="BV142" s="4">
        <v>21</v>
      </c>
      <c r="BW142" s="4">
        <f t="shared" si="11"/>
        <v>2.2638420855999999</v>
      </c>
      <c r="BY142" s="4">
        <f>BE142*$BU142*VLOOKUP("Fuel Specific Gravity",'Raw Data'!$A$1:$B$2000,2,FALSE)</f>
        <v>16621.289452079563</v>
      </c>
      <c r="BZ142" s="4">
        <f>BF142*$BU142*VLOOKUP("Fuel Specific Gravity",'Raw Data'!$A$1:$B$2000,2,FALSE)</f>
        <v>861.09597748408407</v>
      </c>
      <c r="CA142" s="4">
        <f>BJ142*$BU142*VLOOKUP("Fuel Specific Gravity",'Raw Data'!$A$1:$B$2000,2,FALSE)</f>
        <v>78.733077387980003</v>
      </c>
      <c r="CB142" s="4">
        <f>BM142*$BU142*VLOOKUP("Fuel Specific Gravity",'Raw Data'!$A$1:$B$2000,2,FALSE)</f>
        <v>251.59964089339761</v>
      </c>
    </row>
    <row r="143" spans="1:80" x14ac:dyDescent="0.25">
      <c r="A143" s="2">
        <v>43167</v>
      </c>
      <c r="B143" s="38">
        <v>2.4836805555555553E-2</v>
      </c>
      <c r="C143" s="4">
        <v>13.073</v>
      </c>
      <c r="D143" s="4">
        <v>0.84160000000000001</v>
      </c>
      <c r="E143" s="4">
        <v>8416.4220179999993</v>
      </c>
      <c r="F143" s="4">
        <v>809.4</v>
      </c>
      <c r="G143" s="4">
        <v>2.2000000000000002</v>
      </c>
      <c r="H143" s="4">
        <v>4195.6000000000004</v>
      </c>
      <c r="J143" s="4">
        <v>1.3</v>
      </c>
      <c r="K143" s="4">
        <v>0.872</v>
      </c>
      <c r="L143" s="4">
        <v>11.398999999999999</v>
      </c>
      <c r="M143" s="4">
        <v>0.7339</v>
      </c>
      <c r="N143" s="4">
        <v>705.74069999999995</v>
      </c>
      <c r="O143" s="4">
        <v>1.9175</v>
      </c>
      <c r="P143" s="4">
        <v>707.7</v>
      </c>
      <c r="Q143" s="4">
        <v>576.50450000000001</v>
      </c>
      <c r="R143" s="4">
        <v>1.5664</v>
      </c>
      <c r="S143" s="4">
        <v>578.1</v>
      </c>
      <c r="T143" s="4">
        <v>4195.6057000000001</v>
      </c>
      <c r="W143" s="4">
        <v>0</v>
      </c>
      <c r="X143" s="4">
        <v>1.1335999999999999</v>
      </c>
      <c r="Y143" s="4">
        <v>11.9</v>
      </c>
      <c r="Z143" s="4">
        <v>849</v>
      </c>
      <c r="AA143" s="4">
        <v>849</v>
      </c>
      <c r="AB143" s="4">
        <v>859</v>
      </c>
      <c r="AC143" s="4">
        <v>93</v>
      </c>
      <c r="AD143" s="4">
        <v>27.3</v>
      </c>
      <c r="AE143" s="4">
        <v>0.63</v>
      </c>
      <c r="AF143" s="4">
        <v>979</v>
      </c>
      <c r="AG143" s="4">
        <v>1</v>
      </c>
      <c r="AH143" s="4">
        <v>38</v>
      </c>
      <c r="AI143" s="4">
        <v>37</v>
      </c>
      <c r="AJ143" s="4">
        <v>192</v>
      </c>
      <c r="AK143" s="4">
        <v>169</v>
      </c>
      <c r="AL143" s="4">
        <v>3.9</v>
      </c>
      <c r="AM143" s="4">
        <v>175</v>
      </c>
      <c r="AN143" s="4" t="s">
        <v>155</v>
      </c>
      <c r="AO143" s="4">
        <v>2</v>
      </c>
      <c r="AP143" s="5">
        <v>0.7756481481481482</v>
      </c>
      <c r="AQ143" s="4">
        <v>47.161090000000002</v>
      </c>
      <c r="AR143" s="4">
        <v>-88.490860999999995</v>
      </c>
      <c r="AS143" s="4">
        <v>315.8</v>
      </c>
      <c r="AT143" s="4">
        <v>34.799999999999997</v>
      </c>
      <c r="AU143" s="4">
        <v>12</v>
      </c>
      <c r="AV143" s="4">
        <v>10</v>
      </c>
      <c r="AW143" s="4" t="s">
        <v>199</v>
      </c>
      <c r="AX143" s="4">
        <v>1.4438</v>
      </c>
      <c r="AY143" s="4">
        <v>1</v>
      </c>
      <c r="AZ143" s="4">
        <v>2.1438000000000001</v>
      </c>
      <c r="BA143" s="4">
        <v>13.404</v>
      </c>
      <c r="BB143" s="4">
        <v>14.02</v>
      </c>
      <c r="BC143" s="4">
        <v>1.05</v>
      </c>
      <c r="BD143" s="4">
        <v>14.680999999999999</v>
      </c>
      <c r="BE143" s="4">
        <v>2639.433</v>
      </c>
      <c r="BF143" s="4">
        <v>108.157</v>
      </c>
      <c r="BG143" s="4">
        <v>17.113</v>
      </c>
      <c r="BH143" s="4">
        <v>4.5999999999999999E-2</v>
      </c>
      <c r="BI143" s="4">
        <v>17.158999999999999</v>
      </c>
      <c r="BJ143" s="4">
        <v>13.978999999999999</v>
      </c>
      <c r="BK143" s="4">
        <v>3.7999999999999999E-2</v>
      </c>
      <c r="BL143" s="4">
        <v>14.016999999999999</v>
      </c>
      <c r="BM143" s="4">
        <v>33.524299999999997</v>
      </c>
      <c r="BQ143" s="4">
        <v>190.85</v>
      </c>
      <c r="BR143" s="4">
        <v>0.40284999999999999</v>
      </c>
      <c r="BS143" s="4">
        <v>-5</v>
      </c>
      <c r="BT143" s="4">
        <v>5.0000000000000001E-3</v>
      </c>
      <c r="BU143" s="4">
        <v>9.8446459999999991</v>
      </c>
      <c r="BV143" s="4">
        <v>21</v>
      </c>
      <c r="BW143" s="4">
        <f t="shared" si="11"/>
        <v>2.6009554731999995</v>
      </c>
      <c r="BY143" s="4">
        <f>BE143*$BU143*VLOOKUP("Fuel Specific Gravity",'Raw Data'!$A$1:$B$2000,2,FALSE)</f>
        <v>19514.196927814217</v>
      </c>
      <c r="BZ143" s="4">
        <f>BF143*$BU143*VLOOKUP("Fuel Specific Gravity",'Raw Data'!$A$1:$B$2000,2,FALSE)</f>
        <v>799.640300443922</v>
      </c>
      <c r="CA143" s="4">
        <f>BJ143*$BU143*VLOOKUP("Fuel Specific Gravity",'Raw Data'!$A$1:$B$2000,2,FALSE)</f>
        <v>103.35134813193399</v>
      </c>
      <c r="CB143" s="4">
        <f>BM143*$BU143*VLOOKUP("Fuel Specific Gravity",'Raw Data'!$A$1:$B$2000,2,FALSE)</f>
        <v>247.85618428924775</v>
      </c>
    </row>
    <row r="144" spans="1:80" x14ac:dyDescent="0.25">
      <c r="A144" s="2">
        <v>43167</v>
      </c>
      <c r="B144" s="38">
        <v>2.484837962962963E-2</v>
      </c>
      <c r="C144" s="4">
        <v>12.875</v>
      </c>
      <c r="D144" s="4">
        <v>1.1259999999999999</v>
      </c>
      <c r="E144" s="4">
        <v>11260.458720000001</v>
      </c>
      <c r="F144" s="4">
        <v>973.4</v>
      </c>
      <c r="G144" s="4">
        <v>1.4</v>
      </c>
      <c r="H144" s="4">
        <v>3898</v>
      </c>
      <c r="J144" s="4">
        <v>1.3</v>
      </c>
      <c r="K144" s="4">
        <v>0.87129999999999996</v>
      </c>
      <c r="L144" s="4">
        <v>11.217499999999999</v>
      </c>
      <c r="M144" s="4">
        <v>0.98109999999999997</v>
      </c>
      <c r="N144" s="4">
        <v>848.1508</v>
      </c>
      <c r="O144" s="4">
        <v>1.2563</v>
      </c>
      <c r="P144" s="4">
        <v>849.4</v>
      </c>
      <c r="Q144" s="4">
        <v>692.83619999999996</v>
      </c>
      <c r="R144" s="4">
        <v>1.0262</v>
      </c>
      <c r="S144" s="4">
        <v>693.9</v>
      </c>
      <c r="T144" s="4">
        <v>3898.0342000000001</v>
      </c>
      <c r="W144" s="4">
        <v>0</v>
      </c>
      <c r="X144" s="4">
        <v>1.1327</v>
      </c>
      <c r="Y144" s="4">
        <v>12</v>
      </c>
      <c r="Z144" s="4">
        <v>849</v>
      </c>
      <c r="AA144" s="4">
        <v>849</v>
      </c>
      <c r="AB144" s="4">
        <v>857</v>
      </c>
      <c r="AC144" s="4">
        <v>93</v>
      </c>
      <c r="AD144" s="4">
        <v>27.3</v>
      </c>
      <c r="AE144" s="4">
        <v>0.63</v>
      </c>
      <c r="AF144" s="4">
        <v>979</v>
      </c>
      <c r="AG144" s="4">
        <v>1</v>
      </c>
      <c r="AH144" s="4">
        <v>38</v>
      </c>
      <c r="AI144" s="4">
        <v>37</v>
      </c>
      <c r="AJ144" s="4">
        <v>192</v>
      </c>
      <c r="AK144" s="4">
        <v>169.9</v>
      </c>
      <c r="AL144" s="4">
        <v>4</v>
      </c>
      <c r="AM144" s="4">
        <v>175</v>
      </c>
      <c r="AN144" s="4" t="s">
        <v>155</v>
      </c>
      <c r="AO144" s="4">
        <v>2</v>
      </c>
      <c r="AP144" s="5">
        <v>0.77565972222222224</v>
      </c>
      <c r="AQ144" s="4">
        <v>47.160964</v>
      </c>
      <c r="AR144" s="4">
        <v>-88.490778000000006</v>
      </c>
      <c r="AS144" s="4">
        <v>315.60000000000002</v>
      </c>
      <c r="AT144" s="4">
        <v>34.4</v>
      </c>
      <c r="AU144" s="4">
        <v>12</v>
      </c>
      <c r="AV144" s="4">
        <v>10</v>
      </c>
      <c r="AW144" s="4" t="s">
        <v>199</v>
      </c>
      <c r="AX144" s="4">
        <v>1.6437999999999999</v>
      </c>
      <c r="AY144" s="4">
        <v>1</v>
      </c>
      <c r="AZ144" s="4">
        <v>2.2719</v>
      </c>
      <c r="BA144" s="4">
        <v>13.404</v>
      </c>
      <c r="BB144" s="4">
        <v>13.94</v>
      </c>
      <c r="BC144" s="4">
        <v>1.04</v>
      </c>
      <c r="BD144" s="4">
        <v>14.773</v>
      </c>
      <c r="BE144" s="4">
        <v>2589.9540000000002</v>
      </c>
      <c r="BF144" s="4">
        <v>144.17500000000001</v>
      </c>
      <c r="BG144" s="4">
        <v>20.507000000000001</v>
      </c>
      <c r="BH144" s="4">
        <v>0.03</v>
      </c>
      <c r="BI144" s="4">
        <v>20.538</v>
      </c>
      <c r="BJ144" s="4">
        <v>16.751999999999999</v>
      </c>
      <c r="BK144" s="4">
        <v>2.5000000000000001E-2</v>
      </c>
      <c r="BL144" s="4">
        <v>16.777000000000001</v>
      </c>
      <c r="BM144" s="4">
        <v>31.057300000000001</v>
      </c>
      <c r="BQ144" s="4">
        <v>190.15100000000001</v>
      </c>
      <c r="BR144" s="4">
        <v>0.31340699999999999</v>
      </c>
      <c r="BS144" s="4">
        <v>-5</v>
      </c>
      <c r="BT144" s="4">
        <v>5.0000000000000001E-3</v>
      </c>
      <c r="BU144" s="4">
        <v>7.6588839999999996</v>
      </c>
      <c r="BV144" s="4">
        <v>21</v>
      </c>
      <c r="BW144" s="4">
        <f t="shared" si="11"/>
        <v>2.0234771528</v>
      </c>
      <c r="BY144" s="4">
        <f>BE144*$BU144*VLOOKUP("Fuel Specific Gravity",'Raw Data'!$A$1:$B$2000,2,FALSE)</f>
        <v>14896.954095753337</v>
      </c>
      <c r="BZ144" s="4">
        <f>BF144*$BU144*VLOOKUP("Fuel Specific Gravity",'Raw Data'!$A$1:$B$2000,2,FALSE)</f>
        <v>829.26892012569999</v>
      </c>
      <c r="CA144" s="4">
        <f>BJ144*$BU144*VLOOKUP("Fuel Specific Gravity",'Raw Data'!$A$1:$B$2000,2,FALSE)</f>
        <v>96.354520200767993</v>
      </c>
      <c r="CB144" s="4">
        <f>BM144*$BU144*VLOOKUP("Fuel Specific Gravity",'Raw Data'!$A$1:$B$2000,2,FALSE)</f>
        <v>178.63605779795319</v>
      </c>
    </row>
    <row r="145" spans="1:80" x14ac:dyDescent="0.25">
      <c r="A145" s="2">
        <v>43167</v>
      </c>
      <c r="B145" s="38">
        <v>2.48599537037037E-2</v>
      </c>
      <c r="C145" s="4">
        <v>12.39</v>
      </c>
      <c r="D145" s="4">
        <v>2.093</v>
      </c>
      <c r="E145" s="4">
        <v>20929.650290000001</v>
      </c>
      <c r="F145" s="4">
        <v>1154.0999999999999</v>
      </c>
      <c r="G145" s="4">
        <v>1</v>
      </c>
      <c r="H145" s="4">
        <v>3646.3</v>
      </c>
      <c r="J145" s="4">
        <v>1.4</v>
      </c>
      <c r="K145" s="4">
        <v>0.86650000000000005</v>
      </c>
      <c r="L145" s="4">
        <v>10.7362</v>
      </c>
      <c r="M145" s="4">
        <v>1.8136000000000001</v>
      </c>
      <c r="N145" s="4">
        <v>1000.0856</v>
      </c>
      <c r="O145" s="4">
        <v>0.90259999999999996</v>
      </c>
      <c r="P145" s="4">
        <v>1001</v>
      </c>
      <c r="Q145" s="4">
        <v>816.94849999999997</v>
      </c>
      <c r="R145" s="4">
        <v>0.73729999999999996</v>
      </c>
      <c r="S145" s="4">
        <v>817.7</v>
      </c>
      <c r="T145" s="4">
        <v>3646.3026</v>
      </c>
      <c r="W145" s="4">
        <v>0</v>
      </c>
      <c r="X145" s="4">
        <v>1.2131000000000001</v>
      </c>
      <c r="Y145" s="4">
        <v>11.9</v>
      </c>
      <c r="Z145" s="4">
        <v>851</v>
      </c>
      <c r="AA145" s="4">
        <v>851</v>
      </c>
      <c r="AB145" s="4">
        <v>862</v>
      </c>
      <c r="AC145" s="4">
        <v>93</v>
      </c>
      <c r="AD145" s="4">
        <v>27.3</v>
      </c>
      <c r="AE145" s="4">
        <v>0.63</v>
      </c>
      <c r="AF145" s="4">
        <v>979</v>
      </c>
      <c r="AG145" s="4">
        <v>1</v>
      </c>
      <c r="AH145" s="4">
        <v>37.122999999999998</v>
      </c>
      <c r="AI145" s="4">
        <v>37</v>
      </c>
      <c r="AJ145" s="4">
        <v>192</v>
      </c>
      <c r="AK145" s="4">
        <v>169.1</v>
      </c>
      <c r="AL145" s="4">
        <v>3.9</v>
      </c>
      <c r="AM145" s="4">
        <v>175</v>
      </c>
      <c r="AN145" s="4" t="s">
        <v>155</v>
      </c>
      <c r="AO145" s="4">
        <v>2</v>
      </c>
      <c r="AP145" s="5">
        <v>0.77567129629629628</v>
      </c>
      <c r="AQ145" s="4">
        <v>47.160842000000002</v>
      </c>
      <c r="AR145" s="4">
        <v>-88.490689000000003</v>
      </c>
      <c r="AS145" s="4">
        <v>315.39999999999998</v>
      </c>
      <c r="AT145" s="4">
        <v>34.200000000000003</v>
      </c>
      <c r="AU145" s="4">
        <v>12</v>
      </c>
      <c r="AV145" s="4">
        <v>10</v>
      </c>
      <c r="AW145" s="4" t="s">
        <v>199</v>
      </c>
      <c r="AX145" s="4">
        <v>1.8438000000000001</v>
      </c>
      <c r="AY145" s="4">
        <v>1.2157</v>
      </c>
      <c r="AZ145" s="4">
        <v>2.5156999999999998</v>
      </c>
      <c r="BA145" s="4">
        <v>13.404</v>
      </c>
      <c r="BB145" s="4">
        <v>13.42</v>
      </c>
      <c r="BC145" s="4">
        <v>1</v>
      </c>
      <c r="BD145" s="4">
        <v>15.404</v>
      </c>
      <c r="BE145" s="4">
        <v>2416.029</v>
      </c>
      <c r="BF145" s="4">
        <v>259.75900000000001</v>
      </c>
      <c r="BG145" s="4">
        <v>23.568000000000001</v>
      </c>
      <c r="BH145" s="4">
        <v>2.1000000000000001E-2</v>
      </c>
      <c r="BI145" s="4">
        <v>23.588999999999999</v>
      </c>
      <c r="BJ145" s="4">
        <v>19.251999999999999</v>
      </c>
      <c r="BK145" s="4">
        <v>1.7000000000000001E-2</v>
      </c>
      <c r="BL145" s="4">
        <v>19.27</v>
      </c>
      <c r="BM145" s="4">
        <v>28.3156</v>
      </c>
      <c r="BQ145" s="4">
        <v>198.499</v>
      </c>
      <c r="BR145" s="4">
        <v>0.19212899999999999</v>
      </c>
      <c r="BS145" s="4">
        <v>-5</v>
      </c>
      <c r="BT145" s="4">
        <v>5.0000000000000001E-3</v>
      </c>
      <c r="BU145" s="4">
        <v>4.6951520000000002</v>
      </c>
      <c r="BV145" s="4">
        <v>21</v>
      </c>
      <c r="BW145" s="4">
        <f t="shared" si="11"/>
        <v>1.2404591584</v>
      </c>
      <c r="BY145" s="4">
        <f>BE145*$BU145*VLOOKUP("Fuel Specific Gravity",'Raw Data'!$A$1:$B$2000,2,FALSE)</f>
        <v>8519.0611669474074</v>
      </c>
      <c r="BZ145" s="4">
        <f>BF145*$BU145*VLOOKUP("Fuel Specific Gravity",'Raw Data'!$A$1:$B$2000,2,FALSE)</f>
        <v>915.92559926436809</v>
      </c>
      <c r="CA145" s="4">
        <f>BJ145*$BU145*VLOOKUP("Fuel Specific Gravity",'Raw Data'!$A$1:$B$2000,2,FALSE)</f>
        <v>67.883690794304002</v>
      </c>
      <c r="CB145" s="4">
        <f>BM145*$BU145*VLOOKUP("Fuel Specific Gravity",'Raw Data'!$A$1:$B$2000,2,FALSE)</f>
        <v>99.842480524371197</v>
      </c>
    </row>
    <row r="146" spans="1:80" x14ac:dyDescent="0.25">
      <c r="A146" s="2">
        <v>43167</v>
      </c>
      <c r="B146" s="38">
        <v>2.4871527777777777E-2</v>
      </c>
      <c r="C146" s="4">
        <v>12.14</v>
      </c>
      <c r="D146" s="4">
        <v>2.2122999999999999</v>
      </c>
      <c r="E146" s="4">
        <v>22123.386839999999</v>
      </c>
      <c r="F146" s="4">
        <v>1143.3</v>
      </c>
      <c r="G146" s="4">
        <v>2</v>
      </c>
      <c r="H146" s="4">
        <v>3482.2</v>
      </c>
      <c r="J146" s="4">
        <v>1.4</v>
      </c>
      <c r="K146" s="4">
        <v>0.86760000000000004</v>
      </c>
      <c r="L146" s="4">
        <v>10.532299999999999</v>
      </c>
      <c r="M146" s="4">
        <v>1.9193</v>
      </c>
      <c r="N146" s="4">
        <v>991.85419999999999</v>
      </c>
      <c r="O146" s="4">
        <v>1.7001999999999999</v>
      </c>
      <c r="P146" s="4">
        <v>993.6</v>
      </c>
      <c r="Q146" s="4">
        <v>810.22439999999995</v>
      </c>
      <c r="R146" s="4">
        <v>1.3888</v>
      </c>
      <c r="S146" s="4">
        <v>811.6</v>
      </c>
      <c r="T146" s="4">
        <v>3482.1653999999999</v>
      </c>
      <c r="W146" s="4">
        <v>0</v>
      </c>
      <c r="X146" s="4">
        <v>1.2145999999999999</v>
      </c>
      <c r="Y146" s="4">
        <v>12</v>
      </c>
      <c r="Z146" s="4">
        <v>853</v>
      </c>
      <c r="AA146" s="4">
        <v>853</v>
      </c>
      <c r="AB146" s="4">
        <v>868</v>
      </c>
      <c r="AC146" s="4">
        <v>93</v>
      </c>
      <c r="AD146" s="4">
        <v>27.3</v>
      </c>
      <c r="AE146" s="4">
        <v>0.63</v>
      </c>
      <c r="AF146" s="4">
        <v>979</v>
      </c>
      <c r="AG146" s="4">
        <v>1</v>
      </c>
      <c r="AH146" s="4">
        <v>37</v>
      </c>
      <c r="AI146" s="4">
        <v>37</v>
      </c>
      <c r="AJ146" s="4">
        <v>192</v>
      </c>
      <c r="AK146" s="4">
        <v>169</v>
      </c>
      <c r="AL146" s="4">
        <v>3.9</v>
      </c>
      <c r="AM146" s="4">
        <v>174.7</v>
      </c>
      <c r="AN146" s="4" t="s">
        <v>155</v>
      </c>
      <c r="AO146" s="4">
        <v>2</v>
      </c>
      <c r="AP146" s="5">
        <v>0.77568287037037031</v>
      </c>
      <c r="AQ146" s="4">
        <v>47.160702999999998</v>
      </c>
      <c r="AR146" s="4">
        <v>-88.490651</v>
      </c>
      <c r="AS146" s="4">
        <v>315.5</v>
      </c>
      <c r="AT146" s="4">
        <v>34.299999999999997</v>
      </c>
      <c r="AU146" s="4">
        <v>12</v>
      </c>
      <c r="AV146" s="4">
        <v>10</v>
      </c>
      <c r="AW146" s="4" t="s">
        <v>199</v>
      </c>
      <c r="AX146" s="4">
        <v>1.9</v>
      </c>
      <c r="AY146" s="4">
        <v>1.3</v>
      </c>
      <c r="AZ146" s="4">
        <v>2.6</v>
      </c>
      <c r="BA146" s="4">
        <v>13.404</v>
      </c>
      <c r="BB146" s="4">
        <v>13.53</v>
      </c>
      <c r="BC146" s="4">
        <v>1.01</v>
      </c>
      <c r="BD146" s="4">
        <v>15.266</v>
      </c>
      <c r="BE146" s="4">
        <v>2391.422</v>
      </c>
      <c r="BF146" s="4">
        <v>277.37099999999998</v>
      </c>
      <c r="BG146" s="4">
        <v>23.584</v>
      </c>
      <c r="BH146" s="4">
        <v>0.04</v>
      </c>
      <c r="BI146" s="4">
        <v>23.623999999999999</v>
      </c>
      <c r="BJ146" s="4">
        <v>19.265000000000001</v>
      </c>
      <c r="BK146" s="4">
        <v>3.3000000000000002E-2</v>
      </c>
      <c r="BL146" s="4">
        <v>19.297999999999998</v>
      </c>
      <c r="BM146" s="4">
        <v>27.283799999999999</v>
      </c>
      <c r="BQ146" s="4">
        <v>200.52099999999999</v>
      </c>
      <c r="BR146" s="4">
        <v>0.191909</v>
      </c>
      <c r="BS146" s="4">
        <v>-5</v>
      </c>
      <c r="BT146" s="4">
        <v>5.0000000000000001E-3</v>
      </c>
      <c r="BU146" s="4">
        <v>4.6897760000000002</v>
      </c>
      <c r="BV146" s="4">
        <v>21</v>
      </c>
      <c r="BW146" s="4">
        <f t="shared" ref="BW146" si="12">BU146*0.2642</f>
        <v>1.2390388191999999</v>
      </c>
      <c r="BY146" s="4">
        <f>BE146*$BU146*VLOOKUP("Fuel Specific Gravity",'Raw Data'!$A$1:$B$2000,2,FALSE)</f>
        <v>8422.6403596054733</v>
      </c>
      <c r="BZ146" s="4">
        <f>BF146*$BU146*VLOOKUP("Fuel Specific Gravity",'Raw Data'!$A$1:$B$2000,2,FALSE)</f>
        <v>976.90670203089599</v>
      </c>
      <c r="CA146" s="4">
        <f>BJ146*$BU146*VLOOKUP("Fuel Specific Gravity",'Raw Data'!$A$1:$B$2000,2,FALSE)</f>
        <v>67.851749514640005</v>
      </c>
      <c r="CB146" s="4">
        <f>BM146*$BU146*VLOOKUP("Fuel Specific Gravity",'Raw Data'!$A$1:$B$2000,2,FALSE)</f>
        <v>96.094137732028798</v>
      </c>
    </row>
    <row r="147" spans="1:80" x14ac:dyDescent="0.25">
      <c r="A147" s="2">
        <v>43167</v>
      </c>
      <c r="B147" s="38">
        <v>2.4883101851851847E-2</v>
      </c>
      <c r="C147" s="4">
        <v>12.574</v>
      </c>
      <c r="D147" s="4">
        <v>1.6435</v>
      </c>
      <c r="E147" s="4">
        <v>16435.086510000001</v>
      </c>
      <c r="F147" s="4">
        <v>893.9</v>
      </c>
      <c r="G147" s="4">
        <v>3.3</v>
      </c>
      <c r="H147" s="4">
        <v>3192.7</v>
      </c>
      <c r="J147" s="4">
        <v>1.4</v>
      </c>
      <c r="K147" s="4">
        <v>0.86960000000000004</v>
      </c>
      <c r="L147" s="4">
        <v>10.9346</v>
      </c>
      <c r="M147" s="4">
        <v>1.4293</v>
      </c>
      <c r="N147" s="4">
        <v>777.34879999999998</v>
      </c>
      <c r="O147" s="4">
        <v>2.8835000000000002</v>
      </c>
      <c r="P147" s="4">
        <v>780.2</v>
      </c>
      <c r="Q147" s="4">
        <v>634.99959999999999</v>
      </c>
      <c r="R147" s="4">
        <v>2.3555000000000001</v>
      </c>
      <c r="S147" s="4">
        <v>637.4</v>
      </c>
      <c r="T147" s="4">
        <v>3192.6529999999998</v>
      </c>
      <c r="W147" s="4">
        <v>0</v>
      </c>
      <c r="X147" s="4">
        <v>1.2175</v>
      </c>
      <c r="Y147" s="4">
        <v>12</v>
      </c>
      <c r="Z147" s="4">
        <v>852</v>
      </c>
      <c r="AA147" s="4">
        <v>852</v>
      </c>
      <c r="AB147" s="4">
        <v>865</v>
      </c>
      <c r="AC147" s="4">
        <v>93</v>
      </c>
      <c r="AD147" s="4">
        <v>27.3</v>
      </c>
      <c r="AE147" s="4">
        <v>0.63</v>
      </c>
      <c r="AF147" s="4">
        <v>979</v>
      </c>
      <c r="AG147" s="4">
        <v>1</v>
      </c>
      <c r="AH147" s="4">
        <v>37.877000000000002</v>
      </c>
      <c r="AI147" s="4">
        <v>37</v>
      </c>
      <c r="AJ147" s="4">
        <v>192</v>
      </c>
      <c r="AK147" s="4">
        <v>169.9</v>
      </c>
      <c r="AL147" s="4">
        <v>4</v>
      </c>
      <c r="AM147" s="4">
        <v>174.3</v>
      </c>
      <c r="AN147" s="4" t="s">
        <v>155</v>
      </c>
      <c r="AO147" s="4">
        <v>2</v>
      </c>
      <c r="AP147" s="5">
        <v>0.77569444444444446</v>
      </c>
      <c r="AQ147" s="4">
        <v>47.160539999999997</v>
      </c>
      <c r="AR147" s="4">
        <v>-88.490657999999996</v>
      </c>
      <c r="AS147" s="4">
        <v>315.5</v>
      </c>
      <c r="AT147" s="4">
        <v>35.700000000000003</v>
      </c>
      <c r="AU147" s="4">
        <v>12</v>
      </c>
      <c r="AV147" s="4">
        <v>10</v>
      </c>
      <c r="AW147" s="4" t="s">
        <v>199</v>
      </c>
      <c r="AX147" s="4">
        <v>1.9719</v>
      </c>
      <c r="AY147" s="4">
        <v>1.0843</v>
      </c>
      <c r="AZ147" s="4">
        <v>2.6718999999999999</v>
      </c>
      <c r="BA147" s="4">
        <v>13.404</v>
      </c>
      <c r="BB147" s="4">
        <v>13.75</v>
      </c>
      <c r="BC147" s="4">
        <v>1.03</v>
      </c>
      <c r="BD147" s="4">
        <v>14.989000000000001</v>
      </c>
      <c r="BE147" s="4">
        <v>2505.7040000000002</v>
      </c>
      <c r="BF147" s="4">
        <v>208.459</v>
      </c>
      <c r="BG147" s="4">
        <v>18.654</v>
      </c>
      <c r="BH147" s="4">
        <v>6.9000000000000006E-2</v>
      </c>
      <c r="BI147" s="4">
        <v>18.724</v>
      </c>
      <c r="BJ147" s="4">
        <v>15.238</v>
      </c>
      <c r="BK147" s="4">
        <v>5.7000000000000002E-2</v>
      </c>
      <c r="BL147" s="4">
        <v>15.295</v>
      </c>
      <c r="BM147" s="4">
        <v>25.246500000000001</v>
      </c>
      <c r="BQ147" s="4">
        <v>202.86</v>
      </c>
      <c r="BR147" s="4">
        <v>0.196631</v>
      </c>
      <c r="BS147" s="4">
        <v>-5</v>
      </c>
      <c r="BT147" s="4">
        <v>5.0000000000000001E-3</v>
      </c>
      <c r="BU147" s="4">
        <v>4.8051709999999996</v>
      </c>
      <c r="BV147" s="4">
        <v>21</v>
      </c>
      <c r="BW147" s="4">
        <f t="shared" ref="BW147:BW181" si="13">BU147*0.2642</f>
        <v>1.2695261781999998</v>
      </c>
      <c r="BY147" s="4">
        <f>BE147*$BU147*VLOOKUP("Fuel Specific Gravity",'Raw Data'!$A$1:$B$2000,2,FALSE)</f>
        <v>9042.2924827333827</v>
      </c>
      <c r="BZ147" s="4">
        <f>BF147*$BU147*VLOOKUP("Fuel Specific Gravity",'Raw Data'!$A$1:$B$2000,2,FALSE)</f>
        <v>752.26253725823892</v>
      </c>
      <c r="CA147" s="4">
        <f>BJ147*$BU147*VLOOKUP("Fuel Specific Gravity",'Raw Data'!$A$1:$B$2000,2,FALSE)</f>
        <v>54.989117969197991</v>
      </c>
      <c r="CB147" s="4">
        <f>BM147*$BU147*VLOOKUP("Fuel Specific Gravity",'Raw Data'!$A$1:$B$2000,2,FALSE)</f>
        <v>91.106625988276491</v>
      </c>
    </row>
    <row r="148" spans="1:80" x14ac:dyDescent="0.25">
      <c r="A148" s="4">
        <v>43167</v>
      </c>
      <c r="B148" s="38">
        <v>2.4894675925925928E-2</v>
      </c>
      <c r="C148" s="4">
        <v>12.831</v>
      </c>
      <c r="D148" s="4">
        <v>0.9385</v>
      </c>
      <c r="E148" s="4">
        <v>9384.5611160000008</v>
      </c>
      <c r="F148" s="4">
        <v>708.7</v>
      </c>
      <c r="G148" s="4">
        <v>3.7</v>
      </c>
      <c r="H148" s="4">
        <v>2671.2</v>
      </c>
      <c r="J148" s="4">
        <v>1.4</v>
      </c>
      <c r="K148" s="4">
        <v>0.87450000000000006</v>
      </c>
      <c r="L148" s="4">
        <v>11.2209</v>
      </c>
      <c r="M148" s="4">
        <v>0.82069999999999999</v>
      </c>
      <c r="N148" s="4">
        <v>619.7079</v>
      </c>
      <c r="O148" s="4">
        <v>3.2355999999999998</v>
      </c>
      <c r="P148" s="4">
        <v>622.9</v>
      </c>
      <c r="Q148" s="4">
        <v>506.22609999999997</v>
      </c>
      <c r="R148" s="4">
        <v>2.6431</v>
      </c>
      <c r="S148" s="4">
        <v>508.9</v>
      </c>
      <c r="T148" s="4">
        <v>2671.1601999999998</v>
      </c>
      <c r="W148" s="4">
        <v>0</v>
      </c>
      <c r="X148" s="4">
        <v>1.2242999999999999</v>
      </c>
      <c r="Y148" s="4">
        <v>11.9</v>
      </c>
      <c r="Z148" s="4">
        <v>852</v>
      </c>
      <c r="AA148" s="4">
        <v>852</v>
      </c>
      <c r="AB148" s="4">
        <v>861</v>
      </c>
      <c r="AC148" s="4">
        <v>93</v>
      </c>
      <c r="AD148" s="4">
        <v>27.3</v>
      </c>
      <c r="AE148" s="4">
        <v>0.63</v>
      </c>
      <c r="AF148" s="4">
        <v>979</v>
      </c>
      <c r="AG148" s="4">
        <v>1</v>
      </c>
      <c r="AH148" s="4">
        <v>37.122999999999998</v>
      </c>
      <c r="AI148" s="4">
        <v>37</v>
      </c>
      <c r="AJ148" s="4">
        <v>192</v>
      </c>
      <c r="AK148" s="4">
        <v>170</v>
      </c>
      <c r="AL148" s="4">
        <v>3.9</v>
      </c>
      <c r="AM148" s="4">
        <v>174</v>
      </c>
      <c r="AN148" s="4" t="s">
        <v>155</v>
      </c>
      <c r="AO148" s="4">
        <v>2</v>
      </c>
      <c r="AP148" s="4">
        <v>0.77570601851851861</v>
      </c>
      <c r="AQ148" s="4">
        <v>47.160395999999999</v>
      </c>
      <c r="AR148" s="4">
        <v>-88.490675999999993</v>
      </c>
      <c r="AS148" s="4">
        <v>315.10000000000002</v>
      </c>
      <c r="AT148" s="4">
        <v>34.799999999999997</v>
      </c>
      <c r="AU148" s="4">
        <v>12</v>
      </c>
      <c r="AV148" s="4">
        <v>10</v>
      </c>
      <c r="AW148" s="4" t="s">
        <v>199</v>
      </c>
      <c r="AX148" s="4">
        <v>1.856344</v>
      </c>
      <c r="AY148" s="4">
        <v>1.071828</v>
      </c>
      <c r="AZ148" s="4">
        <v>2.7</v>
      </c>
      <c r="BA148" s="4">
        <v>13.404</v>
      </c>
      <c r="BB148" s="4">
        <v>14.32</v>
      </c>
      <c r="BC148" s="4">
        <v>1.07</v>
      </c>
      <c r="BD148" s="4">
        <v>14.353</v>
      </c>
      <c r="BE148" s="4">
        <v>2649.8139999999999</v>
      </c>
      <c r="BF148" s="4">
        <v>123.34699999999999</v>
      </c>
      <c r="BG148" s="4">
        <v>15.324999999999999</v>
      </c>
      <c r="BH148" s="4">
        <v>0.08</v>
      </c>
      <c r="BI148" s="4">
        <v>15.404999999999999</v>
      </c>
      <c r="BJ148" s="4">
        <v>12.519</v>
      </c>
      <c r="BK148" s="4">
        <v>6.5000000000000002E-2</v>
      </c>
      <c r="BL148" s="4">
        <v>12.584</v>
      </c>
      <c r="BM148" s="4">
        <v>21.767499999999998</v>
      </c>
      <c r="BQ148" s="4">
        <v>210.21600000000001</v>
      </c>
      <c r="BR148" s="4">
        <v>0.18998399999999999</v>
      </c>
      <c r="BS148" s="4">
        <v>-5</v>
      </c>
      <c r="BT148" s="4">
        <v>5.8770000000000003E-3</v>
      </c>
      <c r="BU148" s="4">
        <v>4.6427350000000001</v>
      </c>
      <c r="BV148" s="4">
        <v>21</v>
      </c>
      <c r="BW148" s="4">
        <f t="shared" si="13"/>
        <v>1.2266105869999999</v>
      </c>
      <c r="BY148" s="4">
        <f>BE148*$BU148*VLOOKUP("Fuel Specific Gravity",'Raw Data'!$A$1:$B$2000,2,FALSE)</f>
        <v>9239.0905351687888</v>
      </c>
      <c r="BZ148" s="4">
        <f>BF148*$BU148*VLOOKUP("Fuel Specific Gravity",'Raw Data'!$A$1:$B$2000,2,FALSE)</f>
        <v>430.07324296779495</v>
      </c>
      <c r="CA148" s="4">
        <f>BJ148*$BU148*VLOOKUP("Fuel Specific Gravity",'Raw Data'!$A$1:$B$2000,2,FALSE)</f>
        <v>43.649921998215</v>
      </c>
      <c r="CB148" s="4">
        <f>BM148*$BU148*VLOOKUP("Fuel Specific Gravity",'Raw Data'!$A$1:$B$2000,2,FALSE)</f>
        <v>75.896611318487487</v>
      </c>
    </row>
    <row r="149" spans="1:80" x14ac:dyDescent="0.25">
      <c r="A149" s="4">
        <v>43167</v>
      </c>
      <c r="B149" s="38">
        <v>2.4906250000000001E-2</v>
      </c>
      <c r="C149" s="4">
        <v>12.856</v>
      </c>
      <c r="D149" s="4">
        <v>0.71479999999999999</v>
      </c>
      <c r="E149" s="4">
        <v>7148.0936170000004</v>
      </c>
      <c r="F149" s="4">
        <v>635.9</v>
      </c>
      <c r="G149" s="4">
        <v>3.7</v>
      </c>
      <c r="H149" s="4">
        <v>2291.5</v>
      </c>
      <c r="J149" s="4">
        <v>1.4</v>
      </c>
      <c r="K149" s="4">
        <v>0.87670000000000003</v>
      </c>
      <c r="L149" s="4">
        <v>11.2706</v>
      </c>
      <c r="M149" s="4">
        <v>0.62670000000000003</v>
      </c>
      <c r="N149" s="4">
        <v>557.51199999999994</v>
      </c>
      <c r="O149" s="4">
        <v>3.2437</v>
      </c>
      <c r="P149" s="4">
        <v>560.79999999999995</v>
      </c>
      <c r="Q149" s="4">
        <v>455.4196</v>
      </c>
      <c r="R149" s="4">
        <v>2.6497000000000002</v>
      </c>
      <c r="S149" s="4">
        <v>458.1</v>
      </c>
      <c r="T149" s="4">
        <v>2291.5448999999999</v>
      </c>
      <c r="W149" s="4">
        <v>0</v>
      </c>
      <c r="X149" s="4">
        <v>1.2273000000000001</v>
      </c>
      <c r="Y149" s="4">
        <v>12</v>
      </c>
      <c r="Z149" s="4">
        <v>851</v>
      </c>
      <c r="AA149" s="4">
        <v>852</v>
      </c>
      <c r="AB149" s="4">
        <v>859</v>
      </c>
      <c r="AC149" s="4">
        <v>93</v>
      </c>
      <c r="AD149" s="4">
        <v>27.3</v>
      </c>
      <c r="AE149" s="4">
        <v>0.63</v>
      </c>
      <c r="AF149" s="4">
        <v>979</v>
      </c>
      <c r="AG149" s="4">
        <v>1</v>
      </c>
      <c r="AH149" s="4">
        <v>37</v>
      </c>
      <c r="AI149" s="4">
        <v>37</v>
      </c>
      <c r="AJ149" s="4">
        <v>192</v>
      </c>
      <c r="AK149" s="4">
        <v>170</v>
      </c>
      <c r="AL149" s="4">
        <v>3.9</v>
      </c>
      <c r="AM149" s="4">
        <v>174</v>
      </c>
      <c r="AN149" s="4" t="s">
        <v>155</v>
      </c>
      <c r="AO149" s="4">
        <v>2</v>
      </c>
      <c r="AP149" s="4">
        <v>0.77571759259259254</v>
      </c>
      <c r="AQ149" s="4">
        <v>47.160272999999997</v>
      </c>
      <c r="AR149" s="4">
        <v>-88.490682000000007</v>
      </c>
      <c r="AS149" s="4">
        <v>314.89999999999998</v>
      </c>
      <c r="AT149" s="4">
        <v>32.6</v>
      </c>
      <c r="AU149" s="4">
        <v>12</v>
      </c>
      <c r="AV149" s="4">
        <v>10</v>
      </c>
      <c r="AW149" s="4" t="s">
        <v>199</v>
      </c>
      <c r="AX149" s="4">
        <v>1.9437439999999999</v>
      </c>
      <c r="AY149" s="4">
        <v>1.0281279999999999</v>
      </c>
      <c r="AZ149" s="4">
        <v>2.7718720000000001</v>
      </c>
      <c r="BA149" s="4">
        <v>13.404</v>
      </c>
      <c r="BB149" s="4">
        <v>14.59</v>
      </c>
      <c r="BC149" s="4">
        <v>1.0900000000000001</v>
      </c>
      <c r="BD149" s="4">
        <v>14.068</v>
      </c>
      <c r="BE149" s="4">
        <v>2701.6959999999999</v>
      </c>
      <c r="BF149" s="4">
        <v>95.608000000000004</v>
      </c>
      <c r="BG149" s="4">
        <v>13.994999999999999</v>
      </c>
      <c r="BH149" s="4">
        <v>8.1000000000000003E-2</v>
      </c>
      <c r="BI149" s="4">
        <v>14.077</v>
      </c>
      <c r="BJ149" s="4">
        <v>11.432</v>
      </c>
      <c r="BK149" s="4">
        <v>6.7000000000000004E-2</v>
      </c>
      <c r="BL149" s="4">
        <v>11.499000000000001</v>
      </c>
      <c r="BM149" s="4">
        <v>18.9557</v>
      </c>
      <c r="BQ149" s="4">
        <v>213.92099999999999</v>
      </c>
      <c r="BR149" s="4">
        <v>0.244251</v>
      </c>
      <c r="BS149" s="4">
        <v>-5</v>
      </c>
      <c r="BT149" s="4">
        <v>6.0000000000000001E-3</v>
      </c>
      <c r="BU149" s="4">
        <v>5.9688840000000001</v>
      </c>
      <c r="BV149" s="4">
        <v>21</v>
      </c>
      <c r="BW149" s="4">
        <f t="shared" si="13"/>
        <v>1.5769791527999999</v>
      </c>
      <c r="BY149" s="4">
        <f>BE149*$BU149*VLOOKUP("Fuel Specific Gravity",'Raw Data'!$A$1:$B$2000,2,FALSE)</f>
        <v>12110.708630475263</v>
      </c>
      <c r="BZ149" s="4">
        <f>BF149*$BU149*VLOOKUP("Fuel Specific Gravity",'Raw Data'!$A$1:$B$2000,2,FALSE)</f>
        <v>428.57546916547204</v>
      </c>
      <c r="CA149" s="4">
        <f>BJ149*$BU149*VLOOKUP("Fuel Specific Gravity",'Raw Data'!$A$1:$B$2000,2,FALSE)</f>
        <v>51.245447697888004</v>
      </c>
      <c r="CB149" s="4">
        <f>BM149*$BU149*VLOOKUP("Fuel Specific Gravity",'Raw Data'!$A$1:$B$2000,2,FALSE)</f>
        <v>84.9714252035388</v>
      </c>
    </row>
    <row r="150" spans="1:80" x14ac:dyDescent="0.25">
      <c r="A150" s="4">
        <v>43167</v>
      </c>
      <c r="B150" s="38">
        <v>2.4917824074074075E-2</v>
      </c>
      <c r="C150" s="4">
        <v>12.878</v>
      </c>
      <c r="D150" s="4">
        <v>0.69950000000000001</v>
      </c>
      <c r="E150" s="4">
        <v>6994.9021279999997</v>
      </c>
      <c r="F150" s="4">
        <v>568.4</v>
      </c>
      <c r="G150" s="4">
        <v>3.7</v>
      </c>
      <c r="H150" s="4">
        <v>2410</v>
      </c>
      <c r="J150" s="4">
        <v>1.4</v>
      </c>
      <c r="K150" s="4">
        <v>0.87649999999999995</v>
      </c>
      <c r="L150" s="4">
        <v>11.2882</v>
      </c>
      <c r="M150" s="4">
        <v>0.61309999999999998</v>
      </c>
      <c r="N150" s="4">
        <v>498.24930000000001</v>
      </c>
      <c r="O150" s="4">
        <v>3.2193000000000001</v>
      </c>
      <c r="P150" s="4">
        <v>501.5</v>
      </c>
      <c r="Q150" s="4">
        <v>407.00920000000002</v>
      </c>
      <c r="R150" s="4">
        <v>2.6297999999999999</v>
      </c>
      <c r="S150" s="4">
        <v>409.6</v>
      </c>
      <c r="T150" s="4">
        <v>2409.9776999999999</v>
      </c>
      <c r="W150" s="4">
        <v>0</v>
      </c>
      <c r="X150" s="4">
        <v>1.2271000000000001</v>
      </c>
      <c r="Y150" s="4">
        <v>12</v>
      </c>
      <c r="Z150" s="4">
        <v>850</v>
      </c>
      <c r="AA150" s="4">
        <v>851</v>
      </c>
      <c r="AB150" s="4">
        <v>858</v>
      </c>
      <c r="AC150" s="4">
        <v>93</v>
      </c>
      <c r="AD150" s="4">
        <v>27.3</v>
      </c>
      <c r="AE150" s="4">
        <v>0.63</v>
      </c>
      <c r="AF150" s="4">
        <v>979</v>
      </c>
      <c r="AG150" s="4">
        <v>1</v>
      </c>
      <c r="AH150" s="4">
        <v>37</v>
      </c>
      <c r="AI150" s="4">
        <v>37</v>
      </c>
      <c r="AJ150" s="4">
        <v>192</v>
      </c>
      <c r="AK150" s="4">
        <v>170</v>
      </c>
      <c r="AL150" s="4">
        <v>3.9</v>
      </c>
      <c r="AM150" s="4">
        <v>174</v>
      </c>
      <c r="AN150" s="4" t="s">
        <v>155</v>
      </c>
      <c r="AO150" s="4">
        <v>2</v>
      </c>
      <c r="AP150" s="4">
        <v>0.77572916666666669</v>
      </c>
      <c r="AQ150" s="4">
        <v>47.160159</v>
      </c>
      <c r="AR150" s="4">
        <v>-88.490674999999996</v>
      </c>
      <c r="AS150" s="4">
        <v>314.60000000000002</v>
      </c>
      <c r="AT150" s="4">
        <v>30.7</v>
      </c>
      <c r="AU150" s="4">
        <v>12</v>
      </c>
      <c r="AV150" s="4">
        <v>9</v>
      </c>
      <c r="AW150" s="4" t="s">
        <v>238</v>
      </c>
      <c r="AX150" s="4">
        <v>1.7123999999999999</v>
      </c>
      <c r="AY150" s="4">
        <v>1.0719000000000001</v>
      </c>
      <c r="AZ150" s="4">
        <v>2.3685999999999998</v>
      </c>
      <c r="BA150" s="4">
        <v>13.404</v>
      </c>
      <c r="BB150" s="4">
        <v>14.57</v>
      </c>
      <c r="BC150" s="4">
        <v>1.0900000000000001</v>
      </c>
      <c r="BD150" s="4">
        <v>14.087999999999999</v>
      </c>
      <c r="BE150" s="4">
        <v>2702.36</v>
      </c>
      <c r="BF150" s="4">
        <v>93.418999999999997</v>
      </c>
      <c r="BG150" s="4">
        <v>12.491</v>
      </c>
      <c r="BH150" s="4">
        <v>8.1000000000000003E-2</v>
      </c>
      <c r="BI150" s="4">
        <v>12.571999999999999</v>
      </c>
      <c r="BJ150" s="4">
        <v>10.204000000000001</v>
      </c>
      <c r="BK150" s="4">
        <v>6.6000000000000003E-2</v>
      </c>
      <c r="BL150" s="4">
        <v>10.27</v>
      </c>
      <c r="BM150" s="4">
        <v>19.909199999999998</v>
      </c>
      <c r="BQ150" s="4">
        <v>213.602</v>
      </c>
      <c r="BR150" s="4">
        <v>0.26690900000000001</v>
      </c>
      <c r="BS150" s="4">
        <v>-5</v>
      </c>
      <c r="BT150" s="4">
        <v>6.0000000000000001E-3</v>
      </c>
      <c r="BU150" s="4">
        <v>6.522589</v>
      </c>
      <c r="BV150" s="4">
        <v>21</v>
      </c>
      <c r="BW150" s="4">
        <f t="shared" si="13"/>
        <v>1.7232680137999998</v>
      </c>
      <c r="BY150" s="4">
        <f>BE150*$BU150*VLOOKUP("Fuel Specific Gravity",'Raw Data'!$A$1:$B$2000,2,FALSE)</f>
        <v>13237.414091140041</v>
      </c>
      <c r="BZ150" s="4">
        <f>BF150*$BU150*VLOOKUP("Fuel Specific Gravity",'Raw Data'!$A$1:$B$2000,2,FALSE)</f>
        <v>457.60964008504095</v>
      </c>
      <c r="CA150" s="4">
        <f>BJ150*$BU150*VLOOKUP("Fuel Specific Gravity",'Raw Data'!$A$1:$B$2000,2,FALSE)</f>
        <v>49.983930115155999</v>
      </c>
      <c r="CB150" s="4">
        <f>BM150*$BU150*VLOOKUP("Fuel Specific Gravity",'Raw Data'!$A$1:$B$2000,2,FALSE)</f>
        <v>97.524506218018786</v>
      </c>
    </row>
    <row r="151" spans="1:80" x14ac:dyDescent="0.25">
      <c r="A151" s="4">
        <v>43167</v>
      </c>
      <c r="B151" s="38">
        <v>2.4929398148148148E-2</v>
      </c>
      <c r="C151" s="4">
        <v>12.89</v>
      </c>
      <c r="D151" s="4">
        <v>0.72289999999999999</v>
      </c>
      <c r="E151" s="4">
        <v>7229.2092259999999</v>
      </c>
      <c r="F151" s="4">
        <v>604.1</v>
      </c>
      <c r="G151" s="4">
        <v>2.9</v>
      </c>
      <c r="H151" s="4">
        <v>2581.1999999999998</v>
      </c>
      <c r="J151" s="4">
        <v>1.4</v>
      </c>
      <c r="K151" s="4">
        <v>0.876</v>
      </c>
      <c r="L151" s="4">
        <v>11.292299999999999</v>
      </c>
      <c r="M151" s="4">
        <v>0.63329999999999997</v>
      </c>
      <c r="N151" s="4">
        <v>529.26120000000003</v>
      </c>
      <c r="O151" s="4">
        <v>2.5632999999999999</v>
      </c>
      <c r="P151" s="4">
        <v>531.79999999999995</v>
      </c>
      <c r="Q151" s="4">
        <v>432.34210000000002</v>
      </c>
      <c r="R151" s="4">
        <v>2.0939000000000001</v>
      </c>
      <c r="S151" s="4">
        <v>434.4</v>
      </c>
      <c r="T151" s="4">
        <v>2581.2096999999999</v>
      </c>
      <c r="W151" s="4">
        <v>0</v>
      </c>
      <c r="X151" s="4">
        <v>1.2264999999999999</v>
      </c>
      <c r="Y151" s="4">
        <v>11.9</v>
      </c>
      <c r="Z151" s="4">
        <v>851</v>
      </c>
      <c r="AA151" s="4">
        <v>852</v>
      </c>
      <c r="AB151" s="4">
        <v>858</v>
      </c>
      <c r="AC151" s="4">
        <v>93</v>
      </c>
      <c r="AD151" s="4">
        <v>27.3</v>
      </c>
      <c r="AE151" s="4">
        <v>0.63</v>
      </c>
      <c r="AF151" s="4">
        <v>979</v>
      </c>
      <c r="AG151" s="4">
        <v>1</v>
      </c>
      <c r="AH151" s="4">
        <v>37</v>
      </c>
      <c r="AI151" s="4">
        <v>37</v>
      </c>
      <c r="AJ151" s="4">
        <v>192</v>
      </c>
      <c r="AK151" s="4">
        <v>169.1</v>
      </c>
      <c r="AL151" s="4">
        <v>3.9</v>
      </c>
      <c r="AM151" s="4">
        <v>174.2</v>
      </c>
      <c r="AN151" s="4" t="s">
        <v>155</v>
      </c>
      <c r="AO151" s="4">
        <v>2</v>
      </c>
      <c r="AP151" s="4">
        <v>0.77574074074074073</v>
      </c>
      <c r="AQ151" s="4">
        <v>47.160038999999998</v>
      </c>
      <c r="AR151" s="4">
        <v>-88.490667000000002</v>
      </c>
      <c r="AS151" s="4">
        <v>314.39999999999998</v>
      </c>
      <c r="AT151" s="4">
        <v>30.2</v>
      </c>
      <c r="AU151" s="4">
        <v>12</v>
      </c>
      <c r="AV151" s="4">
        <v>8</v>
      </c>
      <c r="AW151" s="4" t="s">
        <v>240</v>
      </c>
      <c r="AX151" s="4">
        <v>1.6</v>
      </c>
      <c r="AY151" s="4">
        <v>1.1000000000000001</v>
      </c>
      <c r="AZ151" s="4">
        <v>2.2000000000000002</v>
      </c>
      <c r="BA151" s="4">
        <v>13.404</v>
      </c>
      <c r="BB151" s="4">
        <v>14.51</v>
      </c>
      <c r="BC151" s="4">
        <v>1.08</v>
      </c>
      <c r="BD151" s="4">
        <v>14.148999999999999</v>
      </c>
      <c r="BE151" s="4">
        <v>2694.1190000000001</v>
      </c>
      <c r="BF151" s="4">
        <v>96.168000000000006</v>
      </c>
      <c r="BG151" s="4">
        <v>13.223000000000001</v>
      </c>
      <c r="BH151" s="4">
        <v>6.4000000000000001E-2</v>
      </c>
      <c r="BI151" s="4">
        <v>13.287000000000001</v>
      </c>
      <c r="BJ151" s="4">
        <v>10.802</v>
      </c>
      <c r="BK151" s="4">
        <v>5.1999999999999998E-2</v>
      </c>
      <c r="BL151" s="4">
        <v>10.853999999999999</v>
      </c>
      <c r="BM151" s="4">
        <v>21.251100000000001</v>
      </c>
      <c r="BQ151" s="4">
        <v>212.76</v>
      </c>
      <c r="BR151" s="4">
        <v>0.260239</v>
      </c>
      <c r="BS151" s="4">
        <v>-5</v>
      </c>
      <c r="BT151" s="4">
        <v>6.8760000000000002E-3</v>
      </c>
      <c r="BU151" s="4">
        <v>6.359585</v>
      </c>
      <c r="BV151" s="4">
        <v>21</v>
      </c>
      <c r="BW151" s="4">
        <f t="shared" si="13"/>
        <v>1.680202357</v>
      </c>
      <c r="BY151" s="4">
        <f>BE151*$BU151*VLOOKUP("Fuel Specific Gravity",'Raw Data'!$A$1:$B$2000,2,FALSE)</f>
        <v>12867.242564241866</v>
      </c>
      <c r="BZ151" s="4">
        <f>BF151*$BU151*VLOOKUP("Fuel Specific Gravity",'Raw Data'!$A$1:$B$2000,2,FALSE)</f>
        <v>459.30301628028002</v>
      </c>
      <c r="CA151" s="4">
        <f>BJ151*$BU151*VLOOKUP("Fuel Specific Gravity",'Raw Data'!$A$1:$B$2000,2,FALSE)</f>
        <v>51.590874114670001</v>
      </c>
      <c r="CB151" s="4">
        <f>BM151*$BU151*VLOOKUP("Fuel Specific Gravity",'Raw Data'!$A$1:$B$2000,2,FALSE)</f>
        <v>101.49628077191851</v>
      </c>
    </row>
    <row r="152" spans="1:80" x14ac:dyDescent="0.25">
      <c r="A152" s="4">
        <v>43167</v>
      </c>
      <c r="B152" s="38">
        <v>2.4940972222222222E-2</v>
      </c>
      <c r="C152" s="4">
        <v>12.952999999999999</v>
      </c>
      <c r="D152" s="4">
        <v>0.72660000000000002</v>
      </c>
      <c r="E152" s="4">
        <v>7265.5393350000004</v>
      </c>
      <c r="F152" s="4">
        <v>707</v>
      </c>
      <c r="G152" s="4">
        <v>2.1</v>
      </c>
      <c r="H152" s="4">
        <v>2732.5</v>
      </c>
      <c r="J152" s="4">
        <v>1.4</v>
      </c>
      <c r="K152" s="4">
        <v>0.87539999999999996</v>
      </c>
      <c r="L152" s="4">
        <v>11.339</v>
      </c>
      <c r="M152" s="4">
        <v>0.63600000000000001</v>
      </c>
      <c r="N152" s="4">
        <v>618.95169999999996</v>
      </c>
      <c r="O152" s="4">
        <v>1.8754</v>
      </c>
      <c r="P152" s="4">
        <v>620.79999999999995</v>
      </c>
      <c r="Q152" s="4">
        <v>505.60829999999999</v>
      </c>
      <c r="R152" s="4">
        <v>1.5319</v>
      </c>
      <c r="S152" s="4">
        <v>507.1</v>
      </c>
      <c r="T152" s="4">
        <v>2732.4724000000001</v>
      </c>
      <c r="W152" s="4">
        <v>0</v>
      </c>
      <c r="X152" s="4">
        <v>1.2256</v>
      </c>
      <c r="Y152" s="4">
        <v>12</v>
      </c>
      <c r="Z152" s="4">
        <v>849</v>
      </c>
      <c r="AA152" s="4">
        <v>850</v>
      </c>
      <c r="AB152" s="4">
        <v>856</v>
      </c>
      <c r="AC152" s="4">
        <v>93</v>
      </c>
      <c r="AD152" s="4">
        <v>27.3</v>
      </c>
      <c r="AE152" s="4">
        <v>0.63</v>
      </c>
      <c r="AF152" s="4">
        <v>979</v>
      </c>
      <c r="AG152" s="4">
        <v>1</v>
      </c>
      <c r="AH152" s="4">
        <v>37</v>
      </c>
      <c r="AI152" s="4">
        <v>37</v>
      </c>
      <c r="AJ152" s="4">
        <v>192</v>
      </c>
      <c r="AK152" s="4">
        <v>169</v>
      </c>
      <c r="AL152" s="4">
        <v>4</v>
      </c>
      <c r="AM152" s="4">
        <v>174.5</v>
      </c>
      <c r="AN152" s="4" t="s">
        <v>155</v>
      </c>
      <c r="AO152" s="4">
        <v>2</v>
      </c>
      <c r="AP152" s="4">
        <v>0.77575231481481488</v>
      </c>
      <c r="AQ152" s="4">
        <v>47.159922000000002</v>
      </c>
      <c r="AR152" s="4">
        <v>-88.490639999999999</v>
      </c>
      <c r="AS152" s="4">
        <v>314.10000000000002</v>
      </c>
      <c r="AT152" s="4">
        <v>29.6</v>
      </c>
      <c r="AU152" s="4">
        <v>12</v>
      </c>
      <c r="AV152" s="4">
        <v>8</v>
      </c>
      <c r="AW152" s="4" t="s">
        <v>240</v>
      </c>
      <c r="AX152" s="4">
        <v>1.6718999999999999</v>
      </c>
      <c r="AY152" s="4">
        <v>1.0281</v>
      </c>
      <c r="AZ152" s="4">
        <v>2.2719</v>
      </c>
      <c r="BA152" s="4">
        <v>13.404</v>
      </c>
      <c r="BB152" s="4">
        <v>14.43</v>
      </c>
      <c r="BC152" s="4">
        <v>1.08</v>
      </c>
      <c r="BD152" s="4">
        <v>14.233000000000001</v>
      </c>
      <c r="BE152" s="4">
        <v>2690.96</v>
      </c>
      <c r="BF152" s="4">
        <v>96.07</v>
      </c>
      <c r="BG152" s="4">
        <v>15.382</v>
      </c>
      <c r="BH152" s="4">
        <v>4.7E-2</v>
      </c>
      <c r="BI152" s="4">
        <v>15.429</v>
      </c>
      <c r="BJ152" s="4">
        <v>12.566000000000001</v>
      </c>
      <c r="BK152" s="4">
        <v>3.7999999999999999E-2</v>
      </c>
      <c r="BL152" s="4">
        <v>12.603999999999999</v>
      </c>
      <c r="BM152" s="4">
        <v>22.377400000000002</v>
      </c>
      <c r="BQ152" s="4">
        <v>211.47900000000001</v>
      </c>
      <c r="BR152" s="4">
        <v>0.400177</v>
      </c>
      <c r="BS152" s="4">
        <v>-5</v>
      </c>
      <c r="BT152" s="4">
        <v>7.0000000000000001E-3</v>
      </c>
      <c r="BU152" s="4">
        <v>9.7793299999999999</v>
      </c>
      <c r="BV152" s="4">
        <v>21</v>
      </c>
      <c r="BW152" s="4">
        <f t="shared" si="13"/>
        <v>2.5836989859999999</v>
      </c>
      <c r="BY152" s="4">
        <f>BE152*$BU152*VLOOKUP("Fuel Specific Gravity",'Raw Data'!$A$1:$B$2000,2,FALSE)</f>
        <v>19763.1551784568</v>
      </c>
      <c r="BZ152" s="4">
        <f>BF152*$BU152*VLOOKUP("Fuel Specific Gravity",'Raw Data'!$A$1:$B$2000,2,FALSE)</f>
        <v>705.56467505809997</v>
      </c>
      <c r="CA152" s="4">
        <f>BJ152*$BU152*VLOOKUP("Fuel Specific Gravity",'Raw Data'!$A$1:$B$2000,2,FALSE)</f>
        <v>92.288182645779997</v>
      </c>
      <c r="CB152" s="4">
        <f>BM152*$BU152*VLOOKUP("Fuel Specific Gravity",'Raw Data'!$A$1:$B$2000,2,FALSE)</f>
        <v>164.345820335642</v>
      </c>
    </row>
    <row r="153" spans="1:80" x14ac:dyDescent="0.25">
      <c r="A153" s="4">
        <v>43167</v>
      </c>
      <c r="B153" s="38">
        <v>2.4952546296296296E-2</v>
      </c>
      <c r="C153" s="4">
        <v>13.119</v>
      </c>
      <c r="D153" s="4">
        <v>0.84789999999999999</v>
      </c>
      <c r="E153" s="4">
        <v>8479.3258430000005</v>
      </c>
      <c r="F153" s="4">
        <v>853.3</v>
      </c>
      <c r="G153" s="4">
        <v>1.4</v>
      </c>
      <c r="H153" s="4">
        <v>2952.8</v>
      </c>
      <c r="J153" s="4">
        <v>1.4</v>
      </c>
      <c r="K153" s="4">
        <v>0.87280000000000002</v>
      </c>
      <c r="L153" s="4">
        <v>11.4495</v>
      </c>
      <c r="M153" s="4">
        <v>0.74</v>
      </c>
      <c r="N153" s="4">
        <v>744.68769999999995</v>
      </c>
      <c r="O153" s="4">
        <v>1.2339</v>
      </c>
      <c r="P153" s="4">
        <v>745.9</v>
      </c>
      <c r="Q153" s="4">
        <v>608.31939999999997</v>
      </c>
      <c r="R153" s="4">
        <v>1.0079</v>
      </c>
      <c r="S153" s="4">
        <v>609.29999999999995</v>
      </c>
      <c r="T153" s="4">
        <v>2952.7891</v>
      </c>
      <c r="W153" s="4">
        <v>0</v>
      </c>
      <c r="X153" s="4">
        <v>1.2219</v>
      </c>
      <c r="Y153" s="4">
        <v>12</v>
      </c>
      <c r="Z153" s="4">
        <v>850</v>
      </c>
      <c r="AA153" s="4">
        <v>850</v>
      </c>
      <c r="AB153" s="4">
        <v>855</v>
      </c>
      <c r="AC153" s="4">
        <v>93</v>
      </c>
      <c r="AD153" s="4">
        <v>27.3</v>
      </c>
      <c r="AE153" s="4">
        <v>0.63</v>
      </c>
      <c r="AF153" s="4">
        <v>979</v>
      </c>
      <c r="AG153" s="4">
        <v>1</v>
      </c>
      <c r="AH153" s="4">
        <v>37</v>
      </c>
      <c r="AI153" s="4">
        <v>37</v>
      </c>
      <c r="AJ153" s="4">
        <v>192</v>
      </c>
      <c r="AK153" s="4">
        <v>169</v>
      </c>
      <c r="AL153" s="4">
        <v>3.9</v>
      </c>
      <c r="AM153" s="4">
        <v>174.9</v>
      </c>
      <c r="AN153" s="4" t="s">
        <v>155</v>
      </c>
      <c r="AO153" s="4">
        <v>2</v>
      </c>
      <c r="AP153" s="4">
        <v>0.77576388888888881</v>
      </c>
      <c r="AQ153" s="4">
        <v>47.159809000000003</v>
      </c>
      <c r="AR153" s="4">
        <v>-88.490588000000002</v>
      </c>
      <c r="AS153" s="4">
        <v>314</v>
      </c>
      <c r="AT153" s="4">
        <v>31.2</v>
      </c>
      <c r="AU153" s="4">
        <v>12</v>
      </c>
      <c r="AV153" s="4">
        <v>8</v>
      </c>
      <c r="AW153" s="4" t="s">
        <v>240</v>
      </c>
      <c r="AX153" s="4">
        <v>1.7719</v>
      </c>
      <c r="AY153" s="4">
        <v>1.1437999999999999</v>
      </c>
      <c r="AZ153" s="4">
        <v>2.4438</v>
      </c>
      <c r="BA153" s="4">
        <v>13.404</v>
      </c>
      <c r="BB153" s="4">
        <v>14.11</v>
      </c>
      <c r="BC153" s="4">
        <v>1.05</v>
      </c>
      <c r="BD153" s="4">
        <v>14.58</v>
      </c>
      <c r="BE153" s="4">
        <v>2665.5340000000001</v>
      </c>
      <c r="BF153" s="4">
        <v>109.655</v>
      </c>
      <c r="BG153" s="4">
        <v>18.155999999999999</v>
      </c>
      <c r="BH153" s="4">
        <v>0.03</v>
      </c>
      <c r="BI153" s="4">
        <v>18.186</v>
      </c>
      <c r="BJ153" s="4">
        <v>14.831</v>
      </c>
      <c r="BK153" s="4">
        <v>2.5000000000000001E-2</v>
      </c>
      <c r="BL153" s="4">
        <v>14.855</v>
      </c>
      <c r="BM153" s="4">
        <v>23.722100000000001</v>
      </c>
      <c r="BQ153" s="4">
        <v>206.83199999999999</v>
      </c>
      <c r="BR153" s="4">
        <v>0.35860999999999998</v>
      </c>
      <c r="BS153" s="4">
        <v>-5</v>
      </c>
      <c r="BT153" s="4">
        <v>7.0000000000000001E-3</v>
      </c>
      <c r="BU153" s="4">
        <v>8.7635319999999997</v>
      </c>
      <c r="BV153" s="4">
        <v>21</v>
      </c>
      <c r="BW153" s="4">
        <f t="shared" si="13"/>
        <v>2.3153251544</v>
      </c>
      <c r="BY153" s="4">
        <f>BE153*$BU153*VLOOKUP("Fuel Specific Gravity",'Raw Data'!$A$1:$B$2000,2,FALSE)</f>
        <v>17542.97887207209</v>
      </c>
      <c r="BZ153" s="4">
        <f>BF153*$BU153*VLOOKUP("Fuel Specific Gravity",'Raw Data'!$A$1:$B$2000,2,FALSE)</f>
        <v>721.68479119645997</v>
      </c>
      <c r="CA153" s="4">
        <f>BJ153*$BU153*VLOOKUP("Fuel Specific Gravity",'Raw Data'!$A$1:$B$2000,2,FALSE)</f>
        <v>97.608929262092005</v>
      </c>
      <c r="CB153" s="4">
        <f>BM153*$BU153*VLOOKUP("Fuel Specific Gravity",'Raw Data'!$A$1:$B$2000,2,FALSE)</f>
        <v>156.1249262253572</v>
      </c>
    </row>
    <row r="154" spans="1:80" x14ac:dyDescent="0.25">
      <c r="A154" s="4">
        <v>43167</v>
      </c>
      <c r="B154" s="38">
        <v>2.4964120370370369E-2</v>
      </c>
      <c r="C154" s="4">
        <v>13.11</v>
      </c>
      <c r="D154" s="4">
        <v>1.0706</v>
      </c>
      <c r="E154" s="4">
        <v>10705.60132</v>
      </c>
      <c r="F154" s="4">
        <v>1051.5999999999999</v>
      </c>
      <c r="G154" s="4">
        <v>0.8</v>
      </c>
      <c r="H154" s="4">
        <v>3203.3</v>
      </c>
      <c r="J154" s="4">
        <v>1.4</v>
      </c>
      <c r="K154" s="4">
        <v>0.87060000000000004</v>
      </c>
      <c r="L154" s="4">
        <v>11.4138</v>
      </c>
      <c r="M154" s="4">
        <v>0.93200000000000005</v>
      </c>
      <c r="N154" s="4">
        <v>915.54179999999997</v>
      </c>
      <c r="O154" s="4">
        <v>0.71309999999999996</v>
      </c>
      <c r="P154" s="4">
        <v>916.3</v>
      </c>
      <c r="Q154" s="4">
        <v>747.88639999999998</v>
      </c>
      <c r="R154" s="4">
        <v>0.58250000000000002</v>
      </c>
      <c r="S154" s="4">
        <v>748.5</v>
      </c>
      <c r="T154" s="4">
        <v>3203.2953000000002</v>
      </c>
      <c r="W154" s="4">
        <v>0</v>
      </c>
      <c r="X154" s="4">
        <v>1.2188000000000001</v>
      </c>
      <c r="Y154" s="4">
        <v>12</v>
      </c>
      <c r="Z154" s="4">
        <v>849</v>
      </c>
      <c r="AA154" s="4">
        <v>850</v>
      </c>
      <c r="AB154" s="4">
        <v>855</v>
      </c>
      <c r="AC154" s="4">
        <v>93</v>
      </c>
      <c r="AD154" s="4">
        <v>27.3</v>
      </c>
      <c r="AE154" s="4">
        <v>0.63</v>
      </c>
      <c r="AF154" s="4">
        <v>979</v>
      </c>
      <c r="AG154" s="4">
        <v>1</v>
      </c>
      <c r="AH154" s="4">
        <v>37</v>
      </c>
      <c r="AI154" s="4">
        <v>37</v>
      </c>
      <c r="AJ154" s="4">
        <v>192</v>
      </c>
      <c r="AK154" s="4">
        <v>169</v>
      </c>
      <c r="AL154" s="4">
        <v>4</v>
      </c>
      <c r="AM154" s="4">
        <v>174.7</v>
      </c>
      <c r="AN154" s="4" t="s">
        <v>155</v>
      </c>
      <c r="AO154" s="4">
        <v>2</v>
      </c>
      <c r="AP154" s="4">
        <v>0.77577546296296296</v>
      </c>
      <c r="AQ154" s="4">
        <v>47.159703999999998</v>
      </c>
      <c r="AR154" s="4">
        <v>-88.490488999999997</v>
      </c>
      <c r="AS154" s="4">
        <v>314.10000000000002</v>
      </c>
      <c r="AT154" s="4">
        <v>32</v>
      </c>
      <c r="AU154" s="4">
        <v>12</v>
      </c>
      <c r="AV154" s="4">
        <v>9</v>
      </c>
      <c r="AW154" s="4" t="s">
        <v>237</v>
      </c>
      <c r="AX154" s="4">
        <v>1.5124</v>
      </c>
      <c r="AY154" s="4">
        <v>1.4876</v>
      </c>
      <c r="AZ154" s="4">
        <v>2.7157</v>
      </c>
      <c r="BA154" s="4">
        <v>13.404</v>
      </c>
      <c r="BB154" s="4">
        <v>13.86</v>
      </c>
      <c r="BC154" s="4">
        <v>1.03</v>
      </c>
      <c r="BD154" s="4">
        <v>14.864000000000001</v>
      </c>
      <c r="BE154" s="4">
        <v>2619.0529999999999</v>
      </c>
      <c r="BF154" s="4">
        <v>136.119</v>
      </c>
      <c r="BG154" s="4">
        <v>22</v>
      </c>
      <c r="BH154" s="4">
        <v>1.7000000000000001E-2</v>
      </c>
      <c r="BI154" s="4">
        <v>22.016999999999999</v>
      </c>
      <c r="BJ154" s="4">
        <v>17.972000000000001</v>
      </c>
      <c r="BK154" s="4">
        <v>1.4E-2</v>
      </c>
      <c r="BL154" s="4">
        <v>17.986000000000001</v>
      </c>
      <c r="BM154" s="4">
        <v>25.364899999999999</v>
      </c>
      <c r="BQ154" s="4">
        <v>203.35599999999999</v>
      </c>
      <c r="BR154" s="4">
        <v>0.39472699999999999</v>
      </c>
      <c r="BS154" s="4">
        <v>-5</v>
      </c>
      <c r="BT154" s="4">
        <v>6.123E-3</v>
      </c>
      <c r="BU154" s="4">
        <v>9.6461410000000001</v>
      </c>
      <c r="BV154" s="4">
        <v>21</v>
      </c>
      <c r="BW154" s="4">
        <f t="shared" si="13"/>
        <v>2.5485104521999999</v>
      </c>
      <c r="BY154" s="4">
        <f>BE154*$BU154*VLOOKUP("Fuel Specific Gravity",'Raw Data'!$A$1:$B$2000,2,FALSE)</f>
        <v>18973.079647879222</v>
      </c>
      <c r="BZ154" s="4">
        <f>BF154*$BU154*VLOOKUP("Fuel Specific Gravity",'Raw Data'!$A$1:$B$2000,2,FALSE)</f>
        <v>986.08032315102889</v>
      </c>
      <c r="CA154" s="4">
        <f>BJ154*$BU154*VLOOKUP("Fuel Specific Gravity",'Raw Data'!$A$1:$B$2000,2,FALSE)</f>
        <v>130.19369498505202</v>
      </c>
      <c r="CB154" s="4">
        <f>BM154*$BU154*VLOOKUP("Fuel Specific Gravity",'Raw Data'!$A$1:$B$2000,2,FALSE)</f>
        <v>183.74972479002588</v>
      </c>
    </row>
    <row r="155" spans="1:80" x14ac:dyDescent="0.25">
      <c r="A155" s="4">
        <v>43167</v>
      </c>
      <c r="B155" s="38">
        <v>2.4975694444444446E-2</v>
      </c>
      <c r="C155" s="4">
        <v>13.11</v>
      </c>
      <c r="D155" s="4">
        <v>1.2143999999999999</v>
      </c>
      <c r="E155" s="4">
        <v>12143.503769999999</v>
      </c>
      <c r="F155" s="4">
        <v>1246.9000000000001</v>
      </c>
      <c r="G155" s="4">
        <v>0.3</v>
      </c>
      <c r="H155" s="4">
        <v>3350.9</v>
      </c>
      <c r="J155" s="4">
        <v>1.5</v>
      </c>
      <c r="K155" s="4">
        <v>0.86919999999999997</v>
      </c>
      <c r="L155" s="4">
        <v>11.3947</v>
      </c>
      <c r="M155" s="4">
        <v>1.0555000000000001</v>
      </c>
      <c r="N155" s="4">
        <v>1083.7601999999999</v>
      </c>
      <c r="O155" s="4">
        <v>0.26069999999999999</v>
      </c>
      <c r="P155" s="4">
        <v>1084</v>
      </c>
      <c r="Q155" s="4">
        <v>885.30050000000006</v>
      </c>
      <c r="R155" s="4">
        <v>0.21299999999999999</v>
      </c>
      <c r="S155" s="4">
        <v>885.5</v>
      </c>
      <c r="T155" s="4">
        <v>3350.9371999999998</v>
      </c>
      <c r="W155" s="4">
        <v>0</v>
      </c>
      <c r="X155" s="4">
        <v>1.3037000000000001</v>
      </c>
      <c r="Y155" s="4">
        <v>12</v>
      </c>
      <c r="Z155" s="4">
        <v>848</v>
      </c>
      <c r="AA155" s="4">
        <v>848</v>
      </c>
      <c r="AB155" s="4">
        <v>856</v>
      </c>
      <c r="AC155" s="4">
        <v>93</v>
      </c>
      <c r="AD155" s="4">
        <v>27.3</v>
      </c>
      <c r="AE155" s="4">
        <v>0.63</v>
      </c>
      <c r="AF155" s="4">
        <v>979</v>
      </c>
      <c r="AG155" s="4">
        <v>1</v>
      </c>
      <c r="AH155" s="4">
        <v>37</v>
      </c>
      <c r="AI155" s="4">
        <v>37</v>
      </c>
      <c r="AJ155" s="4">
        <v>192</v>
      </c>
      <c r="AK155" s="4">
        <v>169.9</v>
      </c>
      <c r="AL155" s="4">
        <v>4</v>
      </c>
      <c r="AM155" s="4">
        <v>174.4</v>
      </c>
      <c r="AN155" s="4" t="s">
        <v>155</v>
      </c>
      <c r="AO155" s="4">
        <v>2</v>
      </c>
      <c r="AP155" s="4">
        <v>0.77578703703703711</v>
      </c>
      <c r="AQ155" s="4">
        <v>47.159612000000003</v>
      </c>
      <c r="AR155" s="4">
        <v>-88.490350000000007</v>
      </c>
      <c r="AS155" s="4">
        <v>314.10000000000002</v>
      </c>
      <c r="AT155" s="4">
        <v>32.1</v>
      </c>
      <c r="AU155" s="4">
        <v>12</v>
      </c>
      <c r="AV155" s="4">
        <v>9</v>
      </c>
      <c r="AW155" s="4" t="s">
        <v>237</v>
      </c>
      <c r="AX155" s="4">
        <v>1.6156999999999999</v>
      </c>
      <c r="AY155" s="4">
        <v>1.1686000000000001</v>
      </c>
      <c r="AZ155" s="4">
        <v>2.8719000000000001</v>
      </c>
      <c r="BA155" s="4">
        <v>13.404</v>
      </c>
      <c r="BB155" s="4">
        <v>13.7</v>
      </c>
      <c r="BC155" s="4">
        <v>1.02</v>
      </c>
      <c r="BD155" s="4">
        <v>15.054</v>
      </c>
      <c r="BE155" s="4">
        <v>2590.232</v>
      </c>
      <c r="BF155" s="4">
        <v>152.70599999999999</v>
      </c>
      <c r="BG155" s="4">
        <v>25.798999999999999</v>
      </c>
      <c r="BH155" s="4">
        <v>6.0000000000000001E-3</v>
      </c>
      <c r="BI155" s="4">
        <v>25.805</v>
      </c>
      <c r="BJ155" s="4">
        <v>21.074999999999999</v>
      </c>
      <c r="BK155" s="4">
        <v>5.0000000000000001E-3</v>
      </c>
      <c r="BL155" s="4">
        <v>21.08</v>
      </c>
      <c r="BM155" s="4">
        <v>26.286000000000001</v>
      </c>
      <c r="BQ155" s="4">
        <v>215.489</v>
      </c>
      <c r="BR155" s="4">
        <v>0.41064699999999998</v>
      </c>
      <c r="BS155" s="4">
        <v>-5</v>
      </c>
      <c r="BT155" s="4">
        <v>5.1229999999999999E-3</v>
      </c>
      <c r="BU155" s="4">
        <v>10.035185999999999</v>
      </c>
      <c r="BV155" s="4">
        <v>21</v>
      </c>
      <c r="BW155" s="4">
        <f t="shared" si="13"/>
        <v>2.6512961411999996</v>
      </c>
      <c r="BY155" s="4">
        <f>BE155*$BU155*VLOOKUP("Fuel Specific Gravity",'Raw Data'!$A$1:$B$2000,2,FALSE)</f>
        <v>19521.088387267151</v>
      </c>
      <c r="BZ155" s="4">
        <f>BF155*$BU155*VLOOKUP("Fuel Specific Gravity",'Raw Data'!$A$1:$B$2000,2,FALSE)</f>
        <v>1150.8572681003159</v>
      </c>
      <c r="CA155" s="4">
        <f>BJ155*$BU155*VLOOKUP("Fuel Specific Gravity",'Raw Data'!$A$1:$B$2000,2,FALSE)</f>
        <v>158.83015025744999</v>
      </c>
      <c r="CB155" s="4">
        <f>BM155*$BU155*VLOOKUP("Fuel Specific Gravity",'Raw Data'!$A$1:$B$2000,2,FALSE)</f>
        <v>198.10245929619603</v>
      </c>
    </row>
    <row r="156" spans="1:80" x14ac:dyDescent="0.25">
      <c r="A156" s="4">
        <v>43167</v>
      </c>
      <c r="B156" s="38">
        <v>2.4987268518518523E-2</v>
      </c>
      <c r="C156" s="4">
        <v>13.11</v>
      </c>
      <c r="D156" s="4">
        <v>1.0434000000000001</v>
      </c>
      <c r="E156" s="4">
        <v>10433.528920000001</v>
      </c>
      <c r="F156" s="4">
        <v>1359.4</v>
      </c>
      <c r="G156" s="4">
        <v>0.3</v>
      </c>
      <c r="H156" s="4">
        <v>3400.4</v>
      </c>
      <c r="J156" s="4">
        <v>1.5</v>
      </c>
      <c r="K156" s="4">
        <v>0.87060000000000004</v>
      </c>
      <c r="L156" s="4">
        <v>11.4139</v>
      </c>
      <c r="M156" s="4">
        <v>0.90839999999999999</v>
      </c>
      <c r="N156" s="4">
        <v>1183.5347999999999</v>
      </c>
      <c r="O156" s="4">
        <v>0.28639999999999999</v>
      </c>
      <c r="P156" s="4">
        <v>1183.8</v>
      </c>
      <c r="Q156" s="4">
        <v>966.80420000000004</v>
      </c>
      <c r="R156" s="4">
        <v>0.2339</v>
      </c>
      <c r="S156" s="4">
        <v>967</v>
      </c>
      <c r="T156" s="4">
        <v>3400.3759</v>
      </c>
      <c r="W156" s="4">
        <v>0</v>
      </c>
      <c r="X156" s="4">
        <v>1.3059000000000001</v>
      </c>
      <c r="Y156" s="4">
        <v>11.9</v>
      </c>
      <c r="Z156" s="4">
        <v>849</v>
      </c>
      <c r="AA156" s="4">
        <v>849</v>
      </c>
      <c r="AB156" s="4">
        <v>857</v>
      </c>
      <c r="AC156" s="4">
        <v>93</v>
      </c>
      <c r="AD156" s="4">
        <v>27.3</v>
      </c>
      <c r="AE156" s="4">
        <v>0.63</v>
      </c>
      <c r="AF156" s="4">
        <v>979</v>
      </c>
      <c r="AG156" s="4">
        <v>1</v>
      </c>
      <c r="AH156" s="4">
        <v>37</v>
      </c>
      <c r="AI156" s="4">
        <v>37</v>
      </c>
      <c r="AJ156" s="4">
        <v>192</v>
      </c>
      <c r="AK156" s="4">
        <v>170</v>
      </c>
      <c r="AL156" s="4">
        <v>3.9</v>
      </c>
      <c r="AM156" s="4">
        <v>174</v>
      </c>
      <c r="AN156" s="4" t="s">
        <v>155</v>
      </c>
      <c r="AO156" s="4">
        <v>2</v>
      </c>
      <c r="AP156" s="4">
        <v>0.77579861111111104</v>
      </c>
      <c r="AQ156" s="4">
        <v>47.159523</v>
      </c>
      <c r="AR156" s="4">
        <v>-88.490200000000002</v>
      </c>
      <c r="AS156" s="4">
        <v>313.89999999999998</v>
      </c>
      <c r="AT156" s="4">
        <v>33.299999999999997</v>
      </c>
      <c r="AU156" s="4">
        <v>12</v>
      </c>
      <c r="AV156" s="4">
        <v>9</v>
      </c>
      <c r="AW156" s="4" t="s">
        <v>237</v>
      </c>
      <c r="AX156" s="4">
        <v>1.4124000000000001</v>
      </c>
      <c r="AY156" s="4">
        <v>1.2876000000000001</v>
      </c>
      <c r="AZ156" s="4">
        <v>3.0438000000000001</v>
      </c>
      <c r="BA156" s="4">
        <v>13.404</v>
      </c>
      <c r="BB156" s="4">
        <v>13.87</v>
      </c>
      <c r="BC156" s="4">
        <v>1.03</v>
      </c>
      <c r="BD156" s="4">
        <v>14.86</v>
      </c>
      <c r="BE156" s="4">
        <v>2619.8760000000002</v>
      </c>
      <c r="BF156" s="4">
        <v>132.70500000000001</v>
      </c>
      <c r="BG156" s="4">
        <v>28.449000000000002</v>
      </c>
      <c r="BH156" s="4">
        <v>7.0000000000000001E-3</v>
      </c>
      <c r="BI156" s="4">
        <v>28.456</v>
      </c>
      <c r="BJ156" s="4">
        <v>23.239000000000001</v>
      </c>
      <c r="BK156" s="4">
        <v>6.0000000000000001E-3</v>
      </c>
      <c r="BL156" s="4">
        <v>23.245000000000001</v>
      </c>
      <c r="BM156" s="4">
        <v>26.933599999999998</v>
      </c>
      <c r="BQ156" s="4">
        <v>217.95599999999999</v>
      </c>
      <c r="BR156" s="4">
        <v>0.357626</v>
      </c>
      <c r="BS156" s="4">
        <v>-5</v>
      </c>
      <c r="BT156" s="4">
        <v>5.8770000000000003E-3</v>
      </c>
      <c r="BU156" s="4">
        <v>8.7394850000000002</v>
      </c>
      <c r="BV156" s="4">
        <v>21</v>
      </c>
      <c r="BW156" s="4">
        <f t="shared" si="13"/>
        <v>2.3089719369999999</v>
      </c>
      <c r="BY156" s="4">
        <f>BE156*$BU156*VLOOKUP("Fuel Specific Gravity",'Raw Data'!$A$1:$B$2000,2,FALSE)</f>
        <v>17195.171619898862</v>
      </c>
      <c r="BZ156" s="4">
        <f>BF156*$BU156*VLOOKUP("Fuel Specific Gravity",'Raw Data'!$A$1:$B$2000,2,FALSE)</f>
        <v>870.98979105067508</v>
      </c>
      <c r="CA156" s="4">
        <f>BJ156*$BU156*VLOOKUP("Fuel Specific Gravity",'Raw Data'!$A$1:$B$2000,2,FALSE)</f>
        <v>152.52576582816502</v>
      </c>
      <c r="CB156" s="4">
        <f>BM156*$BU156*VLOOKUP("Fuel Specific Gravity",'Raw Data'!$A$1:$B$2000,2,FALSE)</f>
        <v>176.77473069019598</v>
      </c>
    </row>
    <row r="157" spans="1:80" x14ac:dyDescent="0.25">
      <c r="A157" s="4">
        <v>43167</v>
      </c>
      <c r="B157" s="38">
        <v>2.4998842592592593E-2</v>
      </c>
      <c r="C157" s="4">
        <v>12.952999999999999</v>
      </c>
      <c r="D157" s="4">
        <v>0.93400000000000005</v>
      </c>
      <c r="E157" s="4">
        <v>9340.4358350000002</v>
      </c>
      <c r="F157" s="4">
        <v>1418</v>
      </c>
      <c r="G157" s="4">
        <v>0.7</v>
      </c>
      <c r="H157" s="4">
        <v>3292.8</v>
      </c>
      <c r="J157" s="4">
        <v>1.47</v>
      </c>
      <c r="K157" s="4">
        <v>0.873</v>
      </c>
      <c r="L157" s="4">
        <v>11.307600000000001</v>
      </c>
      <c r="M157" s="4">
        <v>0.81540000000000001</v>
      </c>
      <c r="N157" s="4">
        <v>1237.8615</v>
      </c>
      <c r="O157" s="4">
        <v>0.57430000000000003</v>
      </c>
      <c r="P157" s="4">
        <v>1238.4000000000001</v>
      </c>
      <c r="Q157" s="4">
        <v>1011.1825</v>
      </c>
      <c r="R157" s="4">
        <v>0.46920000000000001</v>
      </c>
      <c r="S157" s="4">
        <v>1011.7</v>
      </c>
      <c r="T157" s="4">
        <v>3292.7869000000001</v>
      </c>
      <c r="W157" s="4">
        <v>0</v>
      </c>
      <c r="X157" s="4">
        <v>1.2789999999999999</v>
      </c>
      <c r="Y157" s="4">
        <v>12</v>
      </c>
      <c r="Z157" s="4">
        <v>849</v>
      </c>
      <c r="AA157" s="4">
        <v>849</v>
      </c>
      <c r="AB157" s="4">
        <v>857</v>
      </c>
      <c r="AC157" s="4">
        <v>93</v>
      </c>
      <c r="AD157" s="4">
        <v>27.3</v>
      </c>
      <c r="AE157" s="4">
        <v>0.63</v>
      </c>
      <c r="AF157" s="4">
        <v>979</v>
      </c>
      <c r="AG157" s="4">
        <v>1</v>
      </c>
      <c r="AH157" s="4">
        <v>37</v>
      </c>
      <c r="AI157" s="4">
        <v>37</v>
      </c>
      <c r="AJ157" s="4">
        <v>192</v>
      </c>
      <c r="AK157" s="4">
        <v>170</v>
      </c>
      <c r="AL157" s="4">
        <v>4</v>
      </c>
      <c r="AM157" s="4">
        <v>174.3</v>
      </c>
      <c r="AN157" s="4" t="s">
        <v>155</v>
      </c>
      <c r="AO157" s="4">
        <v>2</v>
      </c>
      <c r="AP157" s="4">
        <v>0.77581018518518519</v>
      </c>
      <c r="AQ157" s="4">
        <v>47.159429000000003</v>
      </c>
      <c r="AR157" s="4">
        <v>-88.490042000000003</v>
      </c>
      <c r="AS157" s="4">
        <v>313.8</v>
      </c>
      <c r="AT157" s="4">
        <v>35.5</v>
      </c>
      <c r="AU157" s="4">
        <v>12</v>
      </c>
      <c r="AV157" s="4">
        <v>9</v>
      </c>
      <c r="AW157" s="4" t="s">
        <v>200</v>
      </c>
      <c r="AX157" s="4">
        <v>1.3</v>
      </c>
      <c r="AY157" s="4">
        <v>1.3281000000000001</v>
      </c>
      <c r="AZ157" s="4">
        <v>2.3090999999999999</v>
      </c>
      <c r="BA157" s="4">
        <v>13.404</v>
      </c>
      <c r="BB157" s="4">
        <v>14.14</v>
      </c>
      <c r="BC157" s="4">
        <v>1.05</v>
      </c>
      <c r="BD157" s="4">
        <v>14.548999999999999</v>
      </c>
      <c r="BE157" s="4">
        <v>2639.3939999999998</v>
      </c>
      <c r="BF157" s="4">
        <v>121.14</v>
      </c>
      <c r="BG157" s="4">
        <v>30.257999999999999</v>
      </c>
      <c r="BH157" s="4">
        <v>1.4E-2</v>
      </c>
      <c r="BI157" s="4">
        <v>30.271999999999998</v>
      </c>
      <c r="BJ157" s="4">
        <v>24.716999999999999</v>
      </c>
      <c r="BK157" s="4">
        <v>1.0999999999999999E-2</v>
      </c>
      <c r="BL157" s="4">
        <v>24.728999999999999</v>
      </c>
      <c r="BM157" s="4">
        <v>26.5228</v>
      </c>
      <c r="BQ157" s="4">
        <v>217.07900000000001</v>
      </c>
      <c r="BR157" s="4">
        <v>0.33772200000000002</v>
      </c>
      <c r="BS157" s="4">
        <v>-5</v>
      </c>
      <c r="BT157" s="4">
        <v>5.1229999999999999E-3</v>
      </c>
      <c r="BU157" s="4">
        <v>8.2530809999999999</v>
      </c>
      <c r="BV157" s="4">
        <v>21</v>
      </c>
      <c r="BW157" s="4">
        <f t="shared" si="13"/>
        <v>2.1804640001999998</v>
      </c>
      <c r="BY157" s="4">
        <f>BE157*$BU157*VLOOKUP("Fuel Specific Gravity",'Raw Data'!$A$1:$B$2000,2,FALSE)</f>
        <v>16359.132487158413</v>
      </c>
      <c r="BZ157" s="4">
        <f>BF157*$BU157*VLOOKUP("Fuel Specific Gravity",'Raw Data'!$A$1:$B$2000,2,FALSE)</f>
        <v>750.83345248734008</v>
      </c>
      <c r="CA157" s="4">
        <f>BJ157*$BU157*VLOOKUP("Fuel Specific Gravity",'Raw Data'!$A$1:$B$2000,2,FALSE)</f>
        <v>153.19754371082701</v>
      </c>
      <c r="CB157" s="4">
        <f>BM157*$BU157*VLOOKUP("Fuel Specific Gravity",'Raw Data'!$A$1:$B$2000,2,FALSE)</f>
        <v>164.3900073768468</v>
      </c>
    </row>
    <row r="158" spans="1:80" x14ac:dyDescent="0.25">
      <c r="A158" s="4">
        <v>43167</v>
      </c>
      <c r="B158" s="38">
        <v>2.501041666666667E-2</v>
      </c>
      <c r="C158" s="4">
        <v>11.192</v>
      </c>
      <c r="D158" s="4">
        <v>2.7946</v>
      </c>
      <c r="E158" s="4">
        <v>27946.09966</v>
      </c>
      <c r="F158" s="4">
        <v>1417.1</v>
      </c>
      <c r="G158" s="4">
        <v>1.4</v>
      </c>
      <c r="H158" s="4">
        <v>3215.7</v>
      </c>
      <c r="J158" s="4">
        <v>1.4</v>
      </c>
      <c r="K158" s="4">
        <v>0.87</v>
      </c>
      <c r="L158" s="4">
        <v>9.7376000000000005</v>
      </c>
      <c r="M158" s="4">
        <v>2.4314</v>
      </c>
      <c r="N158" s="4">
        <v>1232.8975</v>
      </c>
      <c r="O158" s="4">
        <v>1.2313000000000001</v>
      </c>
      <c r="P158" s="4">
        <v>1234.0999999999999</v>
      </c>
      <c r="Q158" s="4">
        <v>1007.1275000000001</v>
      </c>
      <c r="R158" s="4">
        <v>1.0058</v>
      </c>
      <c r="S158" s="4">
        <v>1008.1</v>
      </c>
      <c r="T158" s="4">
        <v>3215.7278000000001</v>
      </c>
      <c r="W158" s="4">
        <v>0</v>
      </c>
      <c r="X158" s="4">
        <v>1.218</v>
      </c>
      <c r="Y158" s="4">
        <v>12</v>
      </c>
      <c r="Z158" s="4">
        <v>850</v>
      </c>
      <c r="AA158" s="4">
        <v>850</v>
      </c>
      <c r="AB158" s="4">
        <v>858</v>
      </c>
      <c r="AC158" s="4">
        <v>93</v>
      </c>
      <c r="AD158" s="4">
        <v>27.3</v>
      </c>
      <c r="AE158" s="4">
        <v>0.63</v>
      </c>
      <c r="AF158" s="4">
        <v>979</v>
      </c>
      <c r="AG158" s="4">
        <v>1</v>
      </c>
      <c r="AH158" s="4">
        <v>37</v>
      </c>
      <c r="AI158" s="4">
        <v>37</v>
      </c>
      <c r="AJ158" s="4">
        <v>192</v>
      </c>
      <c r="AK158" s="4">
        <v>170</v>
      </c>
      <c r="AL158" s="4">
        <v>4</v>
      </c>
      <c r="AM158" s="4">
        <v>174.6</v>
      </c>
      <c r="AN158" s="4" t="s">
        <v>155</v>
      </c>
      <c r="AO158" s="4">
        <v>2</v>
      </c>
      <c r="AP158" s="4">
        <v>0.77582175925925922</v>
      </c>
      <c r="AQ158" s="4">
        <v>47.159331000000002</v>
      </c>
      <c r="AR158" s="4">
        <v>-88.489874999999998</v>
      </c>
      <c r="AS158" s="4">
        <v>313.89999999999998</v>
      </c>
      <c r="AT158" s="4">
        <v>36.200000000000003</v>
      </c>
      <c r="AU158" s="4">
        <v>12</v>
      </c>
      <c r="AV158" s="4">
        <v>9</v>
      </c>
      <c r="AW158" s="4" t="s">
        <v>200</v>
      </c>
      <c r="AX158" s="4">
        <v>1.4438</v>
      </c>
      <c r="AY158" s="4">
        <v>1.0843</v>
      </c>
      <c r="AZ158" s="4">
        <v>2.0718999999999999</v>
      </c>
      <c r="BA158" s="4">
        <v>13.404</v>
      </c>
      <c r="BB158" s="4">
        <v>13.8</v>
      </c>
      <c r="BC158" s="4">
        <v>1.03</v>
      </c>
      <c r="BD158" s="4">
        <v>14.939</v>
      </c>
      <c r="BE158" s="4">
        <v>2265.8850000000002</v>
      </c>
      <c r="BF158" s="4">
        <v>360.09399999999999</v>
      </c>
      <c r="BG158" s="4">
        <v>30.042999999999999</v>
      </c>
      <c r="BH158" s="4">
        <v>0.03</v>
      </c>
      <c r="BI158" s="4">
        <v>30.073</v>
      </c>
      <c r="BJ158" s="4">
        <v>24.542000000000002</v>
      </c>
      <c r="BK158" s="4">
        <v>2.5000000000000001E-2</v>
      </c>
      <c r="BL158" s="4">
        <v>24.565999999999999</v>
      </c>
      <c r="BM158" s="4">
        <v>25.821899999999999</v>
      </c>
      <c r="BQ158" s="4">
        <v>206.084</v>
      </c>
      <c r="BR158" s="4">
        <v>0.26934799999999998</v>
      </c>
      <c r="BS158" s="4">
        <v>-5</v>
      </c>
      <c r="BT158" s="4">
        <v>5.8770000000000003E-3</v>
      </c>
      <c r="BU158" s="4">
        <v>6.582192</v>
      </c>
      <c r="BV158" s="4">
        <v>21</v>
      </c>
      <c r="BW158" s="4">
        <f t="shared" si="13"/>
        <v>1.7390151264</v>
      </c>
      <c r="BY158" s="4">
        <f>BE158*$BU158*VLOOKUP("Fuel Specific Gravity",'Raw Data'!$A$1:$B$2000,2,FALSE)</f>
        <v>11200.78208005992</v>
      </c>
      <c r="BZ158" s="4">
        <f>BF158*$BU158*VLOOKUP("Fuel Specific Gravity",'Raw Data'!$A$1:$B$2000,2,FALSE)</f>
        <v>1780.0260923820481</v>
      </c>
      <c r="CA158" s="4">
        <f>BJ158*$BU158*VLOOKUP("Fuel Specific Gravity",'Raw Data'!$A$1:$B$2000,2,FALSE)</f>
        <v>121.316657204064</v>
      </c>
      <c r="CB158" s="4">
        <f>BM158*$BU158*VLOOKUP("Fuel Specific Gravity",'Raw Data'!$A$1:$B$2000,2,FALSE)</f>
        <v>127.6434924072048</v>
      </c>
    </row>
    <row r="159" spans="1:80" x14ac:dyDescent="0.25">
      <c r="A159" s="4">
        <v>43167</v>
      </c>
      <c r="B159" s="38">
        <v>2.502199074074074E-2</v>
      </c>
      <c r="C159" s="4">
        <v>6.7759999999999998</v>
      </c>
      <c r="D159" s="4">
        <v>4.5660999999999996</v>
      </c>
      <c r="E159" s="4">
        <v>45660.988660000003</v>
      </c>
      <c r="F159" s="4">
        <v>1341.8</v>
      </c>
      <c r="G159" s="4">
        <v>2</v>
      </c>
      <c r="H159" s="4">
        <v>6912.4</v>
      </c>
      <c r="J159" s="4">
        <v>1.4</v>
      </c>
      <c r="K159" s="4">
        <v>0.88570000000000004</v>
      </c>
      <c r="L159" s="4">
        <v>6.0016999999999996</v>
      </c>
      <c r="M159" s="4">
        <v>4.0441000000000003</v>
      </c>
      <c r="N159" s="4">
        <v>1188.3879999999999</v>
      </c>
      <c r="O159" s="4">
        <v>1.7847999999999999</v>
      </c>
      <c r="P159" s="4">
        <v>1190.2</v>
      </c>
      <c r="Q159" s="4">
        <v>970.76869999999997</v>
      </c>
      <c r="R159" s="4">
        <v>1.458</v>
      </c>
      <c r="S159" s="4">
        <v>972.2</v>
      </c>
      <c r="T159" s="4">
        <v>6912.4187000000002</v>
      </c>
      <c r="W159" s="4">
        <v>0</v>
      </c>
      <c r="X159" s="4">
        <v>1.2399</v>
      </c>
      <c r="Y159" s="4">
        <v>12</v>
      </c>
      <c r="Z159" s="4">
        <v>852</v>
      </c>
      <c r="AA159" s="4">
        <v>853</v>
      </c>
      <c r="AB159" s="4">
        <v>861</v>
      </c>
      <c r="AC159" s="4">
        <v>93</v>
      </c>
      <c r="AD159" s="4">
        <v>27.3</v>
      </c>
      <c r="AE159" s="4">
        <v>0.63</v>
      </c>
      <c r="AF159" s="4">
        <v>979</v>
      </c>
      <c r="AG159" s="4">
        <v>1</v>
      </c>
      <c r="AH159" s="4">
        <v>37</v>
      </c>
      <c r="AI159" s="4">
        <v>37</v>
      </c>
      <c r="AJ159" s="4">
        <v>192</v>
      </c>
      <c r="AK159" s="4">
        <v>170</v>
      </c>
      <c r="AL159" s="4">
        <v>4</v>
      </c>
      <c r="AM159" s="4">
        <v>175</v>
      </c>
      <c r="AN159" s="4" t="s">
        <v>155</v>
      </c>
      <c r="AO159" s="4">
        <v>2</v>
      </c>
      <c r="AP159" s="4">
        <v>0.77583333333333337</v>
      </c>
      <c r="AQ159" s="4">
        <v>47.159233</v>
      </c>
      <c r="AR159" s="4">
        <v>-88.489709000000005</v>
      </c>
      <c r="AS159" s="4">
        <v>314</v>
      </c>
      <c r="AT159" s="4">
        <v>36.299999999999997</v>
      </c>
      <c r="AU159" s="4">
        <v>12</v>
      </c>
      <c r="AV159" s="4">
        <v>10</v>
      </c>
      <c r="AW159" s="4" t="s">
        <v>199</v>
      </c>
      <c r="AX159" s="4">
        <v>1.7873129999999999</v>
      </c>
      <c r="AY159" s="4">
        <v>1</v>
      </c>
      <c r="AZ159" s="4">
        <v>2.3873129999999998</v>
      </c>
      <c r="BA159" s="4">
        <v>13.404</v>
      </c>
      <c r="BB159" s="4">
        <v>15.79</v>
      </c>
      <c r="BC159" s="4">
        <v>1.18</v>
      </c>
      <c r="BD159" s="4">
        <v>12.909000000000001</v>
      </c>
      <c r="BE159" s="4">
        <v>1625.4359999999999</v>
      </c>
      <c r="BF159" s="4">
        <v>697.09199999999998</v>
      </c>
      <c r="BG159" s="4">
        <v>33.704999999999998</v>
      </c>
      <c r="BH159" s="4">
        <v>5.0999999999999997E-2</v>
      </c>
      <c r="BI159" s="4">
        <v>33.755000000000003</v>
      </c>
      <c r="BJ159" s="4">
        <v>27.533000000000001</v>
      </c>
      <c r="BK159" s="4">
        <v>4.1000000000000002E-2</v>
      </c>
      <c r="BL159" s="4">
        <v>27.574000000000002</v>
      </c>
      <c r="BM159" s="4">
        <v>64.602199999999996</v>
      </c>
      <c r="BQ159" s="4">
        <v>244.17099999999999</v>
      </c>
      <c r="BR159" s="4">
        <v>0.139851</v>
      </c>
      <c r="BS159" s="4">
        <v>-5</v>
      </c>
      <c r="BT159" s="4">
        <v>6.0000000000000001E-3</v>
      </c>
      <c r="BU159" s="4">
        <v>3.417608</v>
      </c>
      <c r="BV159" s="4">
        <v>21</v>
      </c>
      <c r="BW159" s="4">
        <f t="shared" si="13"/>
        <v>0.90293203359999996</v>
      </c>
      <c r="BY159" s="4">
        <f>BE159*$BU159*VLOOKUP("Fuel Specific Gravity",'Raw Data'!$A$1:$B$2000,2,FALSE)</f>
        <v>4171.8824108930876</v>
      </c>
      <c r="BZ159" s="4">
        <f>BF159*$BU159*VLOOKUP("Fuel Specific Gravity",'Raw Data'!$A$1:$B$2000,2,FALSE)</f>
        <v>1789.172784147936</v>
      </c>
      <c r="CA159" s="4">
        <f>BJ159*$BU159*VLOOKUP("Fuel Specific Gravity",'Raw Data'!$A$1:$B$2000,2,FALSE)</f>
        <v>70.666847799064001</v>
      </c>
      <c r="CB159" s="4">
        <f>BM159*$BU159*VLOOKUP("Fuel Specific Gravity",'Raw Data'!$A$1:$B$2000,2,FALSE)</f>
        <v>165.80953164873759</v>
      </c>
    </row>
    <row r="160" spans="1:80" x14ac:dyDescent="0.25">
      <c r="B160" s="38"/>
    </row>
    <row r="161" spans="2:2" x14ac:dyDescent="0.25">
      <c r="B161" s="38"/>
    </row>
    <row r="162" spans="2:2" x14ac:dyDescent="0.25">
      <c r="B162" s="38"/>
    </row>
    <row r="163" spans="2:2" x14ac:dyDescent="0.25">
      <c r="B163" s="38"/>
    </row>
    <row r="164" spans="2:2" x14ac:dyDescent="0.25">
      <c r="B164" s="38"/>
    </row>
    <row r="165" spans="2:2" x14ac:dyDescent="0.25">
      <c r="B165" s="38"/>
    </row>
    <row r="166" spans="2:2" x14ac:dyDescent="0.25">
      <c r="B166" s="38"/>
    </row>
    <row r="167" spans="2:2" x14ac:dyDescent="0.25">
      <c r="B167" s="38"/>
    </row>
    <row r="168" spans="2:2" x14ac:dyDescent="0.25">
      <c r="B168" s="38"/>
    </row>
    <row r="169" spans="2:2" x14ac:dyDescent="0.25">
      <c r="B169" s="38"/>
    </row>
    <row r="170" spans="2:2" x14ac:dyDescent="0.25">
      <c r="B170" s="38"/>
    </row>
    <row r="171" spans="2:2" x14ac:dyDescent="0.25">
      <c r="B171" s="38"/>
    </row>
    <row r="172" spans="2:2" x14ac:dyDescent="0.25">
      <c r="B172" s="38"/>
    </row>
    <row r="173" spans="2:2" x14ac:dyDescent="0.25">
      <c r="B173" s="38"/>
    </row>
    <row r="174" spans="2:2" x14ac:dyDescent="0.25">
      <c r="B174" s="38"/>
    </row>
    <row r="175" spans="2:2" x14ac:dyDescent="0.25">
      <c r="B175" s="38"/>
    </row>
    <row r="176" spans="2:2" x14ac:dyDescent="0.25">
      <c r="B176" s="38"/>
    </row>
    <row r="177" spans="2:2" x14ac:dyDescent="0.25">
      <c r="B177" s="38"/>
    </row>
    <row r="178" spans="2:2" x14ac:dyDescent="0.25">
      <c r="B178" s="38"/>
    </row>
    <row r="179" spans="2:2" x14ac:dyDescent="0.25">
      <c r="B179" s="38"/>
    </row>
    <row r="180" spans="2:2" x14ac:dyDescent="0.25">
      <c r="B180" s="38"/>
    </row>
    <row r="181" spans="2:2" x14ac:dyDescent="0.25">
      <c r="B181" s="38"/>
    </row>
    <row r="182" spans="2:2" x14ac:dyDescent="0.25">
      <c r="B182" s="38"/>
    </row>
    <row r="183" spans="2:2" x14ac:dyDescent="0.25">
      <c r="B183" s="38"/>
    </row>
    <row r="184" spans="2:2" x14ac:dyDescent="0.25">
      <c r="B184" s="38"/>
    </row>
    <row r="185" spans="2:2" x14ac:dyDescent="0.25">
      <c r="B185" s="38"/>
    </row>
    <row r="186" spans="2:2" x14ac:dyDescent="0.25">
      <c r="B186" s="38"/>
    </row>
    <row r="187" spans="2:2" x14ac:dyDescent="0.25">
      <c r="B187" s="38"/>
    </row>
    <row r="188" spans="2:2" x14ac:dyDescent="0.25">
      <c r="B188" s="38"/>
    </row>
    <row r="189" spans="2:2" x14ac:dyDescent="0.25">
      <c r="B189" s="38"/>
    </row>
    <row r="190" spans="2:2" x14ac:dyDescent="0.25">
      <c r="B190" s="38"/>
    </row>
    <row r="191" spans="2:2" x14ac:dyDescent="0.25">
      <c r="B191" s="38"/>
    </row>
    <row r="193" spans="2:2" x14ac:dyDescent="0.25">
      <c r="B193" s="38"/>
    </row>
  </sheetData>
  <customSheetViews>
    <customSheetView guid="{2B424CCC-7244-4294-A128-8AE125D4F682}">
      <selection activeCell="K16" sqref="K16"/>
      <pageMargins left="0.7" right="0.7" top="0.75" bottom="0.75" header="0.3" footer="0.3"/>
    </customSheetView>
  </customSheetView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Charts</vt:lpstr>
      </vt:variant>
      <vt:variant>
        <vt:i4>15</vt:i4>
      </vt:variant>
    </vt:vector>
  </HeadingPairs>
  <TitlesOfParts>
    <vt:vector size="21" baseType="lpstr">
      <vt:lpstr>Raw Data</vt:lpstr>
      <vt:lpstr>Summary</vt:lpstr>
      <vt:lpstr>Lap 1 data</vt:lpstr>
      <vt:lpstr>Lap 2 data</vt:lpstr>
      <vt:lpstr>Lap 3 data</vt:lpstr>
      <vt:lpstr>Lap 4 data</vt:lpstr>
      <vt:lpstr>Lap_chart</vt:lpstr>
      <vt:lpstr>Speed</vt:lpstr>
      <vt:lpstr>Lambda</vt:lpstr>
      <vt:lpstr>CO2 &amp; CO Phasing</vt:lpstr>
      <vt:lpstr>Fuel Flow&amp;Lambda&amp;CO</vt:lpstr>
      <vt:lpstr>CO2 %</vt:lpstr>
      <vt:lpstr>CO %</vt:lpstr>
      <vt:lpstr>NO ppm</vt:lpstr>
      <vt:lpstr>THC ppm</vt:lpstr>
      <vt:lpstr>O2 %</vt:lpstr>
      <vt:lpstr>Fuel Flow L per hr</vt:lpstr>
      <vt:lpstr>CO2 g per hr</vt:lpstr>
      <vt:lpstr>CO g per hr</vt:lpstr>
      <vt:lpstr>NO g per hr</vt:lpstr>
      <vt:lpstr>THC g per hr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E15_Project</dc:creator>
  <cp:lastModifiedBy>E15_Project</cp:lastModifiedBy>
  <dcterms:created xsi:type="dcterms:W3CDTF">2011-03-22T01:53:18Z</dcterms:created>
  <dcterms:modified xsi:type="dcterms:W3CDTF">2018-03-10T02:49:11Z</dcterms:modified>
</cp:coreProperties>
</file>